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 Support\Distribution Support\_Kentucky\2023 KY Base Case\Everett Phillips supported by Tony Sutor\03-Discovery\Staff set 1\KPSC 1-20\"/>
    </mc:Choice>
  </mc:AlternateContent>
  <xr:revisionPtr revIDLastSave="0" documentId="8_{C8981F19-5F0A-4FE1-9981-9B2321EAB4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taff 1-20" sheetId="1" r:id="rId1"/>
  </sheets>
  <definedNames>
    <definedName name="_xlnm._FilterDatabase" localSheetId="0" hidden="1">'Staff 1-20'!$B$10:$U$53</definedName>
    <definedName name="NvsASD">"V2003-12-31"</definedName>
    <definedName name="NvsAutoDrillOk">"VN"</definedName>
    <definedName name="NvsElapsedTime">0.000451388885267079</definedName>
    <definedName name="NvsEndTime">38111.493275463</definedName>
    <definedName name="NvsInstLang">"VENG"</definedName>
    <definedName name="NvsInstSpec">"%,FBUSINESS_UNIT,TGL_PRPT_CONS,NI&amp;M_CORP_CONSOL"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"V1999-01-01"</definedName>
    <definedName name="NvsPanelSetid">"VAEP"</definedName>
    <definedName name="NvsReqBU">"V120"</definedName>
    <definedName name="NvsReqBUOnly">"VN"</definedName>
    <definedName name="NvsTransLed">"VN"</definedName>
    <definedName name="NvsTreeASD">"V2003-12-31"</definedName>
    <definedName name="NvsValTbl.ACCOUNT">"GL_ACCOUNT_TBL"</definedName>
    <definedName name="NvsValTbl.AEP_COST_COMPONENT">"AEP_COSTC_TBL"</definedName>
    <definedName name="_xlnm.Print_Area" localSheetId="0">'Staff 1-20'!$D$11:$CL$83</definedName>
    <definedName name="_xlnm.Print_Titles" localSheetId="0">'Staff 1-20'!$B:$C,'Staff 1-20'!$6:$10</definedName>
    <definedName name="Severance_Estimate_Dept">#REF!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0" i="1" l="1"/>
  <c r="R80" i="1"/>
  <c r="AC73" i="1"/>
  <c r="R73" i="1"/>
  <c r="AC41" i="1"/>
  <c r="G80" i="1"/>
  <c r="G73" i="1"/>
  <c r="G57" i="1"/>
  <c r="G41" i="1"/>
  <c r="CC75" i="1" l="1"/>
  <c r="AB76" i="1"/>
  <c r="AB77" i="1"/>
  <c r="AB75" i="1"/>
  <c r="AB60" i="1"/>
  <c r="AB61" i="1"/>
  <c r="AB62" i="1"/>
  <c r="AB63" i="1"/>
  <c r="AB64" i="1"/>
  <c r="AB65" i="1"/>
  <c r="AB66" i="1"/>
  <c r="AB67" i="1"/>
  <c r="AB68" i="1"/>
  <c r="AB69" i="1"/>
  <c r="AB70" i="1"/>
  <c r="AB59" i="1"/>
  <c r="AB44" i="1"/>
  <c r="AB45" i="1"/>
  <c r="AB46" i="1"/>
  <c r="AB47" i="1"/>
  <c r="AB48" i="1"/>
  <c r="AB49" i="1"/>
  <c r="AB50" i="1"/>
  <c r="AB51" i="1"/>
  <c r="AB52" i="1"/>
  <c r="AB53" i="1"/>
  <c r="AB54" i="1"/>
  <c r="AB43" i="1"/>
  <c r="AB28" i="1"/>
  <c r="AB29" i="1"/>
  <c r="AB30" i="1"/>
  <c r="AB31" i="1"/>
  <c r="AB32" i="1"/>
  <c r="AB33" i="1"/>
  <c r="AB34" i="1"/>
  <c r="AB35" i="1"/>
  <c r="AB36" i="1"/>
  <c r="AB37" i="1"/>
  <c r="AB38" i="1"/>
  <c r="AB27" i="1"/>
  <c r="AB12" i="1"/>
  <c r="AB13" i="1"/>
  <c r="AB14" i="1"/>
  <c r="AB15" i="1"/>
  <c r="AB16" i="1"/>
  <c r="AB17" i="1"/>
  <c r="AB18" i="1"/>
  <c r="AB19" i="1"/>
  <c r="AB20" i="1"/>
  <c r="AB21" i="1"/>
  <c r="AB22" i="1"/>
  <c r="AB11" i="1"/>
  <c r="AH24" i="1"/>
  <c r="AG24" i="1"/>
  <c r="AF24" i="1"/>
  <c r="AE24" i="1"/>
  <c r="W24" i="1"/>
  <c r="V24" i="1"/>
  <c r="U24" i="1"/>
  <c r="T24" i="1"/>
  <c r="L24" i="1"/>
  <c r="K24" i="1"/>
  <c r="J24" i="1"/>
  <c r="I24" i="1"/>
  <c r="AH40" i="1"/>
  <c r="AG40" i="1"/>
  <c r="AF40" i="1"/>
  <c r="AE40" i="1"/>
  <c r="W40" i="1"/>
  <c r="V40" i="1"/>
  <c r="U40" i="1"/>
  <c r="T40" i="1"/>
  <c r="L40" i="1"/>
  <c r="K40" i="1"/>
  <c r="J40" i="1"/>
  <c r="I40" i="1"/>
  <c r="AH56" i="1"/>
  <c r="AG56" i="1"/>
  <c r="AF56" i="1"/>
  <c r="AE56" i="1"/>
  <c r="W56" i="1"/>
  <c r="V56" i="1"/>
  <c r="U56" i="1"/>
  <c r="T56" i="1"/>
  <c r="L56" i="1"/>
  <c r="K56" i="1"/>
  <c r="J56" i="1"/>
  <c r="I56" i="1"/>
  <c r="I79" i="1"/>
  <c r="J79" i="1"/>
  <c r="K79" i="1"/>
  <c r="L79" i="1"/>
  <c r="T79" i="1"/>
  <c r="U79" i="1"/>
  <c r="V79" i="1"/>
  <c r="W79" i="1"/>
  <c r="AE79" i="1"/>
  <c r="AF79" i="1"/>
  <c r="AG79" i="1"/>
  <c r="AH79" i="1"/>
  <c r="CC11" i="1"/>
  <c r="AH41" i="1" l="1"/>
  <c r="W57" i="1"/>
  <c r="L41" i="1"/>
  <c r="K41" i="1"/>
  <c r="AG41" i="1"/>
  <c r="U57" i="1"/>
  <c r="J41" i="1"/>
  <c r="AF41" i="1"/>
  <c r="J57" i="1"/>
  <c r="AF57" i="1"/>
  <c r="L57" i="1"/>
  <c r="AH57" i="1"/>
  <c r="I57" i="1"/>
  <c r="AE57" i="1"/>
  <c r="K57" i="1"/>
  <c r="AG57" i="1"/>
  <c r="I41" i="1"/>
  <c r="AE41" i="1"/>
  <c r="AH72" i="1"/>
  <c r="AH73" i="1" s="1"/>
  <c r="AG72" i="1"/>
  <c r="AG73" i="1" s="1"/>
  <c r="AF72" i="1"/>
  <c r="AF73" i="1" s="1"/>
  <c r="AE72" i="1"/>
  <c r="AE73" i="1" s="1"/>
  <c r="W72" i="1"/>
  <c r="W73" i="1" s="1"/>
  <c r="V72" i="1"/>
  <c r="V73" i="1" s="1"/>
  <c r="U72" i="1"/>
  <c r="U73" i="1" s="1"/>
  <c r="T72" i="1"/>
  <c r="T73" i="1" s="1"/>
  <c r="L72" i="1"/>
  <c r="L73" i="1" s="1"/>
  <c r="K72" i="1"/>
  <c r="K73" i="1" s="1"/>
  <c r="J72" i="1"/>
  <c r="J73" i="1" s="1"/>
  <c r="I72" i="1"/>
  <c r="I73" i="1" s="1"/>
  <c r="CK70" i="1"/>
  <c r="CJ70" i="1"/>
  <c r="CI70" i="1"/>
  <c r="CH70" i="1"/>
  <c r="CG70" i="1"/>
  <c r="CF70" i="1"/>
  <c r="CD70" i="1"/>
  <c r="CC70" i="1"/>
  <c r="AI70" i="1"/>
  <c r="X70" i="1"/>
  <c r="Q70" i="1"/>
  <c r="M70" i="1"/>
  <c r="F70" i="1"/>
  <c r="CK69" i="1"/>
  <c r="CJ69" i="1"/>
  <c r="CI69" i="1"/>
  <c r="CH69" i="1"/>
  <c r="CG69" i="1"/>
  <c r="CF69" i="1"/>
  <c r="CD69" i="1"/>
  <c r="CC69" i="1"/>
  <c r="AI69" i="1"/>
  <c r="X69" i="1"/>
  <c r="Q69" i="1"/>
  <c r="M69" i="1"/>
  <c r="F69" i="1"/>
  <c r="CK68" i="1"/>
  <c r="CJ68" i="1"/>
  <c r="CI68" i="1"/>
  <c r="CH68" i="1"/>
  <c r="CG68" i="1"/>
  <c r="CF68" i="1"/>
  <c r="CD68" i="1"/>
  <c r="CC68" i="1"/>
  <c r="AI68" i="1"/>
  <c r="X68" i="1"/>
  <c r="Q68" i="1"/>
  <c r="M68" i="1"/>
  <c r="F68" i="1"/>
  <c r="CK67" i="1"/>
  <c r="CJ67" i="1"/>
  <c r="CI67" i="1"/>
  <c r="CH67" i="1"/>
  <c r="CG67" i="1"/>
  <c r="CF67" i="1"/>
  <c r="CD67" i="1"/>
  <c r="CC67" i="1"/>
  <c r="AI67" i="1"/>
  <c r="X67" i="1"/>
  <c r="Q67" i="1"/>
  <c r="M67" i="1"/>
  <c r="F67" i="1"/>
  <c r="CK66" i="1"/>
  <c r="CJ66" i="1"/>
  <c r="CI66" i="1"/>
  <c r="CH66" i="1"/>
  <c r="CG66" i="1"/>
  <c r="CF66" i="1"/>
  <c r="CD66" i="1"/>
  <c r="CC66" i="1"/>
  <c r="AI66" i="1"/>
  <c r="X66" i="1"/>
  <c r="Q66" i="1"/>
  <c r="M66" i="1"/>
  <c r="F66" i="1"/>
  <c r="CK65" i="1"/>
  <c r="CJ65" i="1"/>
  <c r="CI65" i="1"/>
  <c r="CH65" i="1"/>
  <c r="CG65" i="1"/>
  <c r="CF65" i="1"/>
  <c r="CD65" i="1"/>
  <c r="CC65" i="1"/>
  <c r="AI65" i="1"/>
  <c r="X65" i="1"/>
  <c r="Q65" i="1"/>
  <c r="M65" i="1"/>
  <c r="F65" i="1"/>
  <c r="CK64" i="1"/>
  <c r="CJ64" i="1"/>
  <c r="CI64" i="1"/>
  <c r="CH64" i="1"/>
  <c r="CG64" i="1"/>
  <c r="CF64" i="1"/>
  <c r="CD64" i="1"/>
  <c r="CC64" i="1"/>
  <c r="AI64" i="1"/>
  <c r="X64" i="1"/>
  <c r="Q64" i="1"/>
  <c r="M64" i="1"/>
  <c r="F64" i="1"/>
  <c r="CK63" i="1"/>
  <c r="CJ63" i="1"/>
  <c r="CI63" i="1"/>
  <c r="CH63" i="1"/>
  <c r="CG63" i="1"/>
  <c r="CF63" i="1"/>
  <c r="CD63" i="1"/>
  <c r="CC63" i="1"/>
  <c r="AI63" i="1"/>
  <c r="X63" i="1"/>
  <c r="Q63" i="1"/>
  <c r="M63" i="1"/>
  <c r="F63" i="1"/>
  <c r="CK62" i="1"/>
  <c r="CJ62" i="1"/>
  <c r="CI62" i="1"/>
  <c r="CH62" i="1"/>
  <c r="CG62" i="1"/>
  <c r="CF62" i="1"/>
  <c r="CD62" i="1"/>
  <c r="CC62" i="1"/>
  <c r="AI62" i="1"/>
  <c r="X62" i="1"/>
  <c r="Q62" i="1"/>
  <c r="M62" i="1"/>
  <c r="F62" i="1"/>
  <c r="CK61" i="1"/>
  <c r="CJ61" i="1"/>
  <c r="CI61" i="1"/>
  <c r="CH61" i="1"/>
  <c r="CG61" i="1"/>
  <c r="CF61" i="1"/>
  <c r="CD61" i="1"/>
  <c r="CC61" i="1"/>
  <c r="AI61" i="1"/>
  <c r="X61" i="1"/>
  <c r="Q61" i="1"/>
  <c r="M61" i="1"/>
  <c r="F61" i="1"/>
  <c r="CK60" i="1"/>
  <c r="CJ60" i="1"/>
  <c r="CI60" i="1"/>
  <c r="CH60" i="1"/>
  <c r="CG60" i="1"/>
  <c r="CF60" i="1"/>
  <c r="CD60" i="1"/>
  <c r="CC60" i="1"/>
  <c r="AI60" i="1"/>
  <c r="X60" i="1"/>
  <c r="Q60" i="1"/>
  <c r="M60" i="1"/>
  <c r="F60" i="1"/>
  <c r="CK59" i="1"/>
  <c r="CJ59" i="1"/>
  <c r="CI59" i="1"/>
  <c r="CH59" i="1"/>
  <c r="CG59" i="1"/>
  <c r="CF59" i="1"/>
  <c r="CD59" i="1"/>
  <c r="CC59" i="1"/>
  <c r="AI59" i="1"/>
  <c r="X59" i="1"/>
  <c r="Q59" i="1"/>
  <c r="M59" i="1"/>
  <c r="F59" i="1"/>
  <c r="CL69" i="1" l="1"/>
  <c r="CL61" i="1"/>
  <c r="CL65" i="1"/>
  <c r="CL62" i="1"/>
  <c r="CL70" i="1"/>
  <c r="CL59" i="1"/>
  <c r="CL67" i="1"/>
  <c r="CL64" i="1"/>
  <c r="CL66" i="1"/>
  <c r="CL63" i="1"/>
  <c r="CL60" i="1"/>
  <c r="CL68" i="1"/>
  <c r="K80" i="1"/>
  <c r="AG80" i="1"/>
  <c r="V80" i="1"/>
  <c r="W80" i="1"/>
  <c r="J80" i="1"/>
  <c r="T80" i="1"/>
  <c r="AF80" i="1"/>
  <c r="AE80" i="1"/>
  <c r="I80" i="1"/>
  <c r="L80" i="1"/>
  <c r="AH80" i="1"/>
  <c r="U80" i="1"/>
  <c r="CE68" i="1"/>
  <c r="CE62" i="1"/>
  <c r="CE66" i="1"/>
  <c r="CE70" i="1"/>
  <c r="CK72" i="1"/>
  <c r="CE65" i="1"/>
  <c r="CE67" i="1"/>
  <c r="M72" i="1"/>
  <c r="CI72" i="1"/>
  <c r="CE64" i="1"/>
  <c r="CJ72" i="1"/>
  <c r="X72" i="1"/>
  <c r="CE59" i="1"/>
  <c r="CE61" i="1"/>
  <c r="AI72" i="1"/>
  <c r="CE60" i="1"/>
  <c r="CH72" i="1"/>
  <c r="CE63" i="1"/>
  <c r="CE69" i="1"/>
  <c r="CL72" i="1" l="1"/>
  <c r="Q77" i="1" l="1"/>
  <c r="Q76" i="1"/>
  <c r="Q75" i="1"/>
  <c r="Q54" i="1"/>
  <c r="Q53" i="1"/>
  <c r="Q52" i="1"/>
  <c r="Q51" i="1"/>
  <c r="Q50" i="1"/>
  <c r="Q49" i="1"/>
  <c r="Q48" i="1"/>
  <c r="Q47" i="1"/>
  <c r="Q46" i="1"/>
  <c r="Q45" i="1"/>
  <c r="Q44" i="1"/>
  <c r="Q43" i="1"/>
  <c r="Q38" i="1"/>
  <c r="Q37" i="1"/>
  <c r="Q36" i="1"/>
  <c r="Q35" i="1"/>
  <c r="Q34" i="1"/>
  <c r="Q33" i="1"/>
  <c r="Q32" i="1"/>
  <c r="Q31" i="1"/>
  <c r="Q30" i="1"/>
  <c r="Q29" i="1"/>
  <c r="Q28" i="1"/>
  <c r="Q27" i="1"/>
  <c r="Q12" i="1"/>
  <c r="Q13" i="1"/>
  <c r="Q14" i="1"/>
  <c r="Q15" i="1"/>
  <c r="Q16" i="1"/>
  <c r="Q17" i="1"/>
  <c r="Q18" i="1"/>
  <c r="Q19" i="1"/>
  <c r="Q20" i="1"/>
  <c r="Q21" i="1"/>
  <c r="Q22" i="1"/>
  <c r="Q11" i="1"/>
  <c r="F11" i="1"/>
  <c r="F12" i="1"/>
  <c r="F13" i="1"/>
  <c r="F14" i="1"/>
  <c r="F15" i="1"/>
  <c r="F16" i="1"/>
  <c r="F17" i="1"/>
  <c r="F18" i="1"/>
  <c r="F19" i="1"/>
  <c r="F20" i="1"/>
  <c r="F21" i="1"/>
  <c r="F22" i="1"/>
  <c r="F27" i="1"/>
  <c r="F28" i="1"/>
  <c r="F29" i="1"/>
  <c r="F30" i="1"/>
  <c r="F31" i="1"/>
  <c r="F32" i="1"/>
  <c r="F33" i="1"/>
  <c r="F34" i="1"/>
  <c r="F35" i="1"/>
  <c r="F36" i="1"/>
  <c r="F37" i="1"/>
  <c r="F38" i="1"/>
  <c r="F43" i="1"/>
  <c r="F44" i="1"/>
  <c r="F45" i="1"/>
  <c r="F46" i="1"/>
  <c r="F47" i="1"/>
  <c r="F48" i="1"/>
  <c r="F49" i="1"/>
  <c r="F50" i="1"/>
  <c r="F51" i="1"/>
  <c r="F52" i="1"/>
  <c r="F53" i="1"/>
  <c r="F54" i="1"/>
  <c r="F76" i="1"/>
  <c r="F77" i="1"/>
  <c r="F75" i="1"/>
  <c r="AI77" i="1"/>
  <c r="AI76" i="1"/>
  <c r="AI7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X77" i="1"/>
  <c r="X76" i="1"/>
  <c r="X75" i="1"/>
  <c r="X54" i="1"/>
  <c r="X53" i="1"/>
  <c r="X52" i="1"/>
  <c r="X51" i="1"/>
  <c r="X50" i="1"/>
  <c r="X49" i="1"/>
  <c r="X48" i="1"/>
  <c r="X47" i="1"/>
  <c r="X46" i="1"/>
  <c r="X45" i="1"/>
  <c r="X44" i="1"/>
  <c r="X43" i="1"/>
  <c r="X38" i="1"/>
  <c r="X37" i="1"/>
  <c r="X36" i="1"/>
  <c r="X35" i="1"/>
  <c r="X34" i="1"/>
  <c r="X33" i="1"/>
  <c r="X32" i="1"/>
  <c r="X31" i="1"/>
  <c r="X30" i="1"/>
  <c r="X29" i="1"/>
  <c r="X28" i="1"/>
  <c r="X27" i="1"/>
  <c r="M77" i="1"/>
  <c r="M76" i="1"/>
  <c r="M75" i="1"/>
  <c r="M54" i="1"/>
  <c r="M53" i="1"/>
  <c r="M52" i="1"/>
  <c r="M51" i="1"/>
  <c r="M50" i="1"/>
  <c r="M49" i="1"/>
  <c r="M48" i="1"/>
  <c r="M47" i="1"/>
  <c r="M46" i="1"/>
  <c r="M45" i="1"/>
  <c r="M44" i="1"/>
  <c r="M43" i="1"/>
  <c r="M38" i="1"/>
  <c r="M37" i="1"/>
  <c r="M36" i="1"/>
  <c r="M35" i="1"/>
  <c r="M34" i="1"/>
  <c r="M33" i="1"/>
  <c r="M32" i="1"/>
  <c r="M31" i="1"/>
  <c r="M30" i="1"/>
  <c r="M29" i="1"/>
  <c r="M28" i="1"/>
  <c r="M27" i="1"/>
  <c r="X12" i="1"/>
  <c r="X13" i="1"/>
  <c r="X14" i="1"/>
  <c r="X15" i="1"/>
  <c r="X16" i="1"/>
  <c r="X17" i="1"/>
  <c r="X18" i="1"/>
  <c r="X19" i="1"/>
  <c r="X20" i="1"/>
  <c r="X21" i="1"/>
  <c r="X22" i="1"/>
  <c r="X11" i="1"/>
  <c r="M12" i="1"/>
  <c r="M13" i="1"/>
  <c r="M14" i="1"/>
  <c r="M15" i="1"/>
  <c r="M16" i="1"/>
  <c r="M17" i="1"/>
  <c r="M18" i="1"/>
  <c r="M19" i="1"/>
  <c r="M20" i="1"/>
  <c r="M21" i="1"/>
  <c r="M22" i="1"/>
  <c r="M11" i="1"/>
  <c r="CK77" i="1"/>
  <c r="CJ77" i="1"/>
  <c r="CI77" i="1"/>
  <c r="CH77" i="1"/>
  <c r="CG77" i="1"/>
  <c r="CF77" i="1"/>
  <c r="CF80" i="1" s="1"/>
  <c r="CD77" i="1"/>
  <c r="CC77" i="1"/>
  <c r="CK76" i="1"/>
  <c r="CJ76" i="1"/>
  <c r="CI76" i="1"/>
  <c r="CH76" i="1"/>
  <c r="CG76" i="1"/>
  <c r="CF76" i="1"/>
  <c r="CD76" i="1"/>
  <c r="CC76" i="1"/>
  <c r="CK75" i="1"/>
  <c r="CJ75" i="1"/>
  <c r="CI75" i="1"/>
  <c r="CH75" i="1"/>
  <c r="CG75" i="1"/>
  <c r="CF75" i="1"/>
  <c r="CD75" i="1"/>
  <c r="CK54" i="1"/>
  <c r="CJ54" i="1"/>
  <c r="CI54" i="1"/>
  <c r="CH54" i="1"/>
  <c r="CG54" i="1"/>
  <c r="CF54" i="1"/>
  <c r="CF73" i="1" s="1"/>
  <c r="CD54" i="1"/>
  <c r="CC54" i="1"/>
  <c r="CK53" i="1"/>
  <c r="CJ53" i="1"/>
  <c r="CI53" i="1"/>
  <c r="CH53" i="1"/>
  <c r="CG53" i="1"/>
  <c r="CF53" i="1"/>
  <c r="CD53" i="1"/>
  <c r="CC53" i="1"/>
  <c r="CK52" i="1"/>
  <c r="CJ52" i="1"/>
  <c r="CI52" i="1"/>
  <c r="CH52" i="1"/>
  <c r="CG52" i="1"/>
  <c r="CF52" i="1"/>
  <c r="CD52" i="1"/>
  <c r="CC52" i="1"/>
  <c r="CK51" i="1"/>
  <c r="CJ51" i="1"/>
  <c r="CI51" i="1"/>
  <c r="CH51" i="1"/>
  <c r="CG51" i="1"/>
  <c r="CF51" i="1"/>
  <c r="CD51" i="1"/>
  <c r="CC51" i="1"/>
  <c r="CK50" i="1"/>
  <c r="CJ50" i="1"/>
  <c r="CI50" i="1"/>
  <c r="CH50" i="1"/>
  <c r="CG50" i="1"/>
  <c r="CF50" i="1"/>
  <c r="CD50" i="1"/>
  <c r="CC50" i="1"/>
  <c r="CK49" i="1"/>
  <c r="CJ49" i="1"/>
  <c r="CI49" i="1"/>
  <c r="CH49" i="1"/>
  <c r="CG49" i="1"/>
  <c r="CF49" i="1"/>
  <c r="CD49" i="1"/>
  <c r="CC49" i="1"/>
  <c r="CK48" i="1"/>
  <c r="CJ48" i="1"/>
  <c r="CI48" i="1"/>
  <c r="CH48" i="1"/>
  <c r="CG48" i="1"/>
  <c r="CF48" i="1"/>
  <c r="CD48" i="1"/>
  <c r="CC48" i="1"/>
  <c r="CK47" i="1"/>
  <c r="CJ47" i="1"/>
  <c r="CI47" i="1"/>
  <c r="CH47" i="1"/>
  <c r="CG47" i="1"/>
  <c r="CF47" i="1"/>
  <c r="CD47" i="1"/>
  <c r="CC47" i="1"/>
  <c r="CK46" i="1"/>
  <c r="CJ46" i="1"/>
  <c r="CI46" i="1"/>
  <c r="CH46" i="1"/>
  <c r="CG46" i="1"/>
  <c r="CF46" i="1"/>
  <c r="CD46" i="1"/>
  <c r="CC46" i="1"/>
  <c r="CK45" i="1"/>
  <c r="CJ45" i="1"/>
  <c r="CI45" i="1"/>
  <c r="CH45" i="1"/>
  <c r="CG45" i="1"/>
  <c r="CF45" i="1"/>
  <c r="CD45" i="1"/>
  <c r="CC45" i="1"/>
  <c r="CK44" i="1"/>
  <c r="CJ44" i="1"/>
  <c r="CI44" i="1"/>
  <c r="CH44" i="1"/>
  <c r="CG44" i="1"/>
  <c r="CF44" i="1"/>
  <c r="CD44" i="1"/>
  <c r="CC44" i="1"/>
  <c r="CK43" i="1"/>
  <c r="CJ43" i="1"/>
  <c r="CI43" i="1"/>
  <c r="CH43" i="1"/>
  <c r="CG43" i="1"/>
  <c r="CF43" i="1"/>
  <c r="CD43" i="1"/>
  <c r="CC43" i="1"/>
  <c r="CK38" i="1"/>
  <c r="CJ38" i="1"/>
  <c r="CI38" i="1"/>
  <c r="CH38" i="1"/>
  <c r="CG38" i="1"/>
  <c r="CF38" i="1"/>
  <c r="CD38" i="1"/>
  <c r="CC38" i="1"/>
  <c r="CK37" i="1"/>
  <c r="CJ37" i="1"/>
  <c r="CI37" i="1"/>
  <c r="CH37" i="1"/>
  <c r="CG37" i="1"/>
  <c r="CF37" i="1"/>
  <c r="CD37" i="1"/>
  <c r="CC37" i="1"/>
  <c r="CK36" i="1"/>
  <c r="CJ36" i="1"/>
  <c r="CI36" i="1"/>
  <c r="CH36" i="1"/>
  <c r="CG36" i="1"/>
  <c r="CF36" i="1"/>
  <c r="CD36" i="1"/>
  <c r="CC36" i="1"/>
  <c r="CK35" i="1"/>
  <c r="CJ35" i="1"/>
  <c r="CI35" i="1"/>
  <c r="CH35" i="1"/>
  <c r="CG35" i="1"/>
  <c r="CF35" i="1"/>
  <c r="CD35" i="1"/>
  <c r="CC35" i="1"/>
  <c r="CK34" i="1"/>
  <c r="CJ34" i="1"/>
  <c r="CI34" i="1"/>
  <c r="CH34" i="1"/>
  <c r="CG34" i="1"/>
  <c r="CF34" i="1"/>
  <c r="CD34" i="1"/>
  <c r="CC34" i="1"/>
  <c r="CK33" i="1"/>
  <c r="CJ33" i="1"/>
  <c r="CI33" i="1"/>
  <c r="CH33" i="1"/>
  <c r="CG33" i="1"/>
  <c r="CF33" i="1"/>
  <c r="CD33" i="1"/>
  <c r="CC33" i="1"/>
  <c r="CK32" i="1"/>
  <c r="CJ32" i="1"/>
  <c r="CI32" i="1"/>
  <c r="CH32" i="1"/>
  <c r="CG32" i="1"/>
  <c r="CF32" i="1"/>
  <c r="CD32" i="1"/>
  <c r="CC32" i="1"/>
  <c r="CK31" i="1"/>
  <c r="CJ31" i="1"/>
  <c r="CI31" i="1"/>
  <c r="CH31" i="1"/>
  <c r="CG31" i="1"/>
  <c r="CF31" i="1"/>
  <c r="CD31" i="1"/>
  <c r="CC31" i="1"/>
  <c r="CK30" i="1"/>
  <c r="CJ30" i="1"/>
  <c r="CI30" i="1"/>
  <c r="CH30" i="1"/>
  <c r="CG30" i="1"/>
  <c r="CF30" i="1"/>
  <c r="CD30" i="1"/>
  <c r="CC30" i="1"/>
  <c r="CK29" i="1"/>
  <c r="CJ29" i="1"/>
  <c r="CI29" i="1"/>
  <c r="CH29" i="1"/>
  <c r="CG29" i="1"/>
  <c r="CF29" i="1"/>
  <c r="CD29" i="1"/>
  <c r="CC29" i="1"/>
  <c r="CK28" i="1"/>
  <c r="CJ28" i="1"/>
  <c r="CI28" i="1"/>
  <c r="CH28" i="1"/>
  <c r="CG28" i="1"/>
  <c r="CF28" i="1"/>
  <c r="CD28" i="1"/>
  <c r="CC28" i="1"/>
  <c r="CK27" i="1"/>
  <c r="CJ27" i="1"/>
  <c r="CI27" i="1"/>
  <c r="CH27" i="1"/>
  <c r="CG27" i="1"/>
  <c r="CF27" i="1"/>
  <c r="CD27" i="1"/>
  <c r="CC27" i="1"/>
  <c r="CD11" i="1"/>
  <c r="CF11" i="1"/>
  <c r="CG11" i="1"/>
  <c r="CH11" i="1"/>
  <c r="CI11" i="1"/>
  <c r="CJ11" i="1"/>
  <c r="CK11" i="1"/>
  <c r="CD12" i="1"/>
  <c r="CF12" i="1"/>
  <c r="CG12" i="1"/>
  <c r="CH12" i="1"/>
  <c r="CI12" i="1"/>
  <c r="CJ12" i="1"/>
  <c r="CK12" i="1"/>
  <c r="CD13" i="1"/>
  <c r="CF13" i="1"/>
  <c r="CG13" i="1"/>
  <c r="CH13" i="1"/>
  <c r="CI13" i="1"/>
  <c r="CJ13" i="1"/>
  <c r="CK13" i="1"/>
  <c r="CD14" i="1"/>
  <c r="CF14" i="1"/>
  <c r="CG14" i="1"/>
  <c r="CH14" i="1"/>
  <c r="CI14" i="1"/>
  <c r="CJ14" i="1"/>
  <c r="CK14" i="1"/>
  <c r="CD15" i="1"/>
  <c r="CF15" i="1"/>
  <c r="CG15" i="1"/>
  <c r="CH15" i="1"/>
  <c r="CI15" i="1"/>
  <c r="CJ15" i="1"/>
  <c r="CK15" i="1"/>
  <c r="CD16" i="1"/>
  <c r="CF16" i="1"/>
  <c r="CG16" i="1"/>
  <c r="CH16" i="1"/>
  <c r="CI16" i="1"/>
  <c r="CJ16" i="1"/>
  <c r="CK16" i="1"/>
  <c r="CD17" i="1"/>
  <c r="CF17" i="1"/>
  <c r="CG17" i="1"/>
  <c r="CH17" i="1"/>
  <c r="CI17" i="1"/>
  <c r="CJ17" i="1"/>
  <c r="CK17" i="1"/>
  <c r="CD18" i="1"/>
  <c r="CF18" i="1"/>
  <c r="CG18" i="1"/>
  <c r="CH18" i="1"/>
  <c r="CI18" i="1"/>
  <c r="CJ18" i="1"/>
  <c r="CK18" i="1"/>
  <c r="CD19" i="1"/>
  <c r="CF19" i="1"/>
  <c r="CG19" i="1"/>
  <c r="CH19" i="1"/>
  <c r="CI19" i="1"/>
  <c r="CJ19" i="1"/>
  <c r="CK19" i="1"/>
  <c r="CD20" i="1"/>
  <c r="CF20" i="1"/>
  <c r="CG20" i="1"/>
  <c r="CH20" i="1"/>
  <c r="CI20" i="1"/>
  <c r="CJ20" i="1"/>
  <c r="CK20" i="1"/>
  <c r="CD21" i="1"/>
  <c r="CF21" i="1"/>
  <c r="CG21" i="1"/>
  <c r="CH21" i="1"/>
  <c r="CI21" i="1"/>
  <c r="CJ21" i="1"/>
  <c r="CK21" i="1"/>
  <c r="CD22" i="1"/>
  <c r="CF22" i="1"/>
  <c r="CG22" i="1"/>
  <c r="CH22" i="1"/>
  <c r="CI22" i="1"/>
  <c r="CJ22" i="1"/>
  <c r="CK22" i="1"/>
  <c r="CC12" i="1"/>
  <c r="CC13" i="1"/>
  <c r="CC14" i="1"/>
  <c r="CC15" i="1"/>
  <c r="CC16" i="1"/>
  <c r="CC17" i="1"/>
  <c r="CC18" i="1"/>
  <c r="CC19" i="1"/>
  <c r="CC20" i="1"/>
  <c r="CC21" i="1"/>
  <c r="CC22" i="1"/>
  <c r="CL19" i="1" l="1"/>
  <c r="CL31" i="1"/>
  <c r="CL43" i="1"/>
  <c r="CL51" i="1"/>
  <c r="CL32" i="1"/>
  <c r="CL44" i="1"/>
  <c r="CL52" i="1"/>
  <c r="CL75" i="1"/>
  <c r="CL76" i="1"/>
  <c r="CL77" i="1"/>
  <c r="CL36" i="1"/>
  <c r="CL29" i="1"/>
  <c r="CL37" i="1"/>
  <c r="CL20" i="1"/>
  <c r="CL12" i="1"/>
  <c r="CL30" i="1"/>
  <c r="CL38" i="1"/>
  <c r="CL50" i="1"/>
  <c r="CL18" i="1"/>
  <c r="CL33" i="1"/>
  <c r="CL45" i="1"/>
  <c r="CL53" i="1"/>
  <c r="CL54" i="1"/>
  <c r="CL34" i="1"/>
  <c r="CL46" i="1"/>
  <c r="CL27" i="1"/>
  <c r="CL35" i="1"/>
  <c r="CL47" i="1"/>
  <c r="CL28" i="1"/>
  <c r="CL48" i="1"/>
  <c r="CL49" i="1"/>
  <c r="CL17" i="1"/>
  <c r="CL16" i="1"/>
  <c r="CL15" i="1"/>
  <c r="CL22" i="1"/>
  <c r="CL14" i="1"/>
  <c r="CL21" i="1"/>
  <c r="CL13" i="1"/>
  <c r="CL11" i="1"/>
  <c r="CF41" i="1"/>
  <c r="CF57" i="1"/>
  <c r="CH56" i="1"/>
  <c r="CJ40" i="1"/>
  <c r="CK79" i="1"/>
  <c r="CK80" i="1" s="1"/>
  <c r="CJ56" i="1"/>
  <c r="CJ79" i="1"/>
  <c r="CJ80" i="1" s="1"/>
  <c r="CK56" i="1"/>
  <c r="CI79" i="1"/>
  <c r="CI80" i="1" s="1"/>
  <c r="CI56" i="1"/>
  <c r="CH40" i="1"/>
  <c r="CK40" i="1"/>
  <c r="X56" i="1"/>
  <c r="X73" i="1" s="1"/>
  <c r="M24" i="1"/>
  <c r="M40" i="1"/>
  <c r="CK24" i="1"/>
  <c r="AI40" i="1"/>
  <c r="CJ24" i="1"/>
  <c r="CI24" i="1"/>
  <c r="X40" i="1"/>
  <c r="CH24" i="1"/>
  <c r="X24" i="1"/>
  <c r="M56" i="1"/>
  <c r="M73" i="1" s="1"/>
  <c r="CI40" i="1"/>
  <c r="AI24" i="1"/>
  <c r="AI56" i="1"/>
  <c r="AI73" i="1" s="1"/>
  <c r="M79" i="1"/>
  <c r="M80" i="1" s="1"/>
  <c r="CH79" i="1"/>
  <c r="CH80" i="1" s="1"/>
  <c r="AI79" i="1"/>
  <c r="AI80" i="1" s="1"/>
  <c r="X79" i="1"/>
  <c r="X80" i="1" s="1"/>
  <c r="CE52" i="1"/>
  <c r="CE53" i="1"/>
  <c r="CE45" i="1"/>
  <c r="CE33" i="1"/>
  <c r="CE21" i="1"/>
  <c r="CE13" i="1"/>
  <c r="CE32" i="1"/>
  <c r="CE31" i="1"/>
  <c r="CE51" i="1"/>
  <c r="CE43" i="1"/>
  <c r="CE11" i="1"/>
  <c r="CE16" i="1"/>
  <c r="CE15" i="1"/>
  <c r="CE37" i="1"/>
  <c r="CE29" i="1"/>
  <c r="CE17" i="1"/>
  <c r="CE22" i="1"/>
  <c r="CE14" i="1"/>
  <c r="CE44" i="1"/>
  <c r="CE20" i="1"/>
  <c r="CE12" i="1"/>
  <c r="CE54" i="1"/>
  <c r="CE19" i="1"/>
  <c r="CE27" i="1"/>
  <c r="CE35" i="1"/>
  <c r="CE47" i="1"/>
  <c r="CE75" i="1"/>
  <c r="CE28" i="1"/>
  <c r="CE36" i="1"/>
  <c r="CE48" i="1"/>
  <c r="CE76" i="1"/>
  <c r="CE49" i="1"/>
  <c r="CE77" i="1"/>
  <c r="CE34" i="1"/>
  <c r="CE38" i="1"/>
  <c r="CE46" i="1"/>
  <c r="CE30" i="1"/>
  <c r="CE18" i="1"/>
  <c r="CE50" i="1"/>
  <c r="M41" i="1" l="1"/>
  <c r="M57" i="1"/>
  <c r="X57" i="1"/>
  <c r="AI57" i="1"/>
  <c r="AI41" i="1"/>
  <c r="CI57" i="1"/>
  <c r="CI73" i="1"/>
  <c r="CK57" i="1"/>
  <c r="CK73" i="1"/>
  <c r="CJ57" i="1"/>
  <c r="CJ73" i="1"/>
  <c r="CH57" i="1"/>
  <c r="CH73" i="1"/>
  <c r="CI41" i="1"/>
  <c r="CH41" i="1"/>
  <c r="CK41" i="1"/>
  <c r="CJ41" i="1"/>
  <c r="CL56" i="1"/>
  <c r="CL24" i="1"/>
  <c r="CL40" i="1"/>
  <c r="CL79" i="1"/>
  <c r="CL80" i="1" s="1"/>
  <c r="CL41" i="1" l="1"/>
  <c r="CL57" i="1"/>
  <c r="CL73" i="1"/>
</calcChain>
</file>

<file path=xl/sharedStrings.xml><?xml version="1.0" encoding="utf-8"?>
<sst xmlns="http://schemas.openxmlformats.org/spreadsheetml/2006/main" count="447" uniqueCount="30">
  <si>
    <t>Kentucky Power Company</t>
  </si>
  <si>
    <t>Monthly Payroll Variance between Budget and Actual</t>
  </si>
  <si>
    <t>Date</t>
  </si>
  <si>
    <t>OT</t>
  </si>
  <si>
    <t>Total</t>
  </si>
  <si>
    <t>Regular</t>
  </si>
  <si>
    <t>Test Year</t>
  </si>
  <si>
    <t># employees</t>
  </si>
  <si>
    <t>Budget</t>
  </si>
  <si>
    <t>Actual</t>
  </si>
  <si>
    <t>Reg Hours</t>
  </si>
  <si>
    <t>Regular $</t>
  </si>
  <si>
    <t>OT Hours</t>
  </si>
  <si>
    <t>OT $</t>
  </si>
  <si>
    <t>Power Production</t>
  </si>
  <si>
    <t>Total $</t>
  </si>
  <si>
    <t>Transmission</t>
  </si>
  <si>
    <t>Distribution</t>
  </si>
  <si>
    <t>Customer Accounts</t>
  </si>
  <si>
    <t>Customer Service and Information</t>
  </si>
  <si>
    <t>Sales</t>
  </si>
  <si>
    <t>Administrative and General</t>
  </si>
  <si>
    <t>Full time</t>
  </si>
  <si>
    <t>Part time</t>
  </si>
  <si>
    <t>Covering the Three Calandar Years 2019, 2020 and 2021 and Test Year</t>
  </si>
  <si>
    <t>Case No. 2023-00159</t>
  </si>
  <si>
    <t>Variance%</t>
  </si>
  <si>
    <t>N/A</t>
  </si>
  <si>
    <t xml:space="preserve">NOTE:   Employees are included in the headcounts for the function on whose rolls they reside.  An employee's wages can be charged to more than </t>
  </si>
  <si>
    <t xml:space="preserve">               one function based on the work they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</si>
</sst>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8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6" fillId="2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2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7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 applyFill="1" applyAlignment="1">
      <alignment horizontal="right" indent="1"/>
    </xf>
    <xf numFmtId="0" fontId="0" fillId="0" borderId="0" xfId="0" applyFill="1"/>
    <xf numFmtId="0" fontId="4" fillId="0" borderId="0" xfId="0" applyFont="1" applyFill="1"/>
    <xf numFmtId="0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 indent="3"/>
    </xf>
    <xf numFmtId="164" fontId="0" fillId="0" borderId="0" xfId="0" applyNumberFormat="1" applyFill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164" fontId="0" fillId="0" borderId="2" xfId="0" applyNumberFormat="1" applyFill="1" applyBorder="1"/>
    <xf numFmtId="164" fontId="4" fillId="0" borderId="0" xfId="0" applyNumberFormat="1" applyFont="1" applyFill="1" applyAlignment="1"/>
    <xf numFmtId="164" fontId="0" fillId="0" borderId="0" xfId="0" applyNumberFormat="1" applyFill="1" applyBorder="1"/>
    <xf numFmtId="165" fontId="0" fillId="0" borderId="0" xfId="0" applyNumberFormat="1" applyFill="1" applyAlignment="1">
      <alignment horizontal="center"/>
    </xf>
    <xf numFmtId="9" fontId="0" fillId="0" borderId="0" xfId="37" applyFont="1" applyFill="1"/>
    <xf numFmtId="164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38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Comma 6 2" xfId="7" xr:uid="{00000000-0005-0000-0000-000006000000}"/>
    <cellStyle name="Lines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2_EA_2012 FERC FORM 1 PG354-355 I&amp;M and AEG Queries for Dan Holmes_030713_cmj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Percent" xfId="37" builtinId="5"/>
    <cellStyle name="PSChar" xfId="16" xr:uid="{00000000-0005-0000-0000-000010000000}"/>
    <cellStyle name="PSChar 2" xfId="17" xr:uid="{00000000-0005-0000-0000-000011000000}"/>
    <cellStyle name="PSChar 3" xfId="18" xr:uid="{00000000-0005-0000-0000-000012000000}"/>
    <cellStyle name="PSChar 4" xfId="19" xr:uid="{00000000-0005-0000-0000-000013000000}"/>
    <cellStyle name="PSChar 5" xfId="20" xr:uid="{00000000-0005-0000-0000-000014000000}"/>
    <cellStyle name="PSDate" xfId="21" xr:uid="{00000000-0005-0000-0000-000015000000}"/>
    <cellStyle name="PSDate 2" xfId="22" xr:uid="{00000000-0005-0000-0000-000016000000}"/>
    <cellStyle name="PSDec" xfId="23" xr:uid="{00000000-0005-0000-0000-000017000000}"/>
    <cellStyle name="PSDec 2" xfId="24" xr:uid="{00000000-0005-0000-0000-000018000000}"/>
    <cellStyle name="PSHeading" xfId="25" xr:uid="{00000000-0005-0000-0000-000019000000}"/>
    <cellStyle name="PSHeading 2" xfId="26" xr:uid="{00000000-0005-0000-0000-00001A000000}"/>
    <cellStyle name="PSHeading 3" xfId="27" xr:uid="{00000000-0005-0000-0000-00001B000000}"/>
    <cellStyle name="PSHeading 4" xfId="28" xr:uid="{00000000-0005-0000-0000-00001C000000}"/>
    <cellStyle name="PSHeading 5" xfId="29" xr:uid="{00000000-0005-0000-0000-00001D000000}"/>
    <cellStyle name="PSHeading_EA_2012 FERC FORM 1 PG354-355 I&amp;M and AEG Queries for Dan Holmes_030713_cmj" xfId="30" xr:uid="{00000000-0005-0000-0000-00001E000000}"/>
    <cellStyle name="PSInt" xfId="31" xr:uid="{00000000-0005-0000-0000-00001F000000}"/>
    <cellStyle name="PSInt 2" xfId="32" xr:uid="{00000000-0005-0000-0000-000020000000}"/>
    <cellStyle name="PSInt 3" xfId="33" xr:uid="{00000000-0005-0000-0000-000021000000}"/>
    <cellStyle name="PSInt 4" xfId="34" xr:uid="{00000000-0005-0000-0000-000022000000}"/>
    <cellStyle name="PSInt 5" xfId="35" xr:uid="{00000000-0005-0000-0000-000023000000}"/>
    <cellStyle name="PSSpacer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L83"/>
  <sheetViews>
    <sheetView tabSelected="1" view="pageLayout" zoomScaleNormal="90" workbookViewId="0">
      <selection activeCell="L4" sqref="L4"/>
    </sheetView>
  </sheetViews>
  <sheetFormatPr defaultColWidth="8.81640625" defaultRowHeight="13" x14ac:dyDescent="0.3"/>
  <cols>
    <col min="1" max="1" width="1.453125" style="2" customWidth="1"/>
    <col min="2" max="2" width="9.1796875" style="1" customWidth="1"/>
    <col min="3" max="3" width="2.1796875" style="2" customWidth="1"/>
    <col min="4" max="13" width="12.7265625" style="2" customWidth="1"/>
    <col min="14" max="14" width="2.1796875" style="2" customWidth="1"/>
    <col min="15" max="24" width="12.7265625" style="2" customWidth="1"/>
    <col min="25" max="25" width="1.90625" style="2" customWidth="1"/>
    <col min="26" max="35" width="12.7265625" style="2" customWidth="1"/>
    <col min="36" max="36" width="1.7265625" style="2" customWidth="1"/>
    <col min="37" max="46" width="12.7265625" style="2" customWidth="1"/>
    <col min="47" max="47" width="2.26953125" style="2" customWidth="1"/>
    <col min="48" max="57" width="12.7265625" style="2" customWidth="1"/>
    <col min="58" max="58" width="1.7265625" style="2" customWidth="1"/>
    <col min="59" max="68" width="12.7265625" style="2" customWidth="1"/>
    <col min="69" max="69" width="1.54296875" style="2" customWidth="1"/>
    <col min="70" max="79" width="12.7265625" style="2" customWidth="1"/>
    <col min="80" max="80" width="1.7265625" style="2" customWidth="1"/>
    <col min="81" max="90" width="12.7265625" style="2" customWidth="1"/>
    <col min="91" max="16384" width="8.81640625" style="2"/>
  </cols>
  <sheetData>
    <row r="2" spans="2:90" s="3" customFormat="1" x14ac:dyDescent="0.3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C2" s="12"/>
      <c r="CD2" s="12"/>
      <c r="CE2" s="12"/>
      <c r="CF2" s="12"/>
      <c r="CG2" s="12"/>
      <c r="CH2" s="12"/>
      <c r="CI2" s="12"/>
      <c r="CJ2" s="12"/>
      <c r="CK2" s="12"/>
      <c r="CL2" s="12"/>
    </row>
    <row r="3" spans="2:90" s="3" customFormat="1" x14ac:dyDescent="0.3">
      <c r="B3" s="12" t="s">
        <v>25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C3" s="12"/>
      <c r="CD3" s="12"/>
      <c r="CE3" s="12"/>
      <c r="CF3" s="12"/>
      <c r="CG3" s="12"/>
      <c r="CH3" s="12"/>
      <c r="CI3" s="12"/>
      <c r="CJ3" s="12"/>
      <c r="CK3" s="12"/>
      <c r="CL3" s="12"/>
    </row>
    <row r="4" spans="2:90" s="3" customFormat="1" x14ac:dyDescent="0.3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C4" s="12"/>
      <c r="CD4" s="12"/>
      <c r="CE4" s="12"/>
      <c r="CF4" s="15"/>
      <c r="CG4" s="12"/>
      <c r="CH4" s="12"/>
      <c r="CI4" s="12"/>
      <c r="CJ4" s="12"/>
      <c r="CK4" s="12"/>
      <c r="CL4" s="12"/>
    </row>
    <row r="5" spans="2:90" s="3" customFormat="1" x14ac:dyDescent="0.3">
      <c r="B5" s="12" t="s">
        <v>24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C5" s="12"/>
      <c r="CD5" s="12"/>
      <c r="CE5" s="12"/>
      <c r="CF5" s="12"/>
      <c r="CG5" s="12"/>
      <c r="CH5" s="12"/>
      <c r="CI5" s="12"/>
      <c r="CJ5" s="12"/>
      <c r="CK5" s="12"/>
      <c r="CL5" s="12"/>
    </row>
    <row r="6" spans="2:90" x14ac:dyDescent="0.3">
      <c r="B6" s="4"/>
    </row>
    <row r="7" spans="2:90" x14ac:dyDescent="0.3">
      <c r="B7" s="9"/>
      <c r="D7" s="21" t="s">
        <v>14</v>
      </c>
      <c r="E7" s="22"/>
      <c r="F7" s="22"/>
      <c r="G7" s="22"/>
      <c r="H7" s="22"/>
      <c r="I7" s="22"/>
      <c r="J7" s="22"/>
      <c r="K7" s="22"/>
      <c r="L7" s="22"/>
      <c r="M7" s="23"/>
      <c r="O7" s="24" t="s">
        <v>16</v>
      </c>
      <c r="P7" s="25"/>
      <c r="Q7" s="25"/>
      <c r="R7" s="25"/>
      <c r="S7" s="25"/>
      <c r="T7" s="25"/>
      <c r="U7" s="25"/>
      <c r="V7" s="25"/>
      <c r="W7" s="25"/>
      <c r="X7" s="26"/>
      <c r="Z7" s="24" t="s">
        <v>17</v>
      </c>
      <c r="AA7" s="25"/>
      <c r="AB7" s="25"/>
      <c r="AC7" s="25"/>
      <c r="AD7" s="25"/>
      <c r="AE7" s="25"/>
      <c r="AF7" s="25"/>
      <c r="AG7" s="25"/>
      <c r="AH7" s="25"/>
      <c r="AI7" s="26"/>
      <c r="AK7" s="24" t="s">
        <v>18</v>
      </c>
      <c r="AL7" s="25"/>
      <c r="AM7" s="25"/>
      <c r="AN7" s="25"/>
      <c r="AO7" s="25"/>
      <c r="AP7" s="25"/>
      <c r="AQ7" s="25"/>
      <c r="AR7" s="25"/>
      <c r="AS7" s="25"/>
      <c r="AT7" s="26"/>
      <c r="AV7" s="24" t="s">
        <v>19</v>
      </c>
      <c r="AW7" s="25"/>
      <c r="AX7" s="25"/>
      <c r="AY7" s="25"/>
      <c r="AZ7" s="25"/>
      <c r="BA7" s="25"/>
      <c r="BB7" s="25"/>
      <c r="BC7" s="25"/>
      <c r="BD7" s="25"/>
      <c r="BE7" s="26"/>
      <c r="BG7" s="24" t="s">
        <v>20</v>
      </c>
      <c r="BH7" s="25"/>
      <c r="BI7" s="25"/>
      <c r="BJ7" s="25"/>
      <c r="BK7" s="25"/>
      <c r="BL7" s="25"/>
      <c r="BM7" s="25"/>
      <c r="BN7" s="25"/>
      <c r="BO7" s="25"/>
      <c r="BP7" s="26"/>
      <c r="BR7" s="24" t="s">
        <v>21</v>
      </c>
      <c r="BS7" s="25"/>
      <c r="BT7" s="25"/>
      <c r="BU7" s="25"/>
      <c r="BV7" s="25"/>
      <c r="BW7" s="25"/>
      <c r="BX7" s="25"/>
      <c r="BY7" s="25"/>
      <c r="BZ7" s="25"/>
      <c r="CA7" s="26"/>
      <c r="CC7" s="24" t="s">
        <v>4</v>
      </c>
      <c r="CD7" s="25"/>
      <c r="CE7" s="25"/>
      <c r="CF7" s="25"/>
      <c r="CG7" s="25"/>
      <c r="CH7" s="25"/>
      <c r="CI7" s="25"/>
      <c r="CJ7" s="25"/>
      <c r="CK7" s="25"/>
      <c r="CL7" s="26"/>
    </row>
    <row r="8" spans="2:90" x14ac:dyDescent="0.3">
      <c r="B8" s="9"/>
      <c r="D8" s="21" t="s">
        <v>8</v>
      </c>
      <c r="E8" s="22"/>
      <c r="F8" s="23"/>
      <c r="G8" s="21" t="s">
        <v>9</v>
      </c>
      <c r="H8" s="22"/>
      <c r="I8" s="22"/>
      <c r="J8" s="22"/>
      <c r="K8" s="22"/>
      <c r="L8" s="22"/>
      <c r="M8" s="23"/>
      <c r="O8" s="21" t="s">
        <v>8</v>
      </c>
      <c r="P8" s="22"/>
      <c r="Q8" s="23"/>
      <c r="R8" s="21" t="s">
        <v>9</v>
      </c>
      <c r="S8" s="22"/>
      <c r="T8" s="22"/>
      <c r="U8" s="22"/>
      <c r="V8" s="22"/>
      <c r="W8" s="22"/>
      <c r="X8" s="23"/>
      <c r="Z8" s="21" t="s">
        <v>8</v>
      </c>
      <c r="AA8" s="22"/>
      <c r="AB8" s="23"/>
      <c r="AC8" s="21" t="s">
        <v>9</v>
      </c>
      <c r="AD8" s="22"/>
      <c r="AE8" s="22"/>
      <c r="AF8" s="22"/>
      <c r="AG8" s="22"/>
      <c r="AH8" s="22"/>
      <c r="AI8" s="23"/>
      <c r="AK8" s="21" t="s">
        <v>8</v>
      </c>
      <c r="AL8" s="22"/>
      <c r="AM8" s="23"/>
      <c r="AN8" s="21" t="s">
        <v>9</v>
      </c>
      <c r="AO8" s="22"/>
      <c r="AP8" s="22"/>
      <c r="AQ8" s="22"/>
      <c r="AR8" s="22"/>
      <c r="AS8" s="22"/>
      <c r="AT8" s="23"/>
      <c r="AV8" s="21" t="s">
        <v>8</v>
      </c>
      <c r="AW8" s="22"/>
      <c r="AX8" s="23"/>
      <c r="AY8" s="21" t="s">
        <v>9</v>
      </c>
      <c r="AZ8" s="22"/>
      <c r="BA8" s="22"/>
      <c r="BB8" s="22"/>
      <c r="BC8" s="22"/>
      <c r="BD8" s="22"/>
      <c r="BE8" s="23"/>
      <c r="BG8" s="21" t="s">
        <v>8</v>
      </c>
      <c r="BH8" s="22"/>
      <c r="BI8" s="23"/>
      <c r="BJ8" s="21" t="s">
        <v>9</v>
      </c>
      <c r="BK8" s="22"/>
      <c r="BL8" s="22"/>
      <c r="BM8" s="22"/>
      <c r="BN8" s="22"/>
      <c r="BO8" s="22"/>
      <c r="BP8" s="23"/>
      <c r="BR8" s="21" t="s">
        <v>8</v>
      </c>
      <c r="BS8" s="22"/>
      <c r="BT8" s="23"/>
      <c r="BU8" s="21" t="s">
        <v>9</v>
      </c>
      <c r="BV8" s="22"/>
      <c r="BW8" s="22"/>
      <c r="BX8" s="22"/>
      <c r="BY8" s="22"/>
      <c r="BZ8" s="22"/>
      <c r="CA8" s="23"/>
      <c r="CC8" s="21" t="s">
        <v>8</v>
      </c>
      <c r="CD8" s="22"/>
      <c r="CE8" s="23"/>
      <c r="CF8" s="21" t="s">
        <v>9</v>
      </c>
      <c r="CG8" s="22"/>
      <c r="CH8" s="22"/>
      <c r="CI8" s="22"/>
      <c r="CJ8" s="22"/>
      <c r="CK8" s="22"/>
      <c r="CL8" s="23"/>
    </row>
    <row r="9" spans="2:90" x14ac:dyDescent="0.3">
      <c r="B9" s="9"/>
      <c r="D9" s="13" t="s">
        <v>22</v>
      </c>
      <c r="E9" s="13" t="s">
        <v>23</v>
      </c>
      <c r="G9" s="13" t="s">
        <v>22</v>
      </c>
      <c r="H9" s="13" t="s">
        <v>23</v>
      </c>
      <c r="I9" s="13"/>
      <c r="J9" s="13"/>
      <c r="K9" s="13"/>
      <c r="L9" s="13"/>
      <c r="M9" s="13"/>
      <c r="O9" s="13" t="s">
        <v>22</v>
      </c>
      <c r="P9" s="13" t="s">
        <v>23</v>
      </c>
      <c r="R9" s="13" t="s">
        <v>22</v>
      </c>
      <c r="S9" s="13" t="s">
        <v>23</v>
      </c>
      <c r="T9" s="13"/>
      <c r="U9" s="13"/>
      <c r="V9" s="13"/>
      <c r="W9" s="13"/>
      <c r="X9" s="13"/>
      <c r="Z9" s="13" t="s">
        <v>22</v>
      </c>
      <c r="AA9" s="13" t="s">
        <v>23</v>
      </c>
      <c r="AC9" s="13" t="s">
        <v>22</v>
      </c>
      <c r="AD9" s="13" t="s">
        <v>23</v>
      </c>
      <c r="AE9" s="13"/>
      <c r="AF9" s="13"/>
      <c r="AG9" s="13"/>
      <c r="AH9" s="13"/>
      <c r="AI9" s="13"/>
      <c r="AK9" s="13" t="s">
        <v>22</v>
      </c>
      <c r="AL9" s="13" t="s">
        <v>23</v>
      </c>
      <c r="AN9" s="13" t="s">
        <v>22</v>
      </c>
      <c r="AO9" s="13" t="s">
        <v>23</v>
      </c>
      <c r="AP9" s="13"/>
      <c r="AQ9" s="13"/>
      <c r="AR9" s="13"/>
      <c r="AS9" s="13"/>
      <c r="AT9" s="13"/>
      <c r="AV9" s="13" t="s">
        <v>22</v>
      </c>
      <c r="AW9" s="13" t="s">
        <v>23</v>
      </c>
      <c r="AY9" s="13" t="s">
        <v>22</v>
      </c>
      <c r="AZ9" s="13" t="s">
        <v>23</v>
      </c>
      <c r="BA9" s="13"/>
      <c r="BB9" s="13"/>
      <c r="BC9" s="13"/>
      <c r="BD9" s="13"/>
      <c r="BE9" s="13"/>
      <c r="BJ9" s="13" t="s">
        <v>22</v>
      </c>
      <c r="BK9" s="13" t="s">
        <v>23</v>
      </c>
      <c r="BL9" s="13"/>
      <c r="BM9" s="13"/>
      <c r="BN9" s="13"/>
      <c r="BO9" s="13"/>
      <c r="BP9" s="13"/>
      <c r="BU9" s="13" t="s">
        <v>22</v>
      </c>
      <c r="BV9" s="13" t="s">
        <v>23</v>
      </c>
      <c r="BW9" s="13"/>
      <c r="BX9" s="13"/>
      <c r="BY9" s="13"/>
      <c r="BZ9" s="13"/>
      <c r="CA9" s="13"/>
      <c r="CC9" s="13" t="s">
        <v>22</v>
      </c>
      <c r="CD9" s="13" t="s">
        <v>23</v>
      </c>
      <c r="CF9" s="13" t="s">
        <v>22</v>
      </c>
      <c r="CG9" s="13" t="s">
        <v>23</v>
      </c>
      <c r="CH9" s="13"/>
      <c r="CI9" s="13"/>
      <c r="CJ9" s="13"/>
      <c r="CK9" s="13"/>
      <c r="CL9" s="13"/>
    </row>
    <row r="10" spans="2:90" s="5" customFormat="1" x14ac:dyDescent="0.3">
      <c r="B10" s="8" t="s">
        <v>2</v>
      </c>
      <c r="D10" s="5" t="s">
        <v>7</v>
      </c>
      <c r="E10" s="5" t="s">
        <v>7</v>
      </c>
      <c r="F10" s="5" t="s">
        <v>4</v>
      </c>
      <c r="G10" s="5" t="s">
        <v>7</v>
      </c>
      <c r="H10" s="5" t="s">
        <v>7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15</v>
      </c>
      <c r="O10" s="5" t="s">
        <v>7</v>
      </c>
      <c r="P10" s="5" t="s">
        <v>7</v>
      </c>
      <c r="Q10" s="5" t="s">
        <v>4</v>
      </c>
      <c r="R10" s="5" t="s">
        <v>7</v>
      </c>
      <c r="S10" s="5" t="s">
        <v>7</v>
      </c>
      <c r="T10" s="5" t="s">
        <v>10</v>
      </c>
      <c r="U10" s="5" t="s">
        <v>11</v>
      </c>
      <c r="V10" s="5" t="s">
        <v>12</v>
      </c>
      <c r="W10" s="5" t="s">
        <v>13</v>
      </c>
      <c r="X10" s="5" t="s">
        <v>15</v>
      </c>
      <c r="Z10" s="5" t="s">
        <v>7</v>
      </c>
      <c r="AA10" s="5" t="s">
        <v>7</v>
      </c>
      <c r="AB10" s="5" t="s">
        <v>4</v>
      </c>
      <c r="AC10" s="5" t="s">
        <v>7</v>
      </c>
      <c r="AD10" s="5" t="s">
        <v>7</v>
      </c>
      <c r="AE10" s="5" t="s">
        <v>10</v>
      </c>
      <c r="AF10" s="5" t="s">
        <v>11</v>
      </c>
      <c r="AG10" s="5" t="s">
        <v>12</v>
      </c>
      <c r="AH10" s="5" t="s">
        <v>13</v>
      </c>
      <c r="AI10" s="5" t="s">
        <v>15</v>
      </c>
      <c r="AK10" s="5" t="s">
        <v>7</v>
      </c>
      <c r="AL10" s="5" t="s">
        <v>7</v>
      </c>
      <c r="AM10" s="5" t="s">
        <v>4</v>
      </c>
      <c r="AN10" s="5" t="s">
        <v>7</v>
      </c>
      <c r="AO10" s="5" t="s">
        <v>7</v>
      </c>
      <c r="AP10" s="5" t="s">
        <v>10</v>
      </c>
      <c r="AQ10" s="5" t="s">
        <v>11</v>
      </c>
      <c r="AR10" s="5" t="s">
        <v>12</v>
      </c>
      <c r="AS10" s="5" t="s">
        <v>13</v>
      </c>
      <c r="AT10" s="5" t="s">
        <v>15</v>
      </c>
      <c r="AV10" s="5" t="s">
        <v>7</v>
      </c>
      <c r="AW10" s="5" t="s">
        <v>7</v>
      </c>
      <c r="AX10" s="5" t="s">
        <v>4</v>
      </c>
      <c r="AY10" s="5" t="s">
        <v>7</v>
      </c>
      <c r="AZ10" s="5" t="s">
        <v>7</v>
      </c>
      <c r="BA10" s="5" t="s">
        <v>10</v>
      </c>
      <c r="BB10" s="5" t="s">
        <v>11</v>
      </c>
      <c r="BC10" s="5" t="s">
        <v>12</v>
      </c>
      <c r="BD10" s="5" t="s">
        <v>13</v>
      </c>
      <c r="BE10" s="5" t="s">
        <v>15</v>
      </c>
      <c r="BG10" s="5" t="s">
        <v>5</v>
      </c>
      <c r="BH10" s="5" t="s">
        <v>3</v>
      </c>
      <c r="BI10" s="5" t="s">
        <v>4</v>
      </c>
      <c r="BJ10" s="5" t="s">
        <v>7</v>
      </c>
      <c r="BK10" s="5" t="s">
        <v>7</v>
      </c>
      <c r="BL10" s="5" t="s">
        <v>10</v>
      </c>
      <c r="BM10" s="5" t="s">
        <v>11</v>
      </c>
      <c r="BN10" s="5" t="s">
        <v>12</v>
      </c>
      <c r="BO10" s="5" t="s">
        <v>13</v>
      </c>
      <c r="BP10" s="5" t="s">
        <v>15</v>
      </c>
      <c r="BR10" s="5" t="s">
        <v>5</v>
      </c>
      <c r="BS10" s="5" t="s">
        <v>3</v>
      </c>
      <c r="BT10" s="5" t="s">
        <v>4</v>
      </c>
      <c r="BU10" s="5" t="s">
        <v>7</v>
      </c>
      <c r="BV10" s="5" t="s">
        <v>7</v>
      </c>
      <c r="BW10" s="5" t="s">
        <v>10</v>
      </c>
      <c r="BX10" s="5" t="s">
        <v>11</v>
      </c>
      <c r="BY10" s="5" t="s">
        <v>12</v>
      </c>
      <c r="BZ10" s="5" t="s">
        <v>13</v>
      </c>
      <c r="CA10" s="5" t="s">
        <v>15</v>
      </c>
      <c r="CC10" s="5" t="s">
        <v>7</v>
      </c>
      <c r="CD10" s="5" t="s">
        <v>7</v>
      </c>
      <c r="CE10" s="5" t="s">
        <v>4</v>
      </c>
      <c r="CF10" s="5" t="s">
        <v>7</v>
      </c>
      <c r="CG10" s="5" t="s">
        <v>7</v>
      </c>
      <c r="CH10" s="5" t="s">
        <v>10</v>
      </c>
      <c r="CI10" s="5" t="s">
        <v>11</v>
      </c>
      <c r="CJ10" s="5" t="s">
        <v>12</v>
      </c>
      <c r="CK10" s="5" t="s">
        <v>13</v>
      </c>
      <c r="CL10" s="5" t="s">
        <v>15</v>
      </c>
    </row>
    <row r="11" spans="2:90" x14ac:dyDescent="0.3">
      <c r="B11" s="10">
        <v>43466</v>
      </c>
      <c r="C11" s="6"/>
      <c r="D11" s="7">
        <v>176.5</v>
      </c>
      <c r="E11" s="7"/>
      <c r="F11" s="7">
        <f t="shared" ref="F11:F21" si="0">SUM(D11:E11)</f>
        <v>176.5</v>
      </c>
      <c r="G11" s="7">
        <v>152</v>
      </c>
      <c r="H11" s="7">
        <v>0</v>
      </c>
      <c r="I11" s="7">
        <v>24011.75</v>
      </c>
      <c r="J11" s="7">
        <v>1286802.2900000045</v>
      </c>
      <c r="K11" s="7">
        <v>3713.75</v>
      </c>
      <c r="L11" s="7">
        <v>215059.40999999992</v>
      </c>
      <c r="M11" s="7">
        <f>L11+J11</f>
        <v>1501861.7000000044</v>
      </c>
      <c r="N11" s="6"/>
      <c r="O11" s="7"/>
      <c r="P11" s="7"/>
      <c r="Q11" s="7">
        <f>SUM(O11:P11)</f>
        <v>0</v>
      </c>
      <c r="R11" s="7">
        <v>1</v>
      </c>
      <c r="S11" s="7"/>
      <c r="T11" s="7"/>
      <c r="U11" s="7">
        <v>41.339999999999996</v>
      </c>
      <c r="V11" s="7"/>
      <c r="W11" s="7"/>
      <c r="X11" s="7">
        <f>W11+U11</f>
        <v>41.339999999999996</v>
      </c>
      <c r="Z11" s="7">
        <v>274</v>
      </c>
      <c r="AA11" s="7">
        <v>1</v>
      </c>
      <c r="AB11" s="7">
        <f>SUM(Z11:AA11)</f>
        <v>275</v>
      </c>
      <c r="AC11" s="7">
        <v>251</v>
      </c>
      <c r="AD11" s="7"/>
      <c r="AE11" s="7">
        <v>40626.75</v>
      </c>
      <c r="AF11" s="7">
        <v>1550583.8700000034</v>
      </c>
      <c r="AG11" s="7">
        <v>3743.15</v>
      </c>
      <c r="AH11" s="7">
        <v>184618.70999999976</v>
      </c>
      <c r="AI11" s="7">
        <f>AH11+AF11</f>
        <v>1735202.5800000031</v>
      </c>
      <c r="AK11" s="7"/>
      <c r="AL11" s="7"/>
      <c r="AM11" s="7"/>
      <c r="AN11" s="7"/>
      <c r="AO11" s="7"/>
      <c r="AP11" s="7"/>
      <c r="AQ11" s="7"/>
      <c r="AR11" s="7"/>
      <c r="AS11" s="7"/>
      <c r="AT11" s="19" t="s">
        <v>27</v>
      </c>
      <c r="AV11" s="7"/>
      <c r="AW11" s="7"/>
      <c r="AX11" s="7"/>
      <c r="AY11" s="7"/>
      <c r="AZ11" s="7"/>
      <c r="BA11" s="7"/>
      <c r="BB11" s="7"/>
      <c r="BC11" s="7"/>
      <c r="BD11" s="7"/>
      <c r="BE11" s="19" t="s">
        <v>27</v>
      </c>
      <c r="BG11" s="7"/>
      <c r="BH11" s="7"/>
      <c r="BI11" s="7"/>
      <c r="BJ11" s="7"/>
      <c r="BK11" s="7"/>
      <c r="BL11" s="7"/>
      <c r="BM11" s="7"/>
      <c r="BN11" s="7"/>
      <c r="BO11" s="7"/>
      <c r="BP11" s="19" t="s">
        <v>27</v>
      </c>
      <c r="BR11" s="7"/>
      <c r="BS11" s="7"/>
      <c r="BT11" s="7"/>
      <c r="BU11" s="7"/>
      <c r="BV11" s="7"/>
      <c r="BW11" s="7"/>
      <c r="BX11" s="7"/>
      <c r="BY11" s="7"/>
      <c r="BZ11" s="7"/>
      <c r="CA11" s="19" t="s">
        <v>27</v>
      </c>
      <c r="CC11" s="7">
        <f>D11+O11+Z11+AK11+AV11+BG11+BR11</f>
        <v>450.5</v>
      </c>
      <c r="CD11" s="7">
        <f t="shared" ref="CD11:CK22" si="1">E11+P11+AA11+AL11+AW11+BH11+BS11</f>
        <v>1</v>
      </c>
      <c r="CE11" s="7">
        <f t="shared" si="1"/>
        <v>451.5</v>
      </c>
      <c r="CF11" s="7">
        <f t="shared" si="1"/>
        <v>404</v>
      </c>
      <c r="CG11" s="7">
        <f t="shared" si="1"/>
        <v>0</v>
      </c>
      <c r="CH11" s="7">
        <f t="shared" si="1"/>
        <v>64638.5</v>
      </c>
      <c r="CI11" s="7">
        <f t="shared" si="1"/>
        <v>2837427.5000000079</v>
      </c>
      <c r="CJ11" s="7">
        <f t="shared" si="1"/>
        <v>7456.9</v>
      </c>
      <c r="CK11" s="7">
        <f t="shared" si="1"/>
        <v>399678.11999999965</v>
      </c>
      <c r="CL11" s="7">
        <f>M11+X11+AI11</f>
        <v>3237105.6200000076</v>
      </c>
    </row>
    <row r="12" spans="2:90" x14ac:dyDescent="0.3">
      <c r="B12" s="10">
        <v>43497</v>
      </c>
      <c r="C12" s="6"/>
      <c r="D12" s="7">
        <v>175.5</v>
      </c>
      <c r="E12" s="7"/>
      <c r="F12" s="7">
        <f t="shared" si="0"/>
        <v>175.5</v>
      </c>
      <c r="G12" s="7">
        <v>149</v>
      </c>
      <c r="H12" s="7">
        <v>0</v>
      </c>
      <c r="I12" s="7">
        <v>23899</v>
      </c>
      <c r="J12" s="7">
        <v>1144877.05</v>
      </c>
      <c r="K12" s="7">
        <v>3605.75</v>
      </c>
      <c r="L12" s="7">
        <v>203902.64</v>
      </c>
      <c r="M12" s="7">
        <f t="shared" ref="M12:M22" si="2">L12+J12</f>
        <v>1348779.69</v>
      </c>
      <c r="N12" s="6"/>
      <c r="O12" s="7"/>
      <c r="P12" s="7"/>
      <c r="Q12" s="7">
        <f t="shared" ref="Q12:Q22" si="3">SUM(O12:P12)</f>
        <v>0</v>
      </c>
      <c r="R12" s="7">
        <v>1</v>
      </c>
      <c r="S12" s="7"/>
      <c r="T12" s="7"/>
      <c r="U12" s="7">
        <v>0</v>
      </c>
      <c r="V12" s="7"/>
      <c r="W12" s="7"/>
      <c r="X12" s="7">
        <f t="shared" ref="X12:X22" si="4">W12+U12</f>
        <v>0</v>
      </c>
      <c r="Z12" s="7">
        <v>276</v>
      </c>
      <c r="AA12" s="7">
        <v>1</v>
      </c>
      <c r="AB12" s="7">
        <f t="shared" ref="AB12:AB22" si="5">SUM(Z12:AA12)</f>
        <v>277</v>
      </c>
      <c r="AC12" s="7">
        <v>252</v>
      </c>
      <c r="AD12" s="7"/>
      <c r="AE12" s="7">
        <v>40168.199999999997</v>
      </c>
      <c r="AF12" s="7">
        <v>1514802.7</v>
      </c>
      <c r="AG12" s="7">
        <v>3884.4999999999995</v>
      </c>
      <c r="AH12" s="7">
        <v>193435.54000000004</v>
      </c>
      <c r="AI12" s="7">
        <f t="shared" ref="AI12:AI22" si="6">AH12+AF12</f>
        <v>1708238.24</v>
      </c>
      <c r="AK12" s="7"/>
      <c r="AL12" s="7"/>
      <c r="AM12" s="7"/>
      <c r="AN12" s="7"/>
      <c r="AO12" s="7"/>
      <c r="AP12" s="7"/>
      <c r="AQ12" s="7"/>
      <c r="AR12" s="7"/>
      <c r="AS12" s="7"/>
      <c r="AT12" s="19" t="s">
        <v>27</v>
      </c>
      <c r="AV12" s="7"/>
      <c r="AW12" s="7"/>
      <c r="AX12" s="7"/>
      <c r="AY12" s="7"/>
      <c r="AZ12" s="7"/>
      <c r="BA12" s="7"/>
      <c r="BB12" s="7"/>
      <c r="BC12" s="7"/>
      <c r="BD12" s="7"/>
      <c r="BE12" s="19" t="s">
        <v>27</v>
      </c>
      <c r="BG12" s="7"/>
      <c r="BH12" s="7"/>
      <c r="BI12" s="7"/>
      <c r="BJ12" s="7"/>
      <c r="BK12" s="7"/>
      <c r="BL12" s="7"/>
      <c r="BM12" s="7"/>
      <c r="BN12" s="7"/>
      <c r="BO12" s="7"/>
      <c r="BP12" s="19" t="s">
        <v>27</v>
      </c>
      <c r="BR12" s="7"/>
      <c r="BS12" s="7"/>
      <c r="BT12" s="7"/>
      <c r="BU12" s="7"/>
      <c r="BV12" s="7"/>
      <c r="BW12" s="7"/>
      <c r="BX12" s="7"/>
      <c r="BY12" s="7"/>
      <c r="BZ12" s="7"/>
      <c r="CA12" s="19" t="s">
        <v>27</v>
      </c>
      <c r="CC12" s="7">
        <f t="shared" ref="CC12:CC22" si="7">D12+O12+Z12+AK12+AV12+BG12+BR12</f>
        <v>451.5</v>
      </c>
      <c r="CD12" s="7">
        <f t="shared" si="1"/>
        <v>1</v>
      </c>
      <c r="CE12" s="7">
        <f t="shared" si="1"/>
        <v>452.5</v>
      </c>
      <c r="CF12" s="7">
        <f t="shared" si="1"/>
        <v>402</v>
      </c>
      <c r="CG12" s="7">
        <f t="shared" si="1"/>
        <v>0</v>
      </c>
      <c r="CH12" s="7">
        <f t="shared" si="1"/>
        <v>64067.199999999997</v>
      </c>
      <c r="CI12" s="7">
        <f t="shared" si="1"/>
        <v>2659679.75</v>
      </c>
      <c r="CJ12" s="7">
        <f t="shared" si="1"/>
        <v>7490.25</v>
      </c>
      <c r="CK12" s="7">
        <f t="shared" si="1"/>
        <v>397338.18000000005</v>
      </c>
      <c r="CL12" s="7">
        <f t="shared" ref="CL12:CL22" si="8">M12+X12+AI12</f>
        <v>3057017.9299999997</v>
      </c>
    </row>
    <row r="13" spans="2:90" x14ac:dyDescent="0.3">
      <c r="B13" s="10">
        <v>43525</v>
      </c>
      <c r="C13" s="6"/>
      <c r="D13" s="7">
        <v>175.5</v>
      </c>
      <c r="E13" s="7"/>
      <c r="F13" s="7">
        <f t="shared" si="0"/>
        <v>175.5</v>
      </c>
      <c r="G13" s="7">
        <v>142</v>
      </c>
      <c r="H13" s="7">
        <v>0</v>
      </c>
      <c r="I13" s="7">
        <v>35103</v>
      </c>
      <c r="J13" s="7">
        <v>1792309.2300000014</v>
      </c>
      <c r="K13" s="7">
        <v>5581.0750000000007</v>
      </c>
      <c r="L13" s="7">
        <v>314230.55000000104</v>
      </c>
      <c r="M13" s="7">
        <f t="shared" si="2"/>
        <v>2106539.7800000026</v>
      </c>
      <c r="N13" s="6"/>
      <c r="O13" s="7"/>
      <c r="P13" s="7"/>
      <c r="Q13" s="7">
        <f t="shared" si="3"/>
        <v>0</v>
      </c>
      <c r="R13" s="7">
        <v>1</v>
      </c>
      <c r="S13" s="7"/>
      <c r="T13" s="7"/>
      <c r="U13" s="7">
        <v>0</v>
      </c>
      <c r="V13" s="7"/>
      <c r="W13" s="7"/>
      <c r="X13" s="7">
        <f t="shared" si="4"/>
        <v>0</v>
      </c>
      <c r="Z13" s="7">
        <v>276</v>
      </c>
      <c r="AA13" s="7">
        <v>1</v>
      </c>
      <c r="AB13" s="7">
        <f t="shared" si="5"/>
        <v>277</v>
      </c>
      <c r="AC13" s="7">
        <v>250</v>
      </c>
      <c r="AD13" s="7"/>
      <c r="AE13" s="7">
        <v>58760</v>
      </c>
      <c r="AF13" s="7">
        <v>2216188.6800000016</v>
      </c>
      <c r="AG13" s="7">
        <v>10673.099999999993</v>
      </c>
      <c r="AH13" s="7">
        <v>570768.94000000006</v>
      </c>
      <c r="AI13" s="7">
        <f t="shared" si="6"/>
        <v>2786957.6200000015</v>
      </c>
      <c r="AK13" s="7"/>
      <c r="AL13" s="7"/>
      <c r="AM13" s="7"/>
      <c r="AN13" s="7"/>
      <c r="AO13" s="7"/>
      <c r="AP13" s="7"/>
      <c r="AQ13" s="7"/>
      <c r="AR13" s="7"/>
      <c r="AS13" s="7"/>
      <c r="AT13" s="19" t="s">
        <v>27</v>
      </c>
      <c r="AV13" s="7"/>
      <c r="AW13" s="7"/>
      <c r="AX13" s="7"/>
      <c r="AY13" s="7"/>
      <c r="AZ13" s="7"/>
      <c r="BA13" s="7"/>
      <c r="BB13" s="7"/>
      <c r="BC13" s="7"/>
      <c r="BD13" s="7"/>
      <c r="BE13" s="19" t="s">
        <v>27</v>
      </c>
      <c r="BG13" s="7"/>
      <c r="BH13" s="7"/>
      <c r="BI13" s="7"/>
      <c r="BJ13" s="7"/>
      <c r="BK13" s="7"/>
      <c r="BL13" s="7"/>
      <c r="BM13" s="7"/>
      <c r="BN13" s="7"/>
      <c r="BO13" s="7"/>
      <c r="BP13" s="19" t="s">
        <v>27</v>
      </c>
      <c r="BR13" s="7"/>
      <c r="BS13" s="7"/>
      <c r="BT13" s="7"/>
      <c r="BU13" s="7"/>
      <c r="BV13" s="7"/>
      <c r="BW13" s="7"/>
      <c r="BX13" s="7"/>
      <c r="BY13" s="7"/>
      <c r="BZ13" s="7"/>
      <c r="CA13" s="19" t="s">
        <v>27</v>
      </c>
      <c r="CC13" s="7">
        <f t="shared" si="7"/>
        <v>451.5</v>
      </c>
      <c r="CD13" s="7">
        <f t="shared" si="1"/>
        <v>1</v>
      </c>
      <c r="CE13" s="7">
        <f t="shared" si="1"/>
        <v>452.5</v>
      </c>
      <c r="CF13" s="7">
        <f t="shared" si="1"/>
        <v>393</v>
      </c>
      <c r="CG13" s="7">
        <f t="shared" si="1"/>
        <v>0</v>
      </c>
      <c r="CH13" s="7">
        <f t="shared" si="1"/>
        <v>93863</v>
      </c>
      <c r="CI13" s="7">
        <f t="shared" si="1"/>
        <v>4008497.9100000029</v>
      </c>
      <c r="CJ13" s="7">
        <f t="shared" si="1"/>
        <v>16254.174999999994</v>
      </c>
      <c r="CK13" s="7">
        <f t="shared" si="1"/>
        <v>884999.49000000115</v>
      </c>
      <c r="CL13" s="7">
        <f t="shared" si="8"/>
        <v>4893497.4000000041</v>
      </c>
    </row>
    <row r="14" spans="2:90" x14ac:dyDescent="0.3">
      <c r="B14" s="10">
        <v>43556</v>
      </c>
      <c r="C14" s="6"/>
      <c r="D14" s="7">
        <v>176</v>
      </c>
      <c r="E14" s="7"/>
      <c r="F14" s="7">
        <f t="shared" si="0"/>
        <v>176</v>
      </c>
      <c r="G14" s="7">
        <v>142</v>
      </c>
      <c r="H14" s="7">
        <v>0</v>
      </c>
      <c r="I14" s="7">
        <v>22730</v>
      </c>
      <c r="J14" s="7">
        <v>1230271.1199999976</v>
      </c>
      <c r="K14" s="7">
        <v>4077</v>
      </c>
      <c r="L14" s="7">
        <v>224852.08000000025</v>
      </c>
      <c r="M14" s="7">
        <f t="shared" si="2"/>
        <v>1455123.1999999979</v>
      </c>
      <c r="N14" s="6"/>
      <c r="O14" s="7"/>
      <c r="P14" s="7"/>
      <c r="Q14" s="7">
        <f t="shared" si="3"/>
        <v>0</v>
      </c>
      <c r="R14" s="7">
        <v>1</v>
      </c>
      <c r="S14" s="7"/>
      <c r="T14" s="7"/>
      <c r="U14" s="7">
        <v>814.55000000000007</v>
      </c>
      <c r="V14" s="7"/>
      <c r="W14" s="7"/>
      <c r="X14" s="7">
        <f t="shared" si="4"/>
        <v>814.55000000000007</v>
      </c>
      <c r="Z14" s="7">
        <v>277</v>
      </c>
      <c r="AA14" s="7">
        <v>1</v>
      </c>
      <c r="AB14" s="7">
        <f t="shared" si="5"/>
        <v>278</v>
      </c>
      <c r="AC14" s="7">
        <v>251</v>
      </c>
      <c r="AD14" s="7"/>
      <c r="AE14" s="7">
        <v>39973.050000000003</v>
      </c>
      <c r="AF14" s="7">
        <v>1519826.7199999969</v>
      </c>
      <c r="AG14" s="7">
        <v>4185.7</v>
      </c>
      <c r="AH14" s="7">
        <v>221959.54000000012</v>
      </c>
      <c r="AI14" s="7">
        <f t="shared" si="6"/>
        <v>1741786.259999997</v>
      </c>
      <c r="AK14" s="7"/>
      <c r="AL14" s="7"/>
      <c r="AM14" s="7"/>
      <c r="AN14" s="7"/>
      <c r="AO14" s="7"/>
      <c r="AP14" s="7"/>
      <c r="AQ14" s="7"/>
      <c r="AR14" s="7"/>
      <c r="AS14" s="7"/>
      <c r="AT14" s="19" t="s">
        <v>27</v>
      </c>
      <c r="AV14" s="7"/>
      <c r="AW14" s="7"/>
      <c r="AX14" s="7"/>
      <c r="AY14" s="7"/>
      <c r="AZ14" s="7"/>
      <c r="BA14" s="7"/>
      <c r="BB14" s="7"/>
      <c r="BC14" s="7"/>
      <c r="BD14" s="7"/>
      <c r="BE14" s="19" t="s">
        <v>27</v>
      </c>
      <c r="BG14" s="7"/>
      <c r="BH14" s="7"/>
      <c r="BI14" s="7"/>
      <c r="BJ14" s="7"/>
      <c r="BK14" s="7"/>
      <c r="BL14" s="7"/>
      <c r="BM14" s="7"/>
      <c r="BN14" s="7"/>
      <c r="BO14" s="7"/>
      <c r="BP14" s="19" t="s">
        <v>27</v>
      </c>
      <c r="BR14" s="7"/>
      <c r="BS14" s="7"/>
      <c r="BT14" s="7"/>
      <c r="BU14" s="7"/>
      <c r="BV14" s="7"/>
      <c r="BW14" s="7"/>
      <c r="BX14" s="7"/>
      <c r="BY14" s="7"/>
      <c r="BZ14" s="7"/>
      <c r="CA14" s="19" t="s">
        <v>27</v>
      </c>
      <c r="CC14" s="7">
        <f t="shared" si="7"/>
        <v>453</v>
      </c>
      <c r="CD14" s="7">
        <f t="shared" si="1"/>
        <v>1</v>
      </c>
      <c r="CE14" s="7">
        <f t="shared" si="1"/>
        <v>454</v>
      </c>
      <c r="CF14" s="7">
        <f t="shared" si="1"/>
        <v>394</v>
      </c>
      <c r="CG14" s="7">
        <f t="shared" si="1"/>
        <v>0</v>
      </c>
      <c r="CH14" s="7">
        <f t="shared" si="1"/>
        <v>62703.05</v>
      </c>
      <c r="CI14" s="7">
        <f t="shared" si="1"/>
        <v>2750912.3899999945</v>
      </c>
      <c r="CJ14" s="7">
        <f t="shared" si="1"/>
        <v>8262.7000000000007</v>
      </c>
      <c r="CK14" s="7">
        <f t="shared" si="1"/>
        <v>446811.62000000034</v>
      </c>
      <c r="CL14" s="7">
        <f t="shared" si="8"/>
        <v>3197724.0099999951</v>
      </c>
    </row>
    <row r="15" spans="2:90" x14ac:dyDescent="0.3">
      <c r="B15" s="10">
        <v>43586</v>
      </c>
      <c r="C15" s="6"/>
      <c r="D15" s="7">
        <v>176</v>
      </c>
      <c r="E15" s="7"/>
      <c r="F15" s="7">
        <f t="shared" si="0"/>
        <v>176</v>
      </c>
      <c r="G15" s="7">
        <v>141</v>
      </c>
      <c r="H15" s="7">
        <v>0</v>
      </c>
      <c r="I15" s="7">
        <v>22333</v>
      </c>
      <c r="J15" s="7">
        <v>1106564.3700000001</v>
      </c>
      <c r="K15" s="7">
        <v>4036.25</v>
      </c>
      <c r="L15" s="7">
        <v>211125.59999999931</v>
      </c>
      <c r="M15" s="7">
        <f t="shared" si="2"/>
        <v>1317689.9699999995</v>
      </c>
      <c r="N15" s="6"/>
      <c r="O15" s="7"/>
      <c r="P15" s="7"/>
      <c r="Q15" s="7">
        <f t="shared" si="3"/>
        <v>0</v>
      </c>
      <c r="R15" s="7">
        <v>1</v>
      </c>
      <c r="S15" s="7"/>
      <c r="T15" s="7"/>
      <c r="U15" s="7">
        <v>0</v>
      </c>
      <c r="V15" s="7"/>
      <c r="W15" s="7"/>
      <c r="X15" s="7">
        <f t="shared" si="4"/>
        <v>0</v>
      </c>
      <c r="Z15" s="7">
        <v>277</v>
      </c>
      <c r="AA15" s="7">
        <v>1</v>
      </c>
      <c r="AB15" s="7">
        <f t="shared" si="5"/>
        <v>278</v>
      </c>
      <c r="AC15" s="7">
        <v>248</v>
      </c>
      <c r="AD15" s="7"/>
      <c r="AE15" s="7">
        <v>40027</v>
      </c>
      <c r="AF15" s="7">
        <v>1572821.1200000003</v>
      </c>
      <c r="AG15" s="7">
        <v>4437.7</v>
      </c>
      <c r="AH15" s="7">
        <v>238143.16000000032</v>
      </c>
      <c r="AI15" s="7">
        <f t="shared" si="6"/>
        <v>1810964.2800000007</v>
      </c>
      <c r="AK15" s="7"/>
      <c r="AL15" s="7"/>
      <c r="AM15" s="7"/>
      <c r="AN15" s="7"/>
      <c r="AO15" s="7"/>
      <c r="AP15" s="7"/>
      <c r="AQ15" s="7"/>
      <c r="AR15" s="7"/>
      <c r="AS15" s="7"/>
      <c r="AT15" s="19" t="s">
        <v>27</v>
      </c>
      <c r="AV15" s="7"/>
      <c r="AW15" s="7"/>
      <c r="AX15" s="7"/>
      <c r="AY15" s="7"/>
      <c r="AZ15" s="7"/>
      <c r="BA15" s="7"/>
      <c r="BB15" s="7"/>
      <c r="BC15" s="7"/>
      <c r="BD15" s="7"/>
      <c r="BE15" s="19" t="s">
        <v>27</v>
      </c>
      <c r="BG15" s="7"/>
      <c r="BH15" s="7"/>
      <c r="BI15" s="7"/>
      <c r="BJ15" s="7"/>
      <c r="BK15" s="7"/>
      <c r="BL15" s="7"/>
      <c r="BM15" s="7"/>
      <c r="BN15" s="7"/>
      <c r="BO15" s="7"/>
      <c r="BP15" s="19" t="s">
        <v>27</v>
      </c>
      <c r="BR15" s="7"/>
      <c r="BS15" s="7"/>
      <c r="BT15" s="7"/>
      <c r="BU15" s="7"/>
      <c r="BV15" s="7"/>
      <c r="BW15" s="7"/>
      <c r="BX15" s="7"/>
      <c r="BY15" s="7"/>
      <c r="BZ15" s="7"/>
      <c r="CA15" s="19" t="s">
        <v>27</v>
      </c>
      <c r="CC15" s="7">
        <f t="shared" si="7"/>
        <v>453</v>
      </c>
      <c r="CD15" s="7">
        <f t="shared" si="1"/>
        <v>1</v>
      </c>
      <c r="CE15" s="7">
        <f t="shared" si="1"/>
        <v>454</v>
      </c>
      <c r="CF15" s="7">
        <f t="shared" si="1"/>
        <v>390</v>
      </c>
      <c r="CG15" s="7">
        <f t="shared" si="1"/>
        <v>0</v>
      </c>
      <c r="CH15" s="7">
        <f t="shared" si="1"/>
        <v>62360</v>
      </c>
      <c r="CI15" s="7">
        <f t="shared" si="1"/>
        <v>2679385.4900000002</v>
      </c>
      <c r="CJ15" s="7">
        <f t="shared" si="1"/>
        <v>8473.9500000000007</v>
      </c>
      <c r="CK15" s="7">
        <f t="shared" si="1"/>
        <v>449268.75999999966</v>
      </c>
      <c r="CL15" s="7">
        <f t="shared" si="8"/>
        <v>3128654.25</v>
      </c>
    </row>
    <row r="16" spans="2:90" x14ac:dyDescent="0.3">
      <c r="B16" s="10">
        <v>43617</v>
      </c>
      <c r="C16" s="6"/>
      <c r="D16" s="7">
        <v>176</v>
      </c>
      <c r="E16" s="7"/>
      <c r="F16" s="7">
        <f t="shared" si="0"/>
        <v>176</v>
      </c>
      <c r="G16" s="7">
        <v>138</v>
      </c>
      <c r="H16" s="7">
        <v>0</v>
      </c>
      <c r="I16" s="7">
        <v>22126</v>
      </c>
      <c r="J16" s="7">
        <v>1224715.0700000012</v>
      </c>
      <c r="K16" s="7">
        <v>4982.5</v>
      </c>
      <c r="L16" s="7">
        <v>237349.35999999987</v>
      </c>
      <c r="M16" s="7">
        <f t="shared" si="2"/>
        <v>1462064.4300000011</v>
      </c>
      <c r="N16" s="6"/>
      <c r="O16" s="7"/>
      <c r="P16" s="7"/>
      <c r="Q16" s="7">
        <f t="shared" si="3"/>
        <v>0</v>
      </c>
      <c r="R16" s="7">
        <v>1</v>
      </c>
      <c r="S16" s="7"/>
      <c r="T16" s="7"/>
      <c r="U16" s="7">
        <v>-54.32</v>
      </c>
      <c r="V16" s="7"/>
      <c r="W16" s="7"/>
      <c r="X16" s="7">
        <f t="shared" si="4"/>
        <v>-54.32</v>
      </c>
      <c r="Z16" s="7">
        <v>278</v>
      </c>
      <c r="AA16" s="7">
        <v>1</v>
      </c>
      <c r="AB16" s="7">
        <f t="shared" si="5"/>
        <v>279</v>
      </c>
      <c r="AC16" s="7">
        <v>253</v>
      </c>
      <c r="AD16" s="7"/>
      <c r="AE16" s="7">
        <v>39953.1</v>
      </c>
      <c r="AF16" s="7">
        <v>1547742.7299999979</v>
      </c>
      <c r="AG16" s="7">
        <v>6647.2999999999984</v>
      </c>
      <c r="AH16" s="7">
        <v>357536.57999999996</v>
      </c>
      <c r="AI16" s="7">
        <f t="shared" si="6"/>
        <v>1905279.3099999977</v>
      </c>
      <c r="AK16" s="7"/>
      <c r="AL16" s="7"/>
      <c r="AM16" s="7"/>
      <c r="AN16" s="7"/>
      <c r="AO16" s="7"/>
      <c r="AP16" s="7"/>
      <c r="AQ16" s="7"/>
      <c r="AR16" s="7"/>
      <c r="AS16" s="7"/>
      <c r="AT16" s="19" t="s">
        <v>27</v>
      </c>
      <c r="AV16" s="7"/>
      <c r="AW16" s="7"/>
      <c r="AX16" s="7"/>
      <c r="AY16" s="7"/>
      <c r="AZ16" s="7"/>
      <c r="BA16" s="7"/>
      <c r="BB16" s="7"/>
      <c r="BC16" s="7"/>
      <c r="BD16" s="7"/>
      <c r="BE16" s="19" t="s">
        <v>27</v>
      </c>
      <c r="BG16" s="7"/>
      <c r="BH16" s="7"/>
      <c r="BI16" s="7"/>
      <c r="BJ16" s="7"/>
      <c r="BK16" s="7"/>
      <c r="BL16" s="7"/>
      <c r="BM16" s="7"/>
      <c r="BN16" s="7"/>
      <c r="BO16" s="7"/>
      <c r="BP16" s="19" t="s">
        <v>27</v>
      </c>
      <c r="BR16" s="7"/>
      <c r="BS16" s="7"/>
      <c r="BT16" s="7"/>
      <c r="BU16" s="7"/>
      <c r="BV16" s="7"/>
      <c r="BW16" s="7"/>
      <c r="BX16" s="7"/>
      <c r="BY16" s="7"/>
      <c r="BZ16" s="7"/>
      <c r="CA16" s="19" t="s">
        <v>27</v>
      </c>
      <c r="CC16" s="7">
        <f t="shared" si="7"/>
        <v>454</v>
      </c>
      <c r="CD16" s="7">
        <f t="shared" si="1"/>
        <v>1</v>
      </c>
      <c r="CE16" s="7">
        <f t="shared" si="1"/>
        <v>455</v>
      </c>
      <c r="CF16" s="7">
        <f t="shared" si="1"/>
        <v>392</v>
      </c>
      <c r="CG16" s="7">
        <f t="shared" si="1"/>
        <v>0</v>
      </c>
      <c r="CH16" s="7">
        <f t="shared" si="1"/>
        <v>62079.1</v>
      </c>
      <c r="CI16" s="7">
        <f t="shared" si="1"/>
        <v>2772403.4799999991</v>
      </c>
      <c r="CJ16" s="7">
        <f t="shared" si="1"/>
        <v>11629.8</v>
      </c>
      <c r="CK16" s="7">
        <f t="shared" si="1"/>
        <v>594885.93999999983</v>
      </c>
      <c r="CL16" s="7">
        <f t="shared" si="8"/>
        <v>3367289.419999999</v>
      </c>
    </row>
    <row r="17" spans="2:90" x14ac:dyDescent="0.3">
      <c r="B17" s="10">
        <v>43647</v>
      </c>
      <c r="C17" s="6"/>
      <c r="D17" s="7">
        <v>176</v>
      </c>
      <c r="E17" s="7"/>
      <c r="F17" s="7">
        <f t="shared" si="0"/>
        <v>176</v>
      </c>
      <c r="G17" s="7">
        <v>138.5</v>
      </c>
      <c r="H17" s="7">
        <v>0</v>
      </c>
      <c r="I17" s="7">
        <v>21864.5</v>
      </c>
      <c r="J17" s="7">
        <v>1180894.1500000004</v>
      </c>
      <c r="K17" s="7">
        <v>3402.375</v>
      </c>
      <c r="L17" s="7">
        <v>198205.12000000002</v>
      </c>
      <c r="M17" s="7">
        <f t="shared" si="2"/>
        <v>1379099.2700000005</v>
      </c>
      <c r="N17" s="6"/>
      <c r="O17" s="7"/>
      <c r="P17" s="7"/>
      <c r="Q17" s="7">
        <f t="shared" si="3"/>
        <v>0</v>
      </c>
      <c r="R17" s="7">
        <v>1</v>
      </c>
      <c r="S17" s="7"/>
      <c r="T17" s="7"/>
      <c r="U17" s="7">
        <v>0</v>
      </c>
      <c r="V17" s="7"/>
      <c r="W17" s="7"/>
      <c r="X17" s="7">
        <f t="shared" si="4"/>
        <v>0</v>
      </c>
      <c r="Z17" s="7">
        <v>280</v>
      </c>
      <c r="AA17" s="7">
        <v>1</v>
      </c>
      <c r="AB17" s="7">
        <f t="shared" si="5"/>
        <v>281</v>
      </c>
      <c r="AC17" s="7">
        <v>254</v>
      </c>
      <c r="AD17" s="7"/>
      <c r="AE17" s="7">
        <v>40317.800000000003</v>
      </c>
      <c r="AF17" s="7">
        <v>1574729.5999999971</v>
      </c>
      <c r="AG17" s="7">
        <v>6363.2</v>
      </c>
      <c r="AH17" s="7">
        <v>339982.70999999985</v>
      </c>
      <c r="AI17" s="7">
        <f t="shared" si="6"/>
        <v>1914712.3099999968</v>
      </c>
      <c r="AK17" s="7"/>
      <c r="AL17" s="7"/>
      <c r="AM17" s="7"/>
      <c r="AN17" s="7"/>
      <c r="AO17" s="7"/>
      <c r="AP17" s="7"/>
      <c r="AQ17" s="7"/>
      <c r="AR17" s="7"/>
      <c r="AS17" s="7"/>
      <c r="AT17" s="19" t="s">
        <v>27</v>
      </c>
      <c r="AV17" s="7"/>
      <c r="AW17" s="7"/>
      <c r="AX17" s="7"/>
      <c r="AY17" s="7"/>
      <c r="AZ17" s="7"/>
      <c r="BA17" s="7"/>
      <c r="BB17" s="7"/>
      <c r="BC17" s="7"/>
      <c r="BD17" s="7"/>
      <c r="BE17" s="19" t="s">
        <v>27</v>
      </c>
      <c r="BG17" s="7"/>
      <c r="BH17" s="7"/>
      <c r="BI17" s="7"/>
      <c r="BJ17" s="7"/>
      <c r="BK17" s="7"/>
      <c r="BL17" s="7"/>
      <c r="BM17" s="7"/>
      <c r="BN17" s="7"/>
      <c r="BO17" s="7"/>
      <c r="BP17" s="19" t="s">
        <v>27</v>
      </c>
      <c r="BR17" s="7"/>
      <c r="BS17" s="7"/>
      <c r="BT17" s="7"/>
      <c r="BU17" s="7"/>
      <c r="BV17" s="7"/>
      <c r="BW17" s="7"/>
      <c r="BX17" s="7"/>
      <c r="BY17" s="7"/>
      <c r="BZ17" s="7"/>
      <c r="CA17" s="19" t="s">
        <v>27</v>
      </c>
      <c r="CC17" s="7">
        <f t="shared" si="7"/>
        <v>456</v>
      </c>
      <c r="CD17" s="7">
        <f t="shared" si="1"/>
        <v>1</v>
      </c>
      <c r="CE17" s="7">
        <f t="shared" si="1"/>
        <v>457</v>
      </c>
      <c r="CF17" s="7">
        <f t="shared" si="1"/>
        <v>393.5</v>
      </c>
      <c r="CG17" s="7">
        <f t="shared" si="1"/>
        <v>0</v>
      </c>
      <c r="CH17" s="7">
        <f t="shared" si="1"/>
        <v>62182.3</v>
      </c>
      <c r="CI17" s="7">
        <f t="shared" si="1"/>
        <v>2755623.7499999972</v>
      </c>
      <c r="CJ17" s="7">
        <f t="shared" si="1"/>
        <v>9765.5750000000007</v>
      </c>
      <c r="CK17" s="7">
        <f t="shared" si="1"/>
        <v>538187.82999999984</v>
      </c>
      <c r="CL17" s="7">
        <f t="shared" si="8"/>
        <v>3293811.5799999973</v>
      </c>
    </row>
    <row r="18" spans="2:90" x14ac:dyDescent="0.3">
      <c r="B18" s="10">
        <v>43678</v>
      </c>
      <c r="C18" s="6"/>
      <c r="D18" s="7">
        <v>169</v>
      </c>
      <c r="E18" s="7"/>
      <c r="F18" s="7">
        <f t="shared" si="0"/>
        <v>169</v>
      </c>
      <c r="G18" s="7">
        <v>137.5</v>
      </c>
      <c r="H18" s="7">
        <v>0</v>
      </c>
      <c r="I18" s="7">
        <v>32765</v>
      </c>
      <c r="J18" s="7">
        <v>1695369.3500000013</v>
      </c>
      <c r="K18" s="7">
        <v>4821</v>
      </c>
      <c r="L18" s="7">
        <v>246919.35000000009</v>
      </c>
      <c r="M18" s="7">
        <f t="shared" si="2"/>
        <v>1942288.7000000014</v>
      </c>
      <c r="N18" s="6"/>
      <c r="O18" s="7"/>
      <c r="P18" s="7">
        <v>0</v>
      </c>
      <c r="Q18" s="7">
        <f t="shared" si="3"/>
        <v>0</v>
      </c>
      <c r="R18" s="7">
        <v>1</v>
      </c>
      <c r="S18" s="7"/>
      <c r="T18" s="7"/>
      <c r="U18" s="7">
        <v>0</v>
      </c>
      <c r="V18" s="7"/>
      <c r="W18" s="7"/>
      <c r="X18" s="7">
        <f t="shared" si="4"/>
        <v>0</v>
      </c>
      <c r="Z18" s="7">
        <v>280</v>
      </c>
      <c r="AA18" s="7">
        <v>1</v>
      </c>
      <c r="AB18" s="7">
        <f t="shared" si="5"/>
        <v>281</v>
      </c>
      <c r="AC18" s="7">
        <v>251</v>
      </c>
      <c r="AD18" s="7"/>
      <c r="AE18" s="7">
        <v>60916.1</v>
      </c>
      <c r="AF18" s="7">
        <v>2351624.769999993</v>
      </c>
      <c r="AG18" s="7">
        <v>7032.2000000000007</v>
      </c>
      <c r="AH18" s="7">
        <v>366777.14999999979</v>
      </c>
      <c r="AI18" s="7">
        <f t="shared" si="6"/>
        <v>2718401.9199999929</v>
      </c>
      <c r="AK18" s="7"/>
      <c r="AL18" s="7"/>
      <c r="AM18" s="7"/>
      <c r="AN18" s="7"/>
      <c r="AO18" s="7"/>
      <c r="AP18" s="7"/>
      <c r="AQ18" s="7"/>
      <c r="AR18" s="7"/>
      <c r="AS18" s="7"/>
      <c r="AT18" s="19" t="s">
        <v>27</v>
      </c>
      <c r="AV18" s="7"/>
      <c r="AW18" s="7"/>
      <c r="AX18" s="7"/>
      <c r="AY18" s="7"/>
      <c r="AZ18" s="7"/>
      <c r="BA18" s="7"/>
      <c r="BB18" s="7"/>
      <c r="BC18" s="7"/>
      <c r="BD18" s="7"/>
      <c r="BE18" s="19" t="s">
        <v>27</v>
      </c>
      <c r="BG18" s="7"/>
      <c r="BH18" s="7"/>
      <c r="BI18" s="7"/>
      <c r="BJ18" s="7"/>
      <c r="BK18" s="7"/>
      <c r="BL18" s="7"/>
      <c r="BM18" s="7"/>
      <c r="BN18" s="7"/>
      <c r="BO18" s="7"/>
      <c r="BP18" s="19" t="s">
        <v>27</v>
      </c>
      <c r="BR18" s="7"/>
      <c r="BS18" s="7"/>
      <c r="BT18" s="7"/>
      <c r="BU18" s="7"/>
      <c r="BV18" s="7"/>
      <c r="BW18" s="7"/>
      <c r="BX18" s="7"/>
      <c r="BY18" s="7"/>
      <c r="BZ18" s="7"/>
      <c r="CA18" s="19" t="s">
        <v>27</v>
      </c>
      <c r="CC18" s="7">
        <f t="shared" si="7"/>
        <v>449</v>
      </c>
      <c r="CD18" s="7">
        <f t="shared" si="1"/>
        <v>1</v>
      </c>
      <c r="CE18" s="7">
        <f t="shared" si="1"/>
        <v>450</v>
      </c>
      <c r="CF18" s="7">
        <f t="shared" si="1"/>
        <v>389.5</v>
      </c>
      <c r="CG18" s="7">
        <f t="shared" si="1"/>
        <v>0</v>
      </c>
      <c r="CH18" s="7">
        <f t="shared" si="1"/>
        <v>93681.1</v>
      </c>
      <c r="CI18" s="7">
        <f t="shared" si="1"/>
        <v>4046994.1199999945</v>
      </c>
      <c r="CJ18" s="7">
        <f t="shared" si="1"/>
        <v>11853.2</v>
      </c>
      <c r="CK18" s="7">
        <f t="shared" si="1"/>
        <v>613696.49999999988</v>
      </c>
      <c r="CL18" s="7">
        <f t="shared" si="8"/>
        <v>4660690.6199999945</v>
      </c>
    </row>
    <row r="19" spans="2:90" x14ac:dyDescent="0.3">
      <c r="B19" s="10">
        <v>43709</v>
      </c>
      <c r="C19" s="6"/>
      <c r="D19" s="7">
        <v>156.5</v>
      </c>
      <c r="E19" s="7"/>
      <c r="F19" s="7">
        <f t="shared" si="0"/>
        <v>156.5</v>
      </c>
      <c r="G19" s="7">
        <v>137.5</v>
      </c>
      <c r="H19" s="7">
        <v>0</v>
      </c>
      <c r="I19" s="7">
        <v>21650</v>
      </c>
      <c r="J19" s="7">
        <v>1126211.560000001</v>
      </c>
      <c r="K19" s="7">
        <v>3173.875</v>
      </c>
      <c r="L19" s="7">
        <v>170246.84000000003</v>
      </c>
      <c r="M19" s="7">
        <f t="shared" si="2"/>
        <v>1296458.4000000011</v>
      </c>
      <c r="N19" s="6"/>
      <c r="O19" s="7"/>
      <c r="P19" s="7">
        <v>0</v>
      </c>
      <c r="Q19" s="7">
        <f t="shared" si="3"/>
        <v>0</v>
      </c>
      <c r="R19" s="7">
        <v>1</v>
      </c>
      <c r="S19" s="7"/>
      <c r="T19" s="7"/>
      <c r="U19" s="7">
        <v>0</v>
      </c>
      <c r="V19" s="7"/>
      <c r="W19" s="7"/>
      <c r="X19" s="7">
        <f t="shared" si="4"/>
        <v>0</v>
      </c>
      <c r="Z19" s="7">
        <v>282</v>
      </c>
      <c r="AA19" s="7">
        <v>1</v>
      </c>
      <c r="AB19" s="7">
        <f t="shared" si="5"/>
        <v>283</v>
      </c>
      <c r="AC19" s="7">
        <v>251</v>
      </c>
      <c r="AD19" s="7"/>
      <c r="AE19" s="7">
        <v>39670.25</v>
      </c>
      <c r="AF19" s="7">
        <v>1578945.0800000005</v>
      </c>
      <c r="AG19" s="7">
        <v>5369.1</v>
      </c>
      <c r="AH19" s="7">
        <v>312564.23</v>
      </c>
      <c r="AI19" s="7">
        <f t="shared" si="6"/>
        <v>1891509.3100000005</v>
      </c>
      <c r="AK19" s="7"/>
      <c r="AL19" s="7"/>
      <c r="AM19" s="7"/>
      <c r="AN19" s="7"/>
      <c r="AO19" s="7"/>
      <c r="AP19" s="7"/>
      <c r="AQ19" s="7"/>
      <c r="AR19" s="7"/>
      <c r="AS19" s="7"/>
      <c r="AT19" s="19" t="s">
        <v>27</v>
      </c>
      <c r="AV19" s="7"/>
      <c r="AW19" s="7"/>
      <c r="AX19" s="7"/>
      <c r="AY19" s="7"/>
      <c r="AZ19" s="7"/>
      <c r="BA19" s="7"/>
      <c r="BB19" s="7"/>
      <c r="BC19" s="7"/>
      <c r="BD19" s="7"/>
      <c r="BE19" s="19" t="s">
        <v>27</v>
      </c>
      <c r="BG19" s="7"/>
      <c r="BH19" s="7"/>
      <c r="BI19" s="7"/>
      <c r="BJ19" s="7"/>
      <c r="BK19" s="7"/>
      <c r="BL19" s="7"/>
      <c r="BM19" s="7"/>
      <c r="BN19" s="7"/>
      <c r="BO19" s="7"/>
      <c r="BP19" s="19" t="s">
        <v>27</v>
      </c>
      <c r="BR19" s="7"/>
      <c r="BS19" s="7"/>
      <c r="BT19" s="7"/>
      <c r="BU19" s="7"/>
      <c r="BV19" s="7"/>
      <c r="BW19" s="7"/>
      <c r="BX19" s="7"/>
      <c r="BY19" s="7"/>
      <c r="BZ19" s="7"/>
      <c r="CA19" s="19" t="s">
        <v>27</v>
      </c>
      <c r="CC19" s="7">
        <f t="shared" si="7"/>
        <v>438.5</v>
      </c>
      <c r="CD19" s="7">
        <f t="shared" si="1"/>
        <v>1</v>
      </c>
      <c r="CE19" s="7">
        <f t="shared" si="1"/>
        <v>439.5</v>
      </c>
      <c r="CF19" s="7">
        <f t="shared" si="1"/>
        <v>389.5</v>
      </c>
      <c r="CG19" s="7">
        <f t="shared" si="1"/>
        <v>0</v>
      </c>
      <c r="CH19" s="7">
        <f t="shared" si="1"/>
        <v>61320.25</v>
      </c>
      <c r="CI19" s="7">
        <f t="shared" si="1"/>
        <v>2705156.6400000015</v>
      </c>
      <c r="CJ19" s="7">
        <f t="shared" si="1"/>
        <v>8542.9750000000004</v>
      </c>
      <c r="CK19" s="7">
        <f t="shared" si="1"/>
        <v>482811.07</v>
      </c>
      <c r="CL19" s="7">
        <f t="shared" si="8"/>
        <v>3187967.7100000018</v>
      </c>
    </row>
    <row r="20" spans="2:90" x14ac:dyDescent="0.3">
      <c r="B20" s="10">
        <v>43739</v>
      </c>
      <c r="C20" s="6"/>
      <c r="D20" s="7">
        <v>150</v>
      </c>
      <c r="E20" s="7"/>
      <c r="F20" s="7">
        <f t="shared" si="0"/>
        <v>150</v>
      </c>
      <c r="G20" s="7">
        <v>133.5</v>
      </c>
      <c r="H20" s="7">
        <v>0</v>
      </c>
      <c r="I20" s="7">
        <v>21281.5</v>
      </c>
      <c r="J20" s="7">
        <v>1085528.0100000002</v>
      </c>
      <c r="K20" s="7">
        <v>3209.375</v>
      </c>
      <c r="L20" s="7">
        <v>160326.6699999999</v>
      </c>
      <c r="M20" s="7">
        <f t="shared" si="2"/>
        <v>1245854.6800000002</v>
      </c>
      <c r="N20" s="6"/>
      <c r="O20" s="7"/>
      <c r="P20" s="7">
        <v>0</v>
      </c>
      <c r="Q20" s="7">
        <f t="shared" si="3"/>
        <v>0</v>
      </c>
      <c r="R20" s="7">
        <v>1</v>
      </c>
      <c r="S20" s="7"/>
      <c r="T20" s="7"/>
      <c r="U20" s="7">
        <v>-6861.67</v>
      </c>
      <c r="V20" s="7"/>
      <c r="W20" s="7"/>
      <c r="X20" s="7">
        <f t="shared" si="4"/>
        <v>-6861.67</v>
      </c>
      <c r="Z20" s="7">
        <v>287</v>
      </c>
      <c r="AA20" s="7">
        <v>1</v>
      </c>
      <c r="AB20" s="7">
        <f t="shared" si="5"/>
        <v>288</v>
      </c>
      <c r="AC20" s="7">
        <v>253</v>
      </c>
      <c r="AD20" s="7"/>
      <c r="AE20" s="7">
        <v>40129.15</v>
      </c>
      <c r="AF20" s="7">
        <v>1551639.3099999959</v>
      </c>
      <c r="AG20" s="7">
        <v>4265.6000000000004</v>
      </c>
      <c r="AH20" s="7">
        <v>218504.72999999989</v>
      </c>
      <c r="AI20" s="7">
        <f t="shared" si="6"/>
        <v>1770144.0399999958</v>
      </c>
      <c r="AK20" s="7"/>
      <c r="AL20" s="7"/>
      <c r="AM20" s="7"/>
      <c r="AN20" s="7"/>
      <c r="AO20" s="7"/>
      <c r="AP20" s="7"/>
      <c r="AQ20" s="7"/>
      <c r="AR20" s="7"/>
      <c r="AS20" s="7"/>
      <c r="AT20" s="19" t="s">
        <v>27</v>
      </c>
      <c r="AV20" s="7"/>
      <c r="AW20" s="7"/>
      <c r="AX20" s="7"/>
      <c r="AY20" s="7"/>
      <c r="AZ20" s="7"/>
      <c r="BA20" s="7"/>
      <c r="BB20" s="7"/>
      <c r="BC20" s="7"/>
      <c r="BD20" s="7"/>
      <c r="BE20" s="19" t="s">
        <v>27</v>
      </c>
      <c r="BG20" s="7"/>
      <c r="BH20" s="7"/>
      <c r="BI20" s="7"/>
      <c r="BJ20" s="7"/>
      <c r="BK20" s="7"/>
      <c r="BL20" s="7"/>
      <c r="BM20" s="7"/>
      <c r="BN20" s="7"/>
      <c r="BO20" s="7"/>
      <c r="BP20" s="19" t="s">
        <v>27</v>
      </c>
      <c r="BR20" s="7"/>
      <c r="BS20" s="7"/>
      <c r="BT20" s="7"/>
      <c r="BU20" s="7"/>
      <c r="BV20" s="7"/>
      <c r="BW20" s="7"/>
      <c r="BX20" s="7"/>
      <c r="BY20" s="7"/>
      <c r="BZ20" s="7"/>
      <c r="CA20" s="19" t="s">
        <v>27</v>
      </c>
      <c r="CC20" s="7">
        <f t="shared" si="7"/>
        <v>437</v>
      </c>
      <c r="CD20" s="7">
        <f t="shared" si="1"/>
        <v>1</v>
      </c>
      <c r="CE20" s="7">
        <f t="shared" si="1"/>
        <v>438</v>
      </c>
      <c r="CF20" s="7">
        <f t="shared" si="1"/>
        <v>387.5</v>
      </c>
      <c r="CG20" s="7">
        <f t="shared" si="1"/>
        <v>0</v>
      </c>
      <c r="CH20" s="7">
        <f t="shared" si="1"/>
        <v>61410.65</v>
      </c>
      <c r="CI20" s="7">
        <f t="shared" si="1"/>
        <v>2630305.6499999962</v>
      </c>
      <c r="CJ20" s="7">
        <f t="shared" si="1"/>
        <v>7474.9750000000004</v>
      </c>
      <c r="CK20" s="7">
        <f t="shared" si="1"/>
        <v>378831.39999999979</v>
      </c>
      <c r="CL20" s="7">
        <f t="shared" si="8"/>
        <v>3009137.0499999961</v>
      </c>
    </row>
    <row r="21" spans="2:90" x14ac:dyDescent="0.3">
      <c r="B21" s="10">
        <v>43770</v>
      </c>
      <c r="C21" s="6"/>
      <c r="D21" s="7">
        <v>142</v>
      </c>
      <c r="E21" s="7"/>
      <c r="F21" s="7">
        <f t="shared" si="0"/>
        <v>142</v>
      </c>
      <c r="G21" s="7">
        <v>134.5</v>
      </c>
      <c r="H21" s="7">
        <v>0</v>
      </c>
      <c r="I21" s="7">
        <v>21126.75</v>
      </c>
      <c r="J21" s="7">
        <v>1052219.1400000008</v>
      </c>
      <c r="K21" s="7">
        <v>3149.5</v>
      </c>
      <c r="L21" s="7">
        <v>164659.36999999988</v>
      </c>
      <c r="M21" s="7">
        <f t="shared" si="2"/>
        <v>1216878.5100000007</v>
      </c>
      <c r="N21" s="6"/>
      <c r="O21" s="7"/>
      <c r="P21" s="7"/>
      <c r="Q21" s="7">
        <f t="shared" si="3"/>
        <v>0</v>
      </c>
      <c r="R21" s="7">
        <v>1</v>
      </c>
      <c r="S21" s="7"/>
      <c r="T21" s="7"/>
      <c r="U21" s="7">
        <v>0</v>
      </c>
      <c r="V21" s="7"/>
      <c r="W21" s="7"/>
      <c r="X21" s="7">
        <f t="shared" si="4"/>
        <v>0</v>
      </c>
      <c r="Z21" s="7">
        <v>289</v>
      </c>
      <c r="AA21" s="7">
        <v>1</v>
      </c>
      <c r="AB21" s="7">
        <f t="shared" si="5"/>
        <v>290</v>
      </c>
      <c r="AC21" s="7">
        <v>260</v>
      </c>
      <c r="AD21" s="7"/>
      <c r="AE21" s="7">
        <v>40182</v>
      </c>
      <c r="AF21" s="7">
        <v>1547527.870000001</v>
      </c>
      <c r="AG21" s="7">
        <v>6011.37</v>
      </c>
      <c r="AH21" s="7">
        <v>316930.12999999977</v>
      </c>
      <c r="AI21" s="7">
        <f t="shared" si="6"/>
        <v>1864458.0000000009</v>
      </c>
      <c r="AK21" s="7"/>
      <c r="AL21" s="7"/>
      <c r="AM21" s="7"/>
      <c r="AN21" s="7"/>
      <c r="AO21" s="7"/>
      <c r="AP21" s="7"/>
      <c r="AQ21" s="7"/>
      <c r="AR21" s="7"/>
      <c r="AS21" s="7"/>
      <c r="AT21" s="19" t="s">
        <v>27</v>
      </c>
      <c r="AV21" s="7"/>
      <c r="AW21" s="7"/>
      <c r="AX21" s="7"/>
      <c r="AY21" s="7"/>
      <c r="AZ21" s="7"/>
      <c r="BA21" s="7"/>
      <c r="BB21" s="7"/>
      <c r="BC21" s="7"/>
      <c r="BD21" s="7"/>
      <c r="BE21" s="19" t="s">
        <v>27</v>
      </c>
      <c r="BG21" s="7"/>
      <c r="BH21" s="7"/>
      <c r="BI21" s="7"/>
      <c r="BJ21" s="7"/>
      <c r="BK21" s="7"/>
      <c r="BL21" s="7"/>
      <c r="BM21" s="7"/>
      <c r="BN21" s="7"/>
      <c r="BO21" s="7"/>
      <c r="BP21" s="19" t="s">
        <v>27</v>
      </c>
      <c r="BR21" s="7"/>
      <c r="BS21" s="7"/>
      <c r="BT21" s="7"/>
      <c r="BU21" s="7"/>
      <c r="BV21" s="7"/>
      <c r="BW21" s="7"/>
      <c r="BX21" s="7"/>
      <c r="BY21" s="7"/>
      <c r="BZ21" s="7"/>
      <c r="CA21" s="19" t="s">
        <v>27</v>
      </c>
      <c r="CC21" s="7">
        <f t="shared" si="7"/>
        <v>431</v>
      </c>
      <c r="CD21" s="7">
        <f t="shared" si="1"/>
        <v>1</v>
      </c>
      <c r="CE21" s="7">
        <f t="shared" si="1"/>
        <v>432</v>
      </c>
      <c r="CF21" s="7">
        <f t="shared" si="1"/>
        <v>395.5</v>
      </c>
      <c r="CG21" s="7">
        <f t="shared" si="1"/>
        <v>0</v>
      </c>
      <c r="CH21" s="7">
        <f t="shared" si="1"/>
        <v>61308.75</v>
      </c>
      <c r="CI21" s="7">
        <f t="shared" si="1"/>
        <v>2599747.0100000016</v>
      </c>
      <c r="CJ21" s="7">
        <f t="shared" si="1"/>
        <v>9160.869999999999</v>
      </c>
      <c r="CK21" s="7">
        <f t="shared" si="1"/>
        <v>481589.49999999965</v>
      </c>
      <c r="CL21" s="7">
        <f t="shared" si="8"/>
        <v>3081336.5100000016</v>
      </c>
    </row>
    <row r="22" spans="2:90" x14ac:dyDescent="0.3">
      <c r="B22" s="10">
        <v>43800</v>
      </c>
      <c r="C22" s="6"/>
      <c r="D22" s="7">
        <v>139</v>
      </c>
      <c r="E22" s="7"/>
      <c r="F22" s="7">
        <f>SUM(D22:E22)</f>
        <v>139</v>
      </c>
      <c r="G22" s="7">
        <v>134</v>
      </c>
      <c r="H22" s="7">
        <v>0</v>
      </c>
      <c r="I22" s="7">
        <v>21819.5</v>
      </c>
      <c r="J22" s="7">
        <v>1171118.1599999978</v>
      </c>
      <c r="K22" s="7">
        <v>3598.875</v>
      </c>
      <c r="L22" s="7">
        <v>207721.19000000003</v>
      </c>
      <c r="M22" s="7">
        <f t="shared" si="2"/>
        <v>1378839.3499999978</v>
      </c>
      <c r="N22" s="6"/>
      <c r="O22" s="7"/>
      <c r="P22" s="7"/>
      <c r="Q22" s="7">
        <f t="shared" si="3"/>
        <v>0</v>
      </c>
      <c r="R22" s="7">
        <v>1</v>
      </c>
      <c r="S22" s="7"/>
      <c r="T22" s="7"/>
      <c r="U22" s="7">
        <v>203.82000000000039</v>
      </c>
      <c r="V22" s="7"/>
      <c r="W22" s="7"/>
      <c r="X22" s="7">
        <f t="shared" si="4"/>
        <v>203.82000000000039</v>
      </c>
      <c r="Z22" s="7">
        <v>292</v>
      </c>
      <c r="AA22" s="7">
        <v>1</v>
      </c>
      <c r="AB22" s="7">
        <f t="shared" si="5"/>
        <v>293</v>
      </c>
      <c r="AC22" s="7">
        <v>267</v>
      </c>
      <c r="AD22" s="7"/>
      <c r="AE22" s="7">
        <v>42727.05</v>
      </c>
      <c r="AF22" s="7">
        <v>1632872.3199999991</v>
      </c>
      <c r="AG22" s="7">
        <v>5425.7599999999993</v>
      </c>
      <c r="AH22" s="7">
        <v>284735.09999999974</v>
      </c>
      <c r="AI22" s="7">
        <f t="shared" si="6"/>
        <v>1917607.419999999</v>
      </c>
      <c r="AK22" s="7"/>
      <c r="AL22" s="7"/>
      <c r="AM22" s="7"/>
      <c r="AN22" s="7"/>
      <c r="AO22" s="7"/>
      <c r="AP22" s="7"/>
      <c r="AQ22" s="7"/>
      <c r="AR22" s="7"/>
      <c r="AS22" s="7"/>
      <c r="AT22" s="19" t="s">
        <v>27</v>
      </c>
      <c r="AV22" s="7"/>
      <c r="AW22" s="7"/>
      <c r="AX22" s="7"/>
      <c r="AY22" s="7"/>
      <c r="AZ22" s="7"/>
      <c r="BA22" s="7"/>
      <c r="BB22" s="7"/>
      <c r="BC22" s="7"/>
      <c r="BD22" s="7"/>
      <c r="BE22" s="19" t="s">
        <v>27</v>
      </c>
      <c r="BG22" s="7"/>
      <c r="BH22" s="7"/>
      <c r="BI22" s="7"/>
      <c r="BJ22" s="7"/>
      <c r="BK22" s="7"/>
      <c r="BL22" s="7"/>
      <c r="BM22" s="7"/>
      <c r="BN22" s="7"/>
      <c r="BO22" s="7"/>
      <c r="BP22" s="19" t="s">
        <v>27</v>
      </c>
      <c r="BR22" s="7"/>
      <c r="BS22" s="7"/>
      <c r="BT22" s="7"/>
      <c r="BU22" s="7"/>
      <c r="BV22" s="7"/>
      <c r="BW22" s="7"/>
      <c r="BX22" s="7"/>
      <c r="BY22" s="7"/>
      <c r="BZ22" s="7"/>
      <c r="CA22" s="19" t="s">
        <v>27</v>
      </c>
      <c r="CC22" s="7">
        <f t="shared" si="7"/>
        <v>431</v>
      </c>
      <c r="CD22" s="7">
        <f t="shared" si="1"/>
        <v>1</v>
      </c>
      <c r="CE22" s="7">
        <f t="shared" si="1"/>
        <v>432</v>
      </c>
      <c r="CF22" s="7">
        <f t="shared" si="1"/>
        <v>402</v>
      </c>
      <c r="CG22" s="7">
        <f t="shared" si="1"/>
        <v>0</v>
      </c>
      <c r="CH22" s="7">
        <f t="shared" si="1"/>
        <v>64546.55</v>
      </c>
      <c r="CI22" s="7">
        <f t="shared" si="1"/>
        <v>2804194.299999997</v>
      </c>
      <c r="CJ22" s="7">
        <f t="shared" si="1"/>
        <v>9024.6349999999984</v>
      </c>
      <c r="CK22" s="7">
        <f t="shared" si="1"/>
        <v>492456.2899999998</v>
      </c>
      <c r="CL22" s="7">
        <f t="shared" si="8"/>
        <v>3296650.5899999971</v>
      </c>
    </row>
    <row r="23" spans="2:90" x14ac:dyDescent="0.3">
      <c r="B23" s="10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C23" s="7"/>
      <c r="CD23" s="7"/>
      <c r="CE23" s="7"/>
      <c r="CF23" s="7"/>
      <c r="CG23" s="7"/>
      <c r="CH23" s="7"/>
      <c r="CI23" s="7"/>
      <c r="CJ23" s="7"/>
      <c r="CK23" s="7"/>
      <c r="CL23" s="7"/>
    </row>
    <row r="24" spans="2:90" x14ac:dyDescent="0.3">
      <c r="B24" s="1">
        <v>2019</v>
      </c>
      <c r="C24" s="6"/>
      <c r="D24" s="14"/>
      <c r="E24" s="14"/>
      <c r="F24" s="14"/>
      <c r="G24" s="14"/>
      <c r="H24" s="14"/>
      <c r="I24" s="14">
        <f t="shared" ref="I24:M24" si="9">SUM(I11:I22)</f>
        <v>290710</v>
      </c>
      <c r="J24" s="14">
        <f t="shared" si="9"/>
        <v>15096879.500000006</v>
      </c>
      <c r="K24" s="14">
        <f t="shared" si="9"/>
        <v>47351.324999999997</v>
      </c>
      <c r="L24" s="14">
        <f t="shared" si="9"/>
        <v>2554598.1800000002</v>
      </c>
      <c r="M24" s="14">
        <f t="shared" si="9"/>
        <v>17651477.680000007</v>
      </c>
      <c r="N24" s="6"/>
      <c r="O24" s="14"/>
      <c r="P24" s="14"/>
      <c r="Q24" s="14"/>
      <c r="R24" s="14"/>
      <c r="S24" s="14"/>
      <c r="T24" s="14">
        <f t="shared" ref="T24:X24" si="10">SUM(T11:T22)</f>
        <v>0</v>
      </c>
      <c r="U24" s="14">
        <f t="shared" si="10"/>
        <v>-5856.28</v>
      </c>
      <c r="V24" s="14">
        <f t="shared" si="10"/>
        <v>0</v>
      </c>
      <c r="W24" s="14">
        <f t="shared" si="10"/>
        <v>0</v>
      </c>
      <c r="X24" s="14">
        <f t="shared" si="10"/>
        <v>-5856.28</v>
      </c>
      <c r="Z24" s="14"/>
      <c r="AA24" s="14"/>
      <c r="AB24" s="14"/>
      <c r="AC24" s="14"/>
      <c r="AD24" s="14"/>
      <c r="AE24" s="14">
        <f t="shared" ref="AE24:AI24" si="11">SUM(AE11:AE22)</f>
        <v>523450.45</v>
      </c>
      <c r="AF24" s="14">
        <f t="shared" si="11"/>
        <v>20159304.769999988</v>
      </c>
      <c r="AG24" s="14">
        <f t="shared" si="11"/>
        <v>68038.679999999993</v>
      </c>
      <c r="AH24" s="14">
        <f t="shared" si="11"/>
        <v>3605956.5199999996</v>
      </c>
      <c r="AI24" s="14">
        <f t="shared" si="11"/>
        <v>23765261.289999984</v>
      </c>
      <c r="AK24" s="14"/>
      <c r="AL24" s="14"/>
      <c r="AM24" s="14"/>
      <c r="AN24" s="14"/>
      <c r="AO24" s="14"/>
      <c r="AP24" s="20" t="s">
        <v>27</v>
      </c>
      <c r="AQ24" s="20" t="s">
        <v>27</v>
      </c>
      <c r="AR24" s="20" t="s">
        <v>27</v>
      </c>
      <c r="AS24" s="20" t="s">
        <v>27</v>
      </c>
      <c r="AT24" s="20" t="s">
        <v>27</v>
      </c>
      <c r="AV24" s="14"/>
      <c r="AW24" s="14"/>
      <c r="AX24" s="14"/>
      <c r="AY24" s="14"/>
      <c r="AZ24" s="14"/>
      <c r="BA24" s="20" t="s">
        <v>27</v>
      </c>
      <c r="BB24" s="20" t="s">
        <v>27</v>
      </c>
      <c r="BC24" s="20" t="s">
        <v>27</v>
      </c>
      <c r="BD24" s="20" t="s">
        <v>27</v>
      </c>
      <c r="BE24" s="20" t="s">
        <v>27</v>
      </c>
      <c r="BG24" s="14"/>
      <c r="BH24" s="14"/>
      <c r="BI24" s="14"/>
      <c r="BJ24" s="14"/>
      <c r="BK24" s="14"/>
      <c r="BL24" s="20" t="s">
        <v>27</v>
      </c>
      <c r="BM24" s="20" t="s">
        <v>27</v>
      </c>
      <c r="BN24" s="20" t="s">
        <v>27</v>
      </c>
      <c r="BO24" s="20" t="s">
        <v>27</v>
      </c>
      <c r="BP24" s="20" t="s">
        <v>27</v>
      </c>
      <c r="BR24" s="14"/>
      <c r="BS24" s="14"/>
      <c r="BT24" s="14"/>
      <c r="BU24" s="14"/>
      <c r="BV24" s="14"/>
      <c r="BW24" s="20" t="s">
        <v>27</v>
      </c>
      <c r="BX24" s="20" t="s">
        <v>27</v>
      </c>
      <c r="BY24" s="20" t="s">
        <v>27</v>
      </c>
      <c r="BZ24" s="20" t="s">
        <v>27</v>
      </c>
      <c r="CA24" s="20" t="s">
        <v>27</v>
      </c>
      <c r="CC24" s="14"/>
      <c r="CD24" s="14"/>
      <c r="CE24" s="14"/>
      <c r="CF24" s="14"/>
      <c r="CG24" s="14"/>
      <c r="CH24" s="14">
        <f t="shared" ref="CH24:CL24" si="12">SUM(CH11:CH22)</f>
        <v>814160.45000000007</v>
      </c>
      <c r="CI24" s="14">
        <f t="shared" si="12"/>
        <v>35250327.989999995</v>
      </c>
      <c r="CJ24" s="14">
        <f t="shared" si="12"/>
        <v>115390.00499999999</v>
      </c>
      <c r="CK24" s="14">
        <f t="shared" si="12"/>
        <v>6160554.7000000002</v>
      </c>
      <c r="CL24" s="14">
        <f t="shared" si="12"/>
        <v>41410882.68999999</v>
      </c>
    </row>
    <row r="25" spans="2:90" x14ac:dyDescent="0.3">
      <c r="B25" s="10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C25" s="7"/>
      <c r="CD25" s="7"/>
      <c r="CE25" s="7"/>
      <c r="CF25" s="7"/>
      <c r="CG25" s="7"/>
      <c r="CH25" s="7"/>
      <c r="CI25" s="7"/>
      <c r="CJ25" s="7"/>
      <c r="CK25" s="7"/>
      <c r="CL25" s="7"/>
    </row>
    <row r="26" spans="2:90" x14ac:dyDescent="0.3">
      <c r="B26" s="10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C26" s="7"/>
      <c r="CD26" s="7"/>
      <c r="CE26" s="7"/>
      <c r="CF26" s="7"/>
      <c r="CG26" s="7"/>
      <c r="CH26" s="7"/>
      <c r="CI26" s="7"/>
      <c r="CJ26" s="7"/>
      <c r="CK26" s="7"/>
      <c r="CL26" s="7"/>
    </row>
    <row r="27" spans="2:90" x14ac:dyDescent="0.3">
      <c r="B27" s="10">
        <v>43831</v>
      </c>
      <c r="C27" s="6"/>
      <c r="D27" s="7">
        <v>137.5</v>
      </c>
      <c r="E27" s="7"/>
      <c r="F27" s="7">
        <f t="shared" ref="F27:F37" si="13">SUM(D27:E27)</f>
        <v>137.5</v>
      </c>
      <c r="G27" s="7">
        <v>127.5</v>
      </c>
      <c r="H27" s="7">
        <v>0</v>
      </c>
      <c r="I27" s="7">
        <v>31033.5</v>
      </c>
      <c r="J27" s="7">
        <v>1728413.3000000035</v>
      </c>
      <c r="K27" s="7">
        <v>4143.75</v>
      </c>
      <c r="L27" s="7">
        <v>207631.74000000014</v>
      </c>
      <c r="M27" s="7">
        <f>L27+J27</f>
        <v>1936045.0400000038</v>
      </c>
      <c r="N27" s="6"/>
      <c r="O27" s="7"/>
      <c r="P27" s="7"/>
      <c r="Q27" s="7">
        <f>SUM(O27:P27)</f>
        <v>0</v>
      </c>
      <c r="R27" s="7">
        <v>1</v>
      </c>
      <c r="S27" s="7"/>
      <c r="T27" s="7"/>
      <c r="U27" s="7">
        <v>0</v>
      </c>
      <c r="V27" s="7"/>
      <c r="W27" s="7"/>
      <c r="X27" s="7">
        <f>W27+U27</f>
        <v>0</v>
      </c>
      <c r="Z27" s="7">
        <v>292</v>
      </c>
      <c r="AA27" s="7">
        <v>1</v>
      </c>
      <c r="AB27" s="7">
        <f>SUM(Z27:AA27)</f>
        <v>293</v>
      </c>
      <c r="AC27" s="7">
        <v>269</v>
      </c>
      <c r="AD27" s="7"/>
      <c r="AE27" s="7">
        <v>63751.199999999997</v>
      </c>
      <c r="AF27" s="7">
        <v>2427366.5699999975</v>
      </c>
      <c r="AG27" s="7">
        <v>8718.9999999999982</v>
      </c>
      <c r="AH27" s="7">
        <v>466524.46</v>
      </c>
      <c r="AI27" s="7">
        <f>AH27+AF27</f>
        <v>2893891.0299999975</v>
      </c>
      <c r="AK27" s="7"/>
      <c r="AL27" s="7"/>
      <c r="AM27" s="7"/>
      <c r="AN27" s="7"/>
      <c r="AO27" s="7"/>
      <c r="AP27" s="7"/>
      <c r="AQ27" s="7"/>
      <c r="AR27" s="7"/>
      <c r="AS27" s="7"/>
      <c r="AT27" s="19" t="s">
        <v>27</v>
      </c>
      <c r="AV27" s="7"/>
      <c r="AW27" s="7"/>
      <c r="AX27" s="7"/>
      <c r="AY27" s="7"/>
      <c r="AZ27" s="7"/>
      <c r="BA27" s="7"/>
      <c r="BB27" s="7"/>
      <c r="BC27" s="7"/>
      <c r="BD27" s="7"/>
      <c r="BE27" s="19" t="s">
        <v>27</v>
      </c>
      <c r="BG27" s="7"/>
      <c r="BH27" s="7"/>
      <c r="BI27" s="7"/>
      <c r="BJ27" s="7"/>
      <c r="BK27" s="7"/>
      <c r="BL27" s="7"/>
      <c r="BM27" s="7"/>
      <c r="BN27" s="7"/>
      <c r="BO27" s="7"/>
      <c r="BP27" s="19" t="s">
        <v>27</v>
      </c>
      <c r="BR27" s="7"/>
      <c r="BS27" s="7"/>
      <c r="BT27" s="7"/>
      <c r="BU27" s="7"/>
      <c r="BV27" s="7"/>
      <c r="BW27" s="7"/>
      <c r="BX27" s="7"/>
      <c r="BY27" s="7"/>
      <c r="BZ27" s="7"/>
      <c r="CA27" s="19" t="s">
        <v>27</v>
      </c>
      <c r="CC27" s="7">
        <f>D27+O27+Z27+AK27+AV27+BG27+BR27</f>
        <v>429.5</v>
      </c>
      <c r="CD27" s="7">
        <f t="shared" ref="CD27:CD38" si="14">E27+P27+AA27+AL27+AW27+BH27+BS27</f>
        <v>1</v>
      </c>
      <c r="CE27" s="7">
        <f t="shared" ref="CE27:CE38" si="15">F27+Q27+AB27+AM27+AX27+BI27+BT27</f>
        <v>430.5</v>
      </c>
      <c r="CF27" s="7">
        <f t="shared" ref="CF27:CF38" si="16">G27+R27+AC27+AN27+AY27+BJ27+BU27</f>
        <v>397.5</v>
      </c>
      <c r="CG27" s="7">
        <f t="shared" ref="CG27:CG38" si="17">H27+S27+AD27+AO27+AZ27+BK27+BV27</f>
        <v>0</v>
      </c>
      <c r="CH27" s="7">
        <f t="shared" ref="CH27:CH38" si="18">I27+T27+AE27+AP27+BA27+BL27+BW27</f>
        <v>94784.7</v>
      </c>
      <c r="CI27" s="7">
        <f t="shared" ref="CI27:CI38" si="19">J27+U27+AF27+AQ27+BB27+BM27+BX27</f>
        <v>4155779.870000001</v>
      </c>
      <c r="CJ27" s="7">
        <f t="shared" ref="CJ27:CJ38" si="20">K27+V27+AG27+AR27+BC27+BN27+BY27</f>
        <v>12862.749999999998</v>
      </c>
      <c r="CK27" s="7">
        <f t="shared" ref="CK27:CK38" si="21">L27+W27+AH27+AS27+BD27+BO27+BZ27</f>
        <v>674156.20000000019</v>
      </c>
      <c r="CL27" s="7">
        <f>M27+X27+AI27</f>
        <v>4829936.0700000012</v>
      </c>
    </row>
    <row r="28" spans="2:90" x14ac:dyDescent="0.3">
      <c r="B28" s="10">
        <v>43862</v>
      </c>
      <c r="C28" s="6"/>
      <c r="D28" s="7">
        <v>132.5</v>
      </c>
      <c r="E28" s="7"/>
      <c r="F28" s="7">
        <f t="shared" si="13"/>
        <v>132.5</v>
      </c>
      <c r="G28" s="7">
        <v>126.5</v>
      </c>
      <c r="H28" s="7">
        <v>0</v>
      </c>
      <c r="I28" s="7">
        <v>20107</v>
      </c>
      <c r="J28" s="7">
        <v>1015022.2700000006</v>
      </c>
      <c r="K28" s="7">
        <v>2629.25</v>
      </c>
      <c r="L28" s="7">
        <v>135950.84999999992</v>
      </c>
      <c r="M28" s="7">
        <f t="shared" ref="M28:M38" si="22">L28+J28</f>
        <v>1150973.1200000006</v>
      </c>
      <c r="N28" s="6"/>
      <c r="O28" s="7"/>
      <c r="P28" s="7"/>
      <c r="Q28" s="7">
        <f t="shared" ref="Q28:Q38" si="23">SUM(O28:P28)</f>
        <v>0</v>
      </c>
      <c r="R28" s="7">
        <v>1</v>
      </c>
      <c r="S28" s="7"/>
      <c r="T28" s="7"/>
      <c r="U28" s="7">
        <v>2409.5099999999998</v>
      </c>
      <c r="V28" s="7"/>
      <c r="W28" s="7">
        <v>1258.6299999999999</v>
      </c>
      <c r="X28" s="7">
        <f t="shared" ref="X28:X38" si="24">W28+U28</f>
        <v>3668.1399999999994</v>
      </c>
      <c r="Z28" s="7">
        <v>293</v>
      </c>
      <c r="AA28" s="7">
        <v>1</v>
      </c>
      <c r="AB28" s="7">
        <f t="shared" ref="AB28:AB38" si="25">SUM(Z28:AA28)</f>
        <v>294</v>
      </c>
      <c r="AC28" s="7">
        <v>267</v>
      </c>
      <c r="AD28" s="7"/>
      <c r="AE28" s="7">
        <v>42701.05</v>
      </c>
      <c r="AF28" s="7">
        <v>1626738.300000001</v>
      </c>
      <c r="AG28" s="7">
        <v>4172</v>
      </c>
      <c r="AH28" s="7">
        <v>193752.52999999982</v>
      </c>
      <c r="AI28" s="7">
        <f t="shared" ref="AI28:AI38" si="26">AH28+AF28</f>
        <v>1820490.8300000008</v>
      </c>
      <c r="AK28" s="7"/>
      <c r="AL28" s="7"/>
      <c r="AM28" s="7"/>
      <c r="AN28" s="7"/>
      <c r="AO28" s="7"/>
      <c r="AP28" s="7"/>
      <c r="AQ28" s="7"/>
      <c r="AR28" s="7"/>
      <c r="AS28" s="7"/>
      <c r="AT28" s="19" t="s">
        <v>27</v>
      </c>
      <c r="AV28" s="7"/>
      <c r="AW28" s="7"/>
      <c r="AX28" s="7"/>
      <c r="AY28" s="7"/>
      <c r="AZ28" s="7"/>
      <c r="BA28" s="7"/>
      <c r="BB28" s="7"/>
      <c r="BC28" s="7"/>
      <c r="BD28" s="7"/>
      <c r="BE28" s="19" t="s">
        <v>27</v>
      </c>
      <c r="BG28" s="7"/>
      <c r="BH28" s="7"/>
      <c r="BI28" s="7"/>
      <c r="BJ28" s="7"/>
      <c r="BK28" s="7"/>
      <c r="BL28" s="7"/>
      <c r="BM28" s="7"/>
      <c r="BN28" s="7"/>
      <c r="BO28" s="7"/>
      <c r="BP28" s="19" t="s">
        <v>27</v>
      </c>
      <c r="BR28" s="7"/>
      <c r="BS28" s="7"/>
      <c r="BT28" s="7"/>
      <c r="BU28" s="7"/>
      <c r="BV28" s="7"/>
      <c r="BW28" s="7"/>
      <c r="BX28" s="7"/>
      <c r="BY28" s="7"/>
      <c r="BZ28" s="7"/>
      <c r="CA28" s="19" t="s">
        <v>27</v>
      </c>
      <c r="CC28" s="7">
        <f t="shared" ref="CC28:CC38" si="27">D28+O28+Z28+AK28+AV28+BG28+BR28</f>
        <v>425.5</v>
      </c>
      <c r="CD28" s="7">
        <f t="shared" si="14"/>
        <v>1</v>
      </c>
      <c r="CE28" s="7">
        <f t="shared" si="15"/>
        <v>426.5</v>
      </c>
      <c r="CF28" s="7">
        <f t="shared" si="16"/>
        <v>394.5</v>
      </c>
      <c r="CG28" s="7">
        <f t="shared" si="17"/>
        <v>0</v>
      </c>
      <c r="CH28" s="7">
        <f t="shared" si="18"/>
        <v>62808.05</v>
      </c>
      <c r="CI28" s="7">
        <f t="shared" si="19"/>
        <v>2644170.0800000015</v>
      </c>
      <c r="CJ28" s="7">
        <f t="shared" si="20"/>
        <v>6801.25</v>
      </c>
      <c r="CK28" s="7">
        <f t="shared" si="21"/>
        <v>330962.00999999978</v>
      </c>
      <c r="CL28" s="7">
        <f t="shared" ref="CL28:CL38" si="28">M28+X28+AI28</f>
        <v>2975132.0900000012</v>
      </c>
    </row>
    <row r="29" spans="2:90" x14ac:dyDescent="0.3">
      <c r="B29" s="10">
        <v>43891</v>
      </c>
      <c r="C29" s="6"/>
      <c r="D29" s="7">
        <v>131.5</v>
      </c>
      <c r="E29" s="7"/>
      <c r="F29" s="7">
        <f t="shared" si="13"/>
        <v>131.5</v>
      </c>
      <c r="G29" s="7">
        <v>127</v>
      </c>
      <c r="H29" s="7">
        <v>0</v>
      </c>
      <c r="I29" s="7">
        <v>19970</v>
      </c>
      <c r="J29" s="7">
        <v>993199.75999999978</v>
      </c>
      <c r="K29" s="7">
        <v>2417.5</v>
      </c>
      <c r="L29" s="7">
        <v>116705.31999999999</v>
      </c>
      <c r="M29" s="7">
        <f t="shared" si="22"/>
        <v>1109905.0799999998</v>
      </c>
      <c r="N29" s="6"/>
      <c r="O29" s="7"/>
      <c r="P29" s="7"/>
      <c r="Q29" s="7">
        <f t="shared" si="23"/>
        <v>0</v>
      </c>
      <c r="R29" s="7">
        <v>1</v>
      </c>
      <c r="S29" s="7"/>
      <c r="T29" s="7"/>
      <c r="U29" s="7">
        <v>2243.12</v>
      </c>
      <c r="V29" s="7"/>
      <c r="W29" s="7"/>
      <c r="X29" s="7">
        <f t="shared" si="24"/>
        <v>2243.12</v>
      </c>
      <c r="Z29" s="7">
        <v>296</v>
      </c>
      <c r="AA29" s="7">
        <v>1</v>
      </c>
      <c r="AB29" s="7">
        <f t="shared" si="25"/>
        <v>297</v>
      </c>
      <c r="AC29" s="7">
        <v>273</v>
      </c>
      <c r="AD29" s="7"/>
      <c r="AE29" s="7">
        <v>42991</v>
      </c>
      <c r="AF29" s="7">
        <v>1632156.3899999952</v>
      </c>
      <c r="AG29" s="7">
        <v>4242.1499999999996</v>
      </c>
      <c r="AH29" s="7">
        <v>198783.83999999997</v>
      </c>
      <c r="AI29" s="7">
        <f t="shared" si="26"/>
        <v>1830940.2299999953</v>
      </c>
      <c r="AK29" s="7"/>
      <c r="AL29" s="7"/>
      <c r="AM29" s="7"/>
      <c r="AN29" s="7"/>
      <c r="AO29" s="7"/>
      <c r="AP29" s="7"/>
      <c r="AQ29" s="7"/>
      <c r="AR29" s="7"/>
      <c r="AS29" s="7"/>
      <c r="AT29" s="19" t="s">
        <v>27</v>
      </c>
      <c r="AV29" s="7"/>
      <c r="AW29" s="7"/>
      <c r="AX29" s="7"/>
      <c r="AY29" s="7"/>
      <c r="AZ29" s="7"/>
      <c r="BA29" s="7"/>
      <c r="BB29" s="7"/>
      <c r="BC29" s="7"/>
      <c r="BD29" s="7"/>
      <c r="BE29" s="19" t="s">
        <v>27</v>
      </c>
      <c r="BG29" s="7"/>
      <c r="BH29" s="7"/>
      <c r="BI29" s="7"/>
      <c r="BJ29" s="7"/>
      <c r="BK29" s="7"/>
      <c r="BL29" s="7"/>
      <c r="BM29" s="7"/>
      <c r="BN29" s="7"/>
      <c r="BO29" s="7"/>
      <c r="BP29" s="19" t="s">
        <v>27</v>
      </c>
      <c r="BR29" s="7"/>
      <c r="BS29" s="7"/>
      <c r="BT29" s="7"/>
      <c r="BU29" s="7"/>
      <c r="BV29" s="7"/>
      <c r="BW29" s="7"/>
      <c r="BX29" s="7"/>
      <c r="BY29" s="7"/>
      <c r="BZ29" s="7"/>
      <c r="CA29" s="19" t="s">
        <v>27</v>
      </c>
      <c r="CC29" s="7">
        <f t="shared" si="27"/>
        <v>427.5</v>
      </c>
      <c r="CD29" s="7">
        <f t="shared" si="14"/>
        <v>1</v>
      </c>
      <c r="CE29" s="7">
        <f t="shared" si="15"/>
        <v>428.5</v>
      </c>
      <c r="CF29" s="7">
        <f t="shared" si="16"/>
        <v>401</v>
      </c>
      <c r="CG29" s="7">
        <f t="shared" si="17"/>
        <v>0</v>
      </c>
      <c r="CH29" s="7">
        <f t="shared" si="18"/>
        <v>62961</v>
      </c>
      <c r="CI29" s="7">
        <f t="shared" si="19"/>
        <v>2627599.2699999949</v>
      </c>
      <c r="CJ29" s="7">
        <f t="shared" si="20"/>
        <v>6659.65</v>
      </c>
      <c r="CK29" s="7">
        <f t="shared" si="21"/>
        <v>315489.15999999997</v>
      </c>
      <c r="CL29" s="7">
        <f t="shared" si="28"/>
        <v>2943088.429999995</v>
      </c>
    </row>
    <row r="30" spans="2:90" x14ac:dyDescent="0.3">
      <c r="B30" s="10">
        <v>43922</v>
      </c>
      <c r="C30" s="6"/>
      <c r="D30" s="7">
        <v>131.5</v>
      </c>
      <c r="E30" s="7"/>
      <c r="F30" s="7">
        <f t="shared" si="13"/>
        <v>131.5</v>
      </c>
      <c r="G30" s="7">
        <v>126.5</v>
      </c>
      <c r="H30" s="7">
        <v>0</v>
      </c>
      <c r="I30" s="7">
        <v>20187.875</v>
      </c>
      <c r="J30" s="7">
        <v>1030501.2000000012</v>
      </c>
      <c r="K30" s="7">
        <v>1957.625</v>
      </c>
      <c r="L30" s="7">
        <v>83112.35000000002</v>
      </c>
      <c r="M30" s="7">
        <f t="shared" si="22"/>
        <v>1113613.5500000012</v>
      </c>
      <c r="N30" s="6"/>
      <c r="O30" s="7"/>
      <c r="P30" s="7"/>
      <c r="Q30" s="7">
        <f t="shared" si="23"/>
        <v>0</v>
      </c>
      <c r="R30" s="7">
        <v>1</v>
      </c>
      <c r="S30" s="7"/>
      <c r="T30" s="7"/>
      <c r="U30" s="7">
        <v>424.87</v>
      </c>
      <c r="V30" s="7"/>
      <c r="W30" s="7"/>
      <c r="X30" s="7">
        <f t="shared" si="24"/>
        <v>424.87</v>
      </c>
      <c r="Z30" s="7">
        <v>297</v>
      </c>
      <c r="AA30" s="7">
        <v>1</v>
      </c>
      <c r="AB30" s="7">
        <f t="shared" si="25"/>
        <v>298</v>
      </c>
      <c r="AC30" s="7">
        <v>270</v>
      </c>
      <c r="AD30" s="7"/>
      <c r="AE30" s="7">
        <v>38887.75</v>
      </c>
      <c r="AF30" s="7">
        <v>1555018.340000001</v>
      </c>
      <c r="AG30" s="7">
        <v>17047.25</v>
      </c>
      <c r="AH30" s="7">
        <v>883805.34000000043</v>
      </c>
      <c r="AI30" s="7">
        <f t="shared" si="26"/>
        <v>2438823.6800000016</v>
      </c>
      <c r="AK30" s="7"/>
      <c r="AL30" s="7"/>
      <c r="AM30" s="7"/>
      <c r="AN30" s="7"/>
      <c r="AO30" s="7"/>
      <c r="AP30" s="7"/>
      <c r="AQ30" s="7"/>
      <c r="AR30" s="7"/>
      <c r="AS30" s="7"/>
      <c r="AT30" s="19" t="s">
        <v>27</v>
      </c>
      <c r="AV30" s="7"/>
      <c r="AW30" s="7"/>
      <c r="AX30" s="7"/>
      <c r="AY30" s="7"/>
      <c r="AZ30" s="7"/>
      <c r="BA30" s="7"/>
      <c r="BB30" s="7"/>
      <c r="BC30" s="7"/>
      <c r="BD30" s="7"/>
      <c r="BE30" s="19" t="s">
        <v>27</v>
      </c>
      <c r="BG30" s="7"/>
      <c r="BH30" s="7"/>
      <c r="BI30" s="7"/>
      <c r="BJ30" s="7"/>
      <c r="BK30" s="7"/>
      <c r="BL30" s="7"/>
      <c r="BM30" s="7"/>
      <c r="BN30" s="7"/>
      <c r="BO30" s="7"/>
      <c r="BP30" s="19" t="s">
        <v>27</v>
      </c>
      <c r="BR30" s="7"/>
      <c r="BS30" s="7"/>
      <c r="BT30" s="7"/>
      <c r="BU30" s="7"/>
      <c r="BV30" s="7"/>
      <c r="BW30" s="7"/>
      <c r="BX30" s="7"/>
      <c r="BY30" s="7"/>
      <c r="BZ30" s="7"/>
      <c r="CA30" s="19" t="s">
        <v>27</v>
      </c>
      <c r="CC30" s="7">
        <f t="shared" si="27"/>
        <v>428.5</v>
      </c>
      <c r="CD30" s="7">
        <f t="shared" si="14"/>
        <v>1</v>
      </c>
      <c r="CE30" s="7">
        <f t="shared" si="15"/>
        <v>429.5</v>
      </c>
      <c r="CF30" s="7">
        <f t="shared" si="16"/>
        <v>397.5</v>
      </c>
      <c r="CG30" s="7">
        <f t="shared" si="17"/>
        <v>0</v>
      </c>
      <c r="CH30" s="7">
        <f t="shared" si="18"/>
        <v>59075.625</v>
      </c>
      <c r="CI30" s="7">
        <f t="shared" si="19"/>
        <v>2585944.410000002</v>
      </c>
      <c r="CJ30" s="7">
        <f t="shared" si="20"/>
        <v>19004.875</v>
      </c>
      <c r="CK30" s="7">
        <f t="shared" si="21"/>
        <v>966917.69000000041</v>
      </c>
      <c r="CL30" s="7">
        <f t="shared" si="28"/>
        <v>3552862.1000000029</v>
      </c>
    </row>
    <row r="31" spans="2:90" x14ac:dyDescent="0.3">
      <c r="B31" s="11">
        <v>43952</v>
      </c>
      <c r="C31" s="6"/>
      <c r="D31" s="7">
        <v>131.5</v>
      </c>
      <c r="E31" s="7"/>
      <c r="F31" s="7">
        <f t="shared" si="13"/>
        <v>131.5</v>
      </c>
      <c r="G31" s="7">
        <v>126.5</v>
      </c>
      <c r="H31" s="7">
        <v>0</v>
      </c>
      <c r="I31" s="7">
        <v>19900.75</v>
      </c>
      <c r="J31" s="7">
        <v>1018732.7500000014</v>
      </c>
      <c r="K31" s="7">
        <v>1861.5</v>
      </c>
      <c r="L31" s="7">
        <v>75016.209999999992</v>
      </c>
      <c r="M31" s="7">
        <f t="shared" si="22"/>
        <v>1093748.9600000014</v>
      </c>
      <c r="N31" s="6"/>
      <c r="O31" s="7"/>
      <c r="P31" s="7"/>
      <c r="Q31" s="7">
        <f t="shared" si="23"/>
        <v>0</v>
      </c>
      <c r="R31" s="7">
        <v>1</v>
      </c>
      <c r="S31" s="7"/>
      <c r="T31" s="7"/>
      <c r="U31" s="7">
        <v>0</v>
      </c>
      <c r="V31" s="7"/>
      <c r="W31" s="7"/>
      <c r="X31" s="7">
        <f t="shared" si="24"/>
        <v>0</v>
      </c>
      <c r="Z31" s="7">
        <v>290</v>
      </c>
      <c r="AA31" s="7"/>
      <c r="AB31" s="7">
        <f t="shared" si="25"/>
        <v>290</v>
      </c>
      <c r="AC31" s="7">
        <v>268</v>
      </c>
      <c r="AD31" s="7"/>
      <c r="AE31" s="7">
        <v>42634.35</v>
      </c>
      <c r="AF31" s="7">
        <v>1672209.6600000004</v>
      </c>
      <c r="AG31" s="7">
        <v>8877.5499999999993</v>
      </c>
      <c r="AH31" s="7">
        <v>482389.2200000002</v>
      </c>
      <c r="AI31" s="7">
        <f t="shared" si="26"/>
        <v>2154598.8800000008</v>
      </c>
      <c r="AK31" s="7"/>
      <c r="AL31" s="7"/>
      <c r="AM31" s="7"/>
      <c r="AN31" s="7"/>
      <c r="AO31" s="7"/>
      <c r="AP31" s="7"/>
      <c r="AQ31" s="7"/>
      <c r="AR31" s="7"/>
      <c r="AS31" s="7"/>
      <c r="AT31" s="19" t="s">
        <v>27</v>
      </c>
      <c r="AV31" s="7"/>
      <c r="AW31" s="7"/>
      <c r="AX31" s="7"/>
      <c r="AY31" s="7"/>
      <c r="AZ31" s="7"/>
      <c r="BA31" s="7"/>
      <c r="BB31" s="7"/>
      <c r="BC31" s="7"/>
      <c r="BD31" s="7"/>
      <c r="BE31" s="19" t="s">
        <v>27</v>
      </c>
      <c r="BG31" s="7"/>
      <c r="BH31" s="7"/>
      <c r="BI31" s="7"/>
      <c r="BJ31" s="7"/>
      <c r="BK31" s="7"/>
      <c r="BL31" s="7"/>
      <c r="BM31" s="7"/>
      <c r="BN31" s="7"/>
      <c r="BO31" s="7"/>
      <c r="BP31" s="19" t="s">
        <v>27</v>
      </c>
      <c r="BR31" s="7"/>
      <c r="BS31" s="7"/>
      <c r="BT31" s="7"/>
      <c r="BU31" s="7"/>
      <c r="BV31" s="7"/>
      <c r="BW31" s="7"/>
      <c r="BX31" s="7"/>
      <c r="BY31" s="7"/>
      <c r="BZ31" s="7"/>
      <c r="CA31" s="19" t="s">
        <v>27</v>
      </c>
      <c r="CC31" s="7">
        <f t="shared" si="27"/>
        <v>421.5</v>
      </c>
      <c r="CD31" s="7">
        <f t="shared" si="14"/>
        <v>0</v>
      </c>
      <c r="CE31" s="7">
        <f t="shared" si="15"/>
        <v>421.5</v>
      </c>
      <c r="CF31" s="7">
        <f t="shared" si="16"/>
        <v>395.5</v>
      </c>
      <c r="CG31" s="7">
        <f t="shared" si="17"/>
        <v>0</v>
      </c>
      <c r="CH31" s="7">
        <f t="shared" si="18"/>
        <v>62535.1</v>
      </c>
      <c r="CI31" s="7">
        <f t="shared" si="19"/>
        <v>2690942.410000002</v>
      </c>
      <c r="CJ31" s="7">
        <f t="shared" si="20"/>
        <v>10739.05</v>
      </c>
      <c r="CK31" s="7">
        <f t="shared" si="21"/>
        <v>557405.43000000017</v>
      </c>
      <c r="CL31" s="7">
        <f t="shared" si="28"/>
        <v>3248347.8400000022</v>
      </c>
    </row>
    <row r="32" spans="2:90" x14ac:dyDescent="0.3">
      <c r="B32" s="10">
        <v>43983</v>
      </c>
      <c r="C32" s="6"/>
      <c r="D32" s="7">
        <v>132</v>
      </c>
      <c r="E32" s="7"/>
      <c r="F32" s="7">
        <f t="shared" si="13"/>
        <v>132</v>
      </c>
      <c r="G32" s="7">
        <v>125</v>
      </c>
      <c r="H32" s="7">
        <v>0</v>
      </c>
      <c r="I32" s="7">
        <v>19936</v>
      </c>
      <c r="J32" s="7">
        <v>1095758.2400000012</v>
      </c>
      <c r="K32" s="7">
        <v>2535.5</v>
      </c>
      <c r="L32" s="7">
        <v>136275.09000000003</v>
      </c>
      <c r="M32" s="7">
        <f t="shared" si="22"/>
        <v>1232033.3300000012</v>
      </c>
      <c r="N32" s="6"/>
      <c r="O32" s="7"/>
      <c r="P32" s="7">
        <v>0</v>
      </c>
      <c r="Q32" s="7">
        <f t="shared" si="23"/>
        <v>0</v>
      </c>
      <c r="R32" s="7">
        <v>1</v>
      </c>
      <c r="S32" s="7"/>
      <c r="T32" s="7"/>
      <c r="U32" s="7">
        <v>231.7000000000001</v>
      </c>
      <c r="V32" s="7"/>
      <c r="W32" s="7"/>
      <c r="X32" s="7">
        <f t="shared" si="24"/>
        <v>231.7000000000001</v>
      </c>
      <c r="Z32" s="7">
        <v>288</v>
      </c>
      <c r="AA32" s="7"/>
      <c r="AB32" s="7">
        <f t="shared" si="25"/>
        <v>288</v>
      </c>
      <c r="AC32" s="7">
        <v>267</v>
      </c>
      <c r="AD32" s="7"/>
      <c r="AE32" s="7">
        <v>42915.75</v>
      </c>
      <c r="AF32" s="7">
        <v>1674280.860000001</v>
      </c>
      <c r="AG32" s="7">
        <v>6146.85</v>
      </c>
      <c r="AH32" s="7">
        <v>332229.3999999995</v>
      </c>
      <c r="AI32" s="7">
        <f t="shared" si="26"/>
        <v>2006510.2600000005</v>
      </c>
      <c r="AK32" s="7"/>
      <c r="AL32" s="7"/>
      <c r="AM32" s="7"/>
      <c r="AN32" s="7"/>
      <c r="AO32" s="7"/>
      <c r="AP32" s="7"/>
      <c r="AQ32" s="7"/>
      <c r="AR32" s="7"/>
      <c r="AS32" s="7"/>
      <c r="AT32" s="19" t="s">
        <v>27</v>
      </c>
      <c r="AV32" s="7"/>
      <c r="AW32" s="7"/>
      <c r="AX32" s="7"/>
      <c r="AY32" s="7"/>
      <c r="AZ32" s="7"/>
      <c r="BA32" s="7"/>
      <c r="BB32" s="7"/>
      <c r="BC32" s="7"/>
      <c r="BD32" s="7"/>
      <c r="BE32" s="19" t="s">
        <v>27</v>
      </c>
      <c r="BG32" s="7"/>
      <c r="BH32" s="7"/>
      <c r="BI32" s="7"/>
      <c r="BJ32" s="7"/>
      <c r="BK32" s="7"/>
      <c r="BL32" s="7"/>
      <c r="BM32" s="7"/>
      <c r="BN32" s="7"/>
      <c r="BO32" s="7"/>
      <c r="BP32" s="19" t="s">
        <v>27</v>
      </c>
      <c r="BR32" s="7"/>
      <c r="BS32" s="7"/>
      <c r="BT32" s="7"/>
      <c r="BU32" s="7"/>
      <c r="BV32" s="7"/>
      <c r="BW32" s="7"/>
      <c r="BX32" s="7"/>
      <c r="BY32" s="7"/>
      <c r="BZ32" s="7"/>
      <c r="CA32" s="19" t="s">
        <v>27</v>
      </c>
      <c r="CC32" s="7">
        <f t="shared" si="27"/>
        <v>420</v>
      </c>
      <c r="CD32" s="7">
        <f t="shared" si="14"/>
        <v>0</v>
      </c>
      <c r="CE32" s="7">
        <f t="shared" si="15"/>
        <v>420</v>
      </c>
      <c r="CF32" s="7">
        <f t="shared" si="16"/>
        <v>393</v>
      </c>
      <c r="CG32" s="7">
        <f t="shared" si="17"/>
        <v>0</v>
      </c>
      <c r="CH32" s="7">
        <f t="shared" si="18"/>
        <v>62851.75</v>
      </c>
      <c r="CI32" s="7">
        <f t="shared" si="19"/>
        <v>2770270.8000000021</v>
      </c>
      <c r="CJ32" s="7">
        <f t="shared" si="20"/>
        <v>8682.35</v>
      </c>
      <c r="CK32" s="7">
        <f t="shared" si="21"/>
        <v>468504.48999999953</v>
      </c>
      <c r="CL32" s="7">
        <f t="shared" si="28"/>
        <v>3238775.2900000019</v>
      </c>
    </row>
    <row r="33" spans="2:90" x14ac:dyDescent="0.3">
      <c r="B33" s="10">
        <v>44013</v>
      </c>
      <c r="C33" s="6"/>
      <c r="D33" s="7">
        <v>132</v>
      </c>
      <c r="E33" s="7"/>
      <c r="F33" s="7">
        <f t="shared" si="13"/>
        <v>132</v>
      </c>
      <c r="G33" s="7">
        <v>124.5</v>
      </c>
      <c r="H33" s="7">
        <v>0</v>
      </c>
      <c r="I33" s="7">
        <v>29716</v>
      </c>
      <c r="J33" s="7">
        <v>1712082.4800000011</v>
      </c>
      <c r="K33" s="7">
        <v>3968.55</v>
      </c>
      <c r="L33" s="7">
        <v>250379.65999999997</v>
      </c>
      <c r="M33" s="7">
        <f t="shared" si="22"/>
        <v>1962462.1400000011</v>
      </c>
      <c r="N33" s="6"/>
      <c r="O33" s="7"/>
      <c r="P33" s="7"/>
      <c r="Q33" s="7">
        <f t="shared" si="23"/>
        <v>0</v>
      </c>
      <c r="R33" s="7">
        <v>1</v>
      </c>
      <c r="S33" s="7"/>
      <c r="T33" s="7"/>
      <c r="U33" s="7"/>
      <c r="V33" s="7"/>
      <c r="W33" s="7"/>
      <c r="X33" s="7">
        <f t="shared" si="24"/>
        <v>0</v>
      </c>
      <c r="Z33" s="7">
        <v>288</v>
      </c>
      <c r="AA33" s="7"/>
      <c r="AB33" s="7">
        <f t="shared" si="25"/>
        <v>288</v>
      </c>
      <c r="AC33" s="7">
        <v>265</v>
      </c>
      <c r="AD33" s="7"/>
      <c r="AE33" s="7">
        <v>63838.2</v>
      </c>
      <c r="AF33" s="7">
        <v>2506953.5099999984</v>
      </c>
      <c r="AG33" s="7">
        <v>6709.3</v>
      </c>
      <c r="AH33" s="7">
        <v>360365.70999999979</v>
      </c>
      <c r="AI33" s="7">
        <f t="shared" si="26"/>
        <v>2867319.2199999983</v>
      </c>
      <c r="AK33" s="7"/>
      <c r="AL33" s="7"/>
      <c r="AM33" s="7"/>
      <c r="AN33" s="7"/>
      <c r="AO33" s="7"/>
      <c r="AP33" s="7"/>
      <c r="AQ33" s="7"/>
      <c r="AR33" s="7"/>
      <c r="AS33" s="7"/>
      <c r="AT33" s="19" t="s">
        <v>27</v>
      </c>
      <c r="AV33" s="7"/>
      <c r="AW33" s="7"/>
      <c r="AX33" s="7"/>
      <c r="AY33" s="7"/>
      <c r="AZ33" s="7"/>
      <c r="BA33" s="7"/>
      <c r="BB33" s="7"/>
      <c r="BC33" s="7"/>
      <c r="BD33" s="7"/>
      <c r="BE33" s="19" t="s">
        <v>27</v>
      </c>
      <c r="BG33" s="7"/>
      <c r="BH33" s="7"/>
      <c r="BI33" s="7"/>
      <c r="BJ33" s="7"/>
      <c r="BK33" s="7"/>
      <c r="BL33" s="7"/>
      <c r="BM33" s="7"/>
      <c r="BN33" s="7"/>
      <c r="BO33" s="7"/>
      <c r="BP33" s="19" t="s">
        <v>27</v>
      </c>
      <c r="BR33" s="7"/>
      <c r="BS33" s="7"/>
      <c r="BT33" s="7"/>
      <c r="BU33" s="7"/>
      <c r="BV33" s="7"/>
      <c r="BW33" s="7"/>
      <c r="BX33" s="7"/>
      <c r="BY33" s="7"/>
      <c r="BZ33" s="7"/>
      <c r="CA33" s="19" t="s">
        <v>27</v>
      </c>
      <c r="CC33" s="7">
        <f t="shared" si="27"/>
        <v>420</v>
      </c>
      <c r="CD33" s="7">
        <f t="shared" si="14"/>
        <v>0</v>
      </c>
      <c r="CE33" s="7">
        <f t="shared" si="15"/>
        <v>420</v>
      </c>
      <c r="CF33" s="7">
        <f t="shared" si="16"/>
        <v>390.5</v>
      </c>
      <c r="CG33" s="7">
        <f t="shared" si="17"/>
        <v>0</v>
      </c>
      <c r="CH33" s="7">
        <f t="shared" si="18"/>
        <v>93554.2</v>
      </c>
      <c r="CI33" s="7">
        <f t="shared" si="19"/>
        <v>4219035.9899999993</v>
      </c>
      <c r="CJ33" s="7">
        <f t="shared" si="20"/>
        <v>10677.85</v>
      </c>
      <c r="CK33" s="7">
        <f t="shared" si="21"/>
        <v>610745.36999999976</v>
      </c>
      <c r="CL33" s="7">
        <f t="shared" si="28"/>
        <v>4829781.3599999994</v>
      </c>
    </row>
    <row r="34" spans="2:90" x14ac:dyDescent="0.3">
      <c r="B34" s="10">
        <v>44044</v>
      </c>
      <c r="C34" s="6"/>
      <c r="D34" s="7">
        <v>132</v>
      </c>
      <c r="E34" s="7"/>
      <c r="F34" s="7">
        <f t="shared" si="13"/>
        <v>132</v>
      </c>
      <c r="G34" s="7">
        <v>124.5</v>
      </c>
      <c r="H34" s="7">
        <v>0</v>
      </c>
      <c r="I34" s="7">
        <v>19628</v>
      </c>
      <c r="J34" s="7">
        <v>1078603.810000001</v>
      </c>
      <c r="K34" s="7">
        <v>2703.75</v>
      </c>
      <c r="L34" s="7">
        <v>153987.59000000005</v>
      </c>
      <c r="M34" s="7">
        <f t="shared" si="22"/>
        <v>1232591.4000000011</v>
      </c>
      <c r="N34" s="6"/>
      <c r="O34" s="7"/>
      <c r="P34" s="7">
        <v>0</v>
      </c>
      <c r="Q34" s="7">
        <f t="shared" si="23"/>
        <v>0</v>
      </c>
      <c r="R34" s="7">
        <v>1</v>
      </c>
      <c r="S34" s="7"/>
      <c r="T34" s="7"/>
      <c r="U34" s="7">
        <v>132.07</v>
      </c>
      <c r="V34" s="7"/>
      <c r="W34" s="7"/>
      <c r="X34" s="7">
        <f t="shared" si="24"/>
        <v>132.07</v>
      </c>
      <c r="Z34" s="7">
        <v>290</v>
      </c>
      <c r="AA34" s="7"/>
      <c r="AB34" s="7">
        <f t="shared" si="25"/>
        <v>290</v>
      </c>
      <c r="AC34" s="7">
        <v>263</v>
      </c>
      <c r="AD34" s="7"/>
      <c r="AE34" s="7">
        <v>40925.25</v>
      </c>
      <c r="AF34" s="7">
        <v>1630809.1700000013</v>
      </c>
      <c r="AG34" s="7">
        <v>7959.3499999999995</v>
      </c>
      <c r="AH34" s="7">
        <v>449545.61000000034</v>
      </c>
      <c r="AI34" s="7">
        <f t="shared" si="26"/>
        <v>2080354.7800000017</v>
      </c>
      <c r="AK34" s="7"/>
      <c r="AL34" s="7"/>
      <c r="AM34" s="7"/>
      <c r="AN34" s="7"/>
      <c r="AO34" s="7"/>
      <c r="AP34" s="7"/>
      <c r="AQ34" s="7"/>
      <c r="AR34" s="7"/>
      <c r="AS34" s="7"/>
      <c r="AT34" s="19" t="s">
        <v>27</v>
      </c>
      <c r="AV34" s="7"/>
      <c r="AW34" s="7"/>
      <c r="AX34" s="7"/>
      <c r="AY34" s="7"/>
      <c r="AZ34" s="7"/>
      <c r="BA34" s="7"/>
      <c r="BB34" s="7"/>
      <c r="BC34" s="7"/>
      <c r="BD34" s="7"/>
      <c r="BE34" s="19" t="s">
        <v>27</v>
      </c>
      <c r="BG34" s="7"/>
      <c r="BH34" s="7"/>
      <c r="BI34" s="7"/>
      <c r="BJ34" s="7"/>
      <c r="BK34" s="7"/>
      <c r="BL34" s="7"/>
      <c r="BM34" s="7"/>
      <c r="BN34" s="7"/>
      <c r="BO34" s="7"/>
      <c r="BP34" s="19" t="s">
        <v>27</v>
      </c>
      <c r="BR34" s="7"/>
      <c r="BS34" s="7"/>
      <c r="BT34" s="7"/>
      <c r="BU34" s="7"/>
      <c r="BV34" s="7"/>
      <c r="BW34" s="7"/>
      <c r="BX34" s="7"/>
      <c r="BY34" s="7"/>
      <c r="BZ34" s="7"/>
      <c r="CA34" s="19" t="s">
        <v>27</v>
      </c>
      <c r="CC34" s="7">
        <f t="shared" si="27"/>
        <v>422</v>
      </c>
      <c r="CD34" s="7">
        <f t="shared" si="14"/>
        <v>0</v>
      </c>
      <c r="CE34" s="7">
        <f t="shared" si="15"/>
        <v>422</v>
      </c>
      <c r="CF34" s="7">
        <f t="shared" si="16"/>
        <v>388.5</v>
      </c>
      <c r="CG34" s="7">
        <f t="shared" si="17"/>
        <v>0</v>
      </c>
      <c r="CH34" s="7">
        <f t="shared" si="18"/>
        <v>60553.25</v>
      </c>
      <c r="CI34" s="7">
        <f t="shared" si="19"/>
        <v>2709545.0500000026</v>
      </c>
      <c r="CJ34" s="7">
        <f t="shared" si="20"/>
        <v>10663.099999999999</v>
      </c>
      <c r="CK34" s="7">
        <f t="shared" si="21"/>
        <v>603533.20000000042</v>
      </c>
      <c r="CL34" s="7">
        <f t="shared" si="28"/>
        <v>3313078.2500000028</v>
      </c>
    </row>
    <row r="35" spans="2:90" x14ac:dyDescent="0.3">
      <c r="B35" s="10">
        <v>44075</v>
      </c>
      <c r="C35" s="6"/>
      <c r="D35" s="7">
        <v>132</v>
      </c>
      <c r="E35" s="7"/>
      <c r="F35" s="7">
        <f t="shared" si="13"/>
        <v>132</v>
      </c>
      <c r="G35" s="7">
        <v>124.5</v>
      </c>
      <c r="H35" s="7">
        <v>0</v>
      </c>
      <c r="I35" s="7">
        <v>19661.75</v>
      </c>
      <c r="J35" s="7">
        <v>1102459.4399999992</v>
      </c>
      <c r="K35" s="7">
        <v>2661.05</v>
      </c>
      <c r="L35" s="7">
        <v>151736.3900000001</v>
      </c>
      <c r="M35" s="7">
        <f t="shared" si="22"/>
        <v>1254195.8299999994</v>
      </c>
      <c r="N35" s="6"/>
      <c r="O35" s="7"/>
      <c r="P35" s="7">
        <v>0</v>
      </c>
      <c r="Q35" s="7">
        <f t="shared" si="23"/>
        <v>0</v>
      </c>
      <c r="R35" s="7">
        <v>1</v>
      </c>
      <c r="S35" s="7"/>
      <c r="T35" s="7"/>
      <c r="U35" s="7">
        <v>-7.7099999999999795</v>
      </c>
      <c r="V35" s="7"/>
      <c r="W35" s="7"/>
      <c r="X35" s="7">
        <f t="shared" si="24"/>
        <v>-7.7099999999999795</v>
      </c>
      <c r="Z35" s="7">
        <v>290</v>
      </c>
      <c r="AA35" s="7"/>
      <c r="AB35" s="7">
        <f t="shared" si="25"/>
        <v>290</v>
      </c>
      <c r="AC35" s="7">
        <v>265</v>
      </c>
      <c r="AD35" s="7"/>
      <c r="AE35" s="7">
        <v>41853.5</v>
      </c>
      <c r="AF35" s="7">
        <v>1649666.0700000064</v>
      </c>
      <c r="AG35" s="7">
        <v>5282.56</v>
      </c>
      <c r="AH35" s="7">
        <v>299115.74000000011</v>
      </c>
      <c r="AI35" s="7">
        <f t="shared" si="26"/>
        <v>1948781.8100000066</v>
      </c>
      <c r="AK35" s="7"/>
      <c r="AL35" s="7"/>
      <c r="AM35" s="7"/>
      <c r="AN35" s="7"/>
      <c r="AO35" s="7"/>
      <c r="AP35" s="7"/>
      <c r="AQ35" s="7"/>
      <c r="AR35" s="7"/>
      <c r="AS35" s="7"/>
      <c r="AT35" s="19" t="s">
        <v>27</v>
      </c>
      <c r="AV35" s="7"/>
      <c r="AW35" s="7"/>
      <c r="AX35" s="7"/>
      <c r="AY35" s="7"/>
      <c r="AZ35" s="7"/>
      <c r="BA35" s="7"/>
      <c r="BB35" s="7"/>
      <c r="BC35" s="7"/>
      <c r="BD35" s="7"/>
      <c r="BE35" s="19" t="s">
        <v>27</v>
      </c>
      <c r="BG35" s="7"/>
      <c r="BH35" s="7"/>
      <c r="BI35" s="7"/>
      <c r="BJ35" s="7"/>
      <c r="BK35" s="7"/>
      <c r="BL35" s="7"/>
      <c r="BM35" s="7"/>
      <c r="BN35" s="7"/>
      <c r="BO35" s="7"/>
      <c r="BP35" s="19" t="s">
        <v>27</v>
      </c>
      <c r="BR35" s="7"/>
      <c r="BS35" s="7"/>
      <c r="BT35" s="7"/>
      <c r="BU35" s="7"/>
      <c r="BV35" s="7"/>
      <c r="BW35" s="7"/>
      <c r="BX35" s="7"/>
      <c r="BY35" s="7"/>
      <c r="BZ35" s="7"/>
      <c r="CA35" s="19" t="s">
        <v>27</v>
      </c>
      <c r="CC35" s="7">
        <f t="shared" si="27"/>
        <v>422</v>
      </c>
      <c r="CD35" s="7">
        <f t="shared" si="14"/>
        <v>0</v>
      </c>
      <c r="CE35" s="7">
        <f t="shared" si="15"/>
        <v>422</v>
      </c>
      <c r="CF35" s="7">
        <f t="shared" si="16"/>
        <v>390.5</v>
      </c>
      <c r="CG35" s="7">
        <f t="shared" si="17"/>
        <v>0</v>
      </c>
      <c r="CH35" s="7">
        <f t="shared" si="18"/>
        <v>61515.25</v>
      </c>
      <c r="CI35" s="7">
        <f t="shared" si="19"/>
        <v>2752117.8000000054</v>
      </c>
      <c r="CJ35" s="7">
        <f t="shared" si="20"/>
        <v>7943.6100000000006</v>
      </c>
      <c r="CK35" s="7">
        <f t="shared" si="21"/>
        <v>450852.13000000024</v>
      </c>
      <c r="CL35" s="7">
        <f t="shared" si="28"/>
        <v>3202969.9300000062</v>
      </c>
    </row>
    <row r="36" spans="2:90" x14ac:dyDescent="0.3">
      <c r="B36" s="10">
        <v>44105</v>
      </c>
      <c r="C36" s="6"/>
      <c r="D36" s="7">
        <v>132</v>
      </c>
      <c r="E36" s="7"/>
      <c r="F36" s="7">
        <f t="shared" si="13"/>
        <v>132</v>
      </c>
      <c r="G36" s="7">
        <v>121.5</v>
      </c>
      <c r="H36" s="7">
        <v>0</v>
      </c>
      <c r="I36" s="7">
        <v>19499.5</v>
      </c>
      <c r="J36" s="7">
        <v>1077022.1199999994</v>
      </c>
      <c r="K36" s="7">
        <v>2954.125</v>
      </c>
      <c r="L36" s="7">
        <v>171429.84999999992</v>
      </c>
      <c r="M36" s="7">
        <f t="shared" si="22"/>
        <v>1248451.9699999993</v>
      </c>
      <c r="N36" s="6"/>
      <c r="O36" s="7"/>
      <c r="P36" s="7"/>
      <c r="Q36" s="7">
        <f t="shared" si="23"/>
        <v>0</v>
      </c>
      <c r="R36" s="7">
        <v>1</v>
      </c>
      <c r="S36" s="7"/>
      <c r="T36" s="7"/>
      <c r="U36" s="7">
        <v>-81.21999999999997</v>
      </c>
      <c r="V36" s="7"/>
      <c r="W36" s="7"/>
      <c r="X36" s="7">
        <f t="shared" si="24"/>
        <v>-81.21999999999997</v>
      </c>
      <c r="Z36" s="7">
        <v>290</v>
      </c>
      <c r="AA36" s="7"/>
      <c r="AB36" s="7">
        <f t="shared" si="25"/>
        <v>290</v>
      </c>
      <c r="AC36" s="7">
        <v>264</v>
      </c>
      <c r="AD36" s="7"/>
      <c r="AE36" s="7">
        <v>42054.5</v>
      </c>
      <c r="AF36" s="7">
        <v>1658065.8600000006</v>
      </c>
      <c r="AG36" s="7">
        <v>4002.6500000000005</v>
      </c>
      <c r="AH36" s="7">
        <v>215655.45000000013</v>
      </c>
      <c r="AI36" s="7">
        <f t="shared" si="26"/>
        <v>1873721.3100000008</v>
      </c>
      <c r="AK36" s="7"/>
      <c r="AL36" s="7"/>
      <c r="AM36" s="7"/>
      <c r="AN36" s="7"/>
      <c r="AO36" s="7"/>
      <c r="AP36" s="7"/>
      <c r="AQ36" s="7"/>
      <c r="AR36" s="7"/>
      <c r="AS36" s="7"/>
      <c r="AT36" s="19" t="s">
        <v>27</v>
      </c>
      <c r="AV36" s="7"/>
      <c r="AW36" s="7"/>
      <c r="AX36" s="7"/>
      <c r="AY36" s="7"/>
      <c r="AZ36" s="7"/>
      <c r="BA36" s="7"/>
      <c r="BB36" s="7"/>
      <c r="BC36" s="7"/>
      <c r="BD36" s="7"/>
      <c r="BE36" s="19" t="s">
        <v>27</v>
      </c>
      <c r="BG36" s="7"/>
      <c r="BH36" s="7"/>
      <c r="BI36" s="7"/>
      <c r="BJ36" s="7"/>
      <c r="BK36" s="7"/>
      <c r="BL36" s="7"/>
      <c r="BM36" s="7"/>
      <c r="BN36" s="7"/>
      <c r="BO36" s="7"/>
      <c r="BP36" s="19" t="s">
        <v>27</v>
      </c>
      <c r="BR36" s="7"/>
      <c r="BS36" s="7"/>
      <c r="BT36" s="7"/>
      <c r="BU36" s="7"/>
      <c r="BV36" s="7"/>
      <c r="BW36" s="7"/>
      <c r="BX36" s="7"/>
      <c r="BY36" s="7"/>
      <c r="BZ36" s="7"/>
      <c r="CA36" s="19" t="s">
        <v>27</v>
      </c>
      <c r="CC36" s="7">
        <f t="shared" si="27"/>
        <v>422</v>
      </c>
      <c r="CD36" s="7">
        <f t="shared" si="14"/>
        <v>0</v>
      </c>
      <c r="CE36" s="7">
        <f t="shared" si="15"/>
        <v>422</v>
      </c>
      <c r="CF36" s="7">
        <f t="shared" si="16"/>
        <v>386.5</v>
      </c>
      <c r="CG36" s="7">
        <f t="shared" si="17"/>
        <v>0</v>
      </c>
      <c r="CH36" s="7">
        <f t="shared" si="18"/>
        <v>61554</v>
      </c>
      <c r="CI36" s="7">
        <f t="shared" si="19"/>
        <v>2735006.76</v>
      </c>
      <c r="CJ36" s="7">
        <f t="shared" si="20"/>
        <v>6956.7750000000005</v>
      </c>
      <c r="CK36" s="7">
        <f t="shared" si="21"/>
        <v>387085.30000000005</v>
      </c>
      <c r="CL36" s="7">
        <f t="shared" si="28"/>
        <v>3122092.06</v>
      </c>
    </row>
    <row r="37" spans="2:90" x14ac:dyDescent="0.3">
      <c r="B37" s="10">
        <v>44136</v>
      </c>
      <c r="C37" s="6"/>
      <c r="D37" s="7">
        <v>129.5</v>
      </c>
      <c r="E37" s="7"/>
      <c r="F37" s="7">
        <f t="shared" si="13"/>
        <v>129.5</v>
      </c>
      <c r="G37" s="7">
        <v>121.5</v>
      </c>
      <c r="H37" s="7">
        <v>0</v>
      </c>
      <c r="I37" s="7">
        <v>19164.5</v>
      </c>
      <c r="J37" s="7">
        <v>1070148.0200000005</v>
      </c>
      <c r="K37" s="7">
        <v>3769.625</v>
      </c>
      <c r="L37" s="7">
        <v>222093.60000000003</v>
      </c>
      <c r="M37" s="7">
        <f t="shared" si="22"/>
        <v>1292241.6200000006</v>
      </c>
      <c r="N37" s="6"/>
      <c r="O37" s="7"/>
      <c r="P37" s="7">
        <v>0</v>
      </c>
      <c r="Q37" s="7">
        <f t="shared" si="23"/>
        <v>0</v>
      </c>
      <c r="R37" s="7">
        <v>1</v>
      </c>
      <c r="S37" s="7"/>
      <c r="T37" s="7"/>
      <c r="U37" s="7">
        <v>22.11</v>
      </c>
      <c r="V37" s="7"/>
      <c r="W37" s="7"/>
      <c r="X37" s="7">
        <f t="shared" si="24"/>
        <v>22.11</v>
      </c>
      <c r="Z37" s="7">
        <v>290</v>
      </c>
      <c r="AA37" s="7"/>
      <c r="AB37" s="7">
        <f t="shared" si="25"/>
        <v>290</v>
      </c>
      <c r="AC37" s="7">
        <v>263</v>
      </c>
      <c r="AD37" s="7"/>
      <c r="AE37" s="7">
        <v>41196.1</v>
      </c>
      <c r="AF37" s="7">
        <v>1645926.5900000045</v>
      </c>
      <c r="AG37" s="7">
        <v>6489.2999999999984</v>
      </c>
      <c r="AH37" s="7">
        <v>359744.22999999975</v>
      </c>
      <c r="AI37" s="7">
        <f t="shared" si="26"/>
        <v>2005670.8200000043</v>
      </c>
      <c r="AK37" s="7"/>
      <c r="AL37" s="7"/>
      <c r="AM37" s="7"/>
      <c r="AN37" s="7"/>
      <c r="AO37" s="7"/>
      <c r="AP37" s="7"/>
      <c r="AQ37" s="7"/>
      <c r="AR37" s="7"/>
      <c r="AS37" s="7"/>
      <c r="AT37" s="19" t="s">
        <v>27</v>
      </c>
      <c r="AV37" s="7"/>
      <c r="AW37" s="7"/>
      <c r="AX37" s="7"/>
      <c r="AY37" s="7"/>
      <c r="AZ37" s="7"/>
      <c r="BA37" s="7"/>
      <c r="BB37" s="7"/>
      <c r="BC37" s="7"/>
      <c r="BD37" s="7"/>
      <c r="BE37" s="19" t="s">
        <v>27</v>
      </c>
      <c r="BG37" s="7"/>
      <c r="BH37" s="7"/>
      <c r="BI37" s="7"/>
      <c r="BJ37" s="7"/>
      <c r="BK37" s="7"/>
      <c r="BL37" s="7"/>
      <c r="BM37" s="7"/>
      <c r="BN37" s="7"/>
      <c r="BO37" s="7"/>
      <c r="BP37" s="19" t="s">
        <v>27</v>
      </c>
      <c r="BR37" s="7"/>
      <c r="BS37" s="7"/>
      <c r="BT37" s="7"/>
      <c r="BU37" s="7"/>
      <c r="BV37" s="7"/>
      <c r="BW37" s="7"/>
      <c r="BX37" s="7"/>
      <c r="BY37" s="7"/>
      <c r="BZ37" s="7"/>
      <c r="CA37" s="19" t="s">
        <v>27</v>
      </c>
      <c r="CC37" s="7">
        <f t="shared" si="27"/>
        <v>419.5</v>
      </c>
      <c r="CD37" s="7">
        <f t="shared" si="14"/>
        <v>0</v>
      </c>
      <c r="CE37" s="7">
        <f t="shared" si="15"/>
        <v>419.5</v>
      </c>
      <c r="CF37" s="7">
        <f t="shared" si="16"/>
        <v>385.5</v>
      </c>
      <c r="CG37" s="7">
        <f t="shared" si="17"/>
        <v>0</v>
      </c>
      <c r="CH37" s="7">
        <f t="shared" si="18"/>
        <v>60360.6</v>
      </c>
      <c r="CI37" s="7">
        <f t="shared" si="19"/>
        <v>2716096.7200000053</v>
      </c>
      <c r="CJ37" s="7">
        <f t="shared" si="20"/>
        <v>10258.924999999999</v>
      </c>
      <c r="CK37" s="7">
        <f t="shared" si="21"/>
        <v>581837.82999999984</v>
      </c>
      <c r="CL37" s="7">
        <f t="shared" si="28"/>
        <v>3297934.5500000049</v>
      </c>
    </row>
    <row r="38" spans="2:90" x14ac:dyDescent="0.3">
      <c r="B38" s="10">
        <v>44166</v>
      </c>
      <c r="C38" s="6"/>
      <c r="D38" s="7">
        <v>129.5</v>
      </c>
      <c r="E38" s="7"/>
      <c r="F38" s="7">
        <f>SUM(D38:E38)</f>
        <v>129.5</v>
      </c>
      <c r="G38" s="7">
        <v>119</v>
      </c>
      <c r="H38" s="7">
        <v>0</v>
      </c>
      <c r="I38" s="7">
        <v>20909.5</v>
      </c>
      <c r="J38" s="7">
        <v>1903852.2100000009</v>
      </c>
      <c r="K38" s="7">
        <v>3125.25</v>
      </c>
      <c r="L38" s="7">
        <v>324046.74000000005</v>
      </c>
      <c r="M38" s="7">
        <f t="shared" si="22"/>
        <v>2227898.9500000011</v>
      </c>
      <c r="N38" s="6"/>
      <c r="O38" s="7"/>
      <c r="P38" s="7">
        <v>0</v>
      </c>
      <c r="Q38" s="7">
        <f t="shared" si="23"/>
        <v>0</v>
      </c>
      <c r="R38" s="7"/>
      <c r="S38" s="7"/>
      <c r="T38" s="7"/>
      <c r="U38" s="7">
        <v>81.22</v>
      </c>
      <c r="V38" s="7"/>
      <c r="W38" s="7"/>
      <c r="X38" s="7">
        <f t="shared" si="24"/>
        <v>81.22</v>
      </c>
      <c r="Z38" s="7">
        <v>290</v>
      </c>
      <c r="AA38" s="7"/>
      <c r="AB38" s="7">
        <f t="shared" si="25"/>
        <v>290</v>
      </c>
      <c r="AC38" s="7">
        <v>261</v>
      </c>
      <c r="AD38" s="7"/>
      <c r="AE38" s="7">
        <v>44456</v>
      </c>
      <c r="AF38" s="7">
        <v>2565265.7400000016</v>
      </c>
      <c r="AG38" s="7">
        <v>4156.5500000000011</v>
      </c>
      <c r="AH38" s="7">
        <v>335026.04000000004</v>
      </c>
      <c r="AI38" s="7">
        <f t="shared" si="26"/>
        <v>2900291.7800000017</v>
      </c>
      <c r="AK38" s="7"/>
      <c r="AL38" s="7"/>
      <c r="AM38" s="7"/>
      <c r="AN38" s="7"/>
      <c r="AO38" s="7"/>
      <c r="AP38" s="7"/>
      <c r="AQ38" s="7"/>
      <c r="AR38" s="7"/>
      <c r="AS38" s="7"/>
      <c r="AT38" s="19" t="s">
        <v>27</v>
      </c>
      <c r="AV38" s="7"/>
      <c r="AW38" s="7"/>
      <c r="AX38" s="7"/>
      <c r="AY38" s="7"/>
      <c r="AZ38" s="7"/>
      <c r="BA38" s="7"/>
      <c r="BB38" s="7"/>
      <c r="BC38" s="7"/>
      <c r="BD38" s="7"/>
      <c r="BE38" s="19" t="s">
        <v>27</v>
      </c>
      <c r="BG38" s="7"/>
      <c r="BH38" s="7"/>
      <c r="BI38" s="7"/>
      <c r="BJ38" s="7"/>
      <c r="BK38" s="7"/>
      <c r="BL38" s="7"/>
      <c r="BM38" s="7"/>
      <c r="BN38" s="7"/>
      <c r="BO38" s="7"/>
      <c r="BP38" s="19" t="s">
        <v>27</v>
      </c>
      <c r="BR38" s="7"/>
      <c r="BS38" s="7"/>
      <c r="BT38" s="7"/>
      <c r="BU38" s="7"/>
      <c r="BV38" s="7"/>
      <c r="BW38" s="7"/>
      <c r="BX38" s="7"/>
      <c r="BY38" s="7"/>
      <c r="BZ38" s="7"/>
      <c r="CA38" s="19" t="s">
        <v>27</v>
      </c>
      <c r="CC38" s="7">
        <f t="shared" si="27"/>
        <v>419.5</v>
      </c>
      <c r="CD38" s="7">
        <f t="shared" si="14"/>
        <v>0</v>
      </c>
      <c r="CE38" s="7">
        <f t="shared" si="15"/>
        <v>419.5</v>
      </c>
      <c r="CF38" s="7">
        <f t="shared" si="16"/>
        <v>380</v>
      </c>
      <c r="CG38" s="7">
        <f t="shared" si="17"/>
        <v>0</v>
      </c>
      <c r="CH38" s="7">
        <f t="shared" si="18"/>
        <v>65365.5</v>
      </c>
      <c r="CI38" s="7">
        <f t="shared" si="19"/>
        <v>4469199.1700000027</v>
      </c>
      <c r="CJ38" s="7">
        <f t="shared" si="20"/>
        <v>7281.8000000000011</v>
      </c>
      <c r="CK38" s="7">
        <f t="shared" si="21"/>
        <v>659072.78</v>
      </c>
      <c r="CL38" s="7">
        <f t="shared" si="28"/>
        <v>5128271.950000003</v>
      </c>
    </row>
    <row r="39" spans="2:90" x14ac:dyDescent="0.3">
      <c r="B39" s="10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C39" s="7"/>
      <c r="CD39" s="7"/>
      <c r="CE39" s="7"/>
      <c r="CF39" s="7"/>
      <c r="CG39" s="7"/>
      <c r="CH39" s="7"/>
      <c r="CI39" s="7"/>
      <c r="CJ39" s="7"/>
      <c r="CK39" s="7"/>
      <c r="CL39" s="7"/>
    </row>
    <row r="40" spans="2:90" x14ac:dyDescent="0.3">
      <c r="B40" s="1">
        <v>2020</v>
      </c>
      <c r="C40" s="6"/>
      <c r="D40" s="14"/>
      <c r="E40" s="14"/>
      <c r="F40" s="14"/>
      <c r="G40" s="14"/>
      <c r="H40" s="14"/>
      <c r="I40" s="14">
        <f t="shared" ref="I40:M40" si="29">SUM(I27:I38)</f>
        <v>259714.375</v>
      </c>
      <c r="J40" s="14">
        <f t="shared" si="29"/>
        <v>14825795.600000009</v>
      </c>
      <c r="K40" s="14">
        <f t="shared" si="29"/>
        <v>34727.474999999999</v>
      </c>
      <c r="L40" s="14">
        <f t="shared" si="29"/>
        <v>2028365.3900000001</v>
      </c>
      <c r="M40" s="14">
        <f t="shared" si="29"/>
        <v>16854160.99000001</v>
      </c>
      <c r="N40" s="6"/>
      <c r="O40" s="14"/>
      <c r="P40" s="14"/>
      <c r="Q40" s="14"/>
      <c r="R40" s="14"/>
      <c r="S40" s="14"/>
      <c r="T40" s="14">
        <f t="shared" ref="T40:X40" si="30">SUM(T27:T38)</f>
        <v>0</v>
      </c>
      <c r="U40" s="14">
        <f t="shared" si="30"/>
        <v>5455.6699999999983</v>
      </c>
      <c r="V40" s="14">
        <f t="shared" si="30"/>
        <v>0</v>
      </c>
      <c r="W40" s="14">
        <f t="shared" si="30"/>
        <v>1258.6299999999999</v>
      </c>
      <c r="X40" s="14">
        <f t="shared" si="30"/>
        <v>6714.2999999999984</v>
      </c>
      <c r="Z40" s="14"/>
      <c r="AA40" s="14"/>
      <c r="AB40" s="14"/>
      <c r="AC40" s="14"/>
      <c r="AD40" s="14"/>
      <c r="AE40" s="14">
        <f t="shared" ref="AE40:AI40" si="31">SUM(AE27:AE38)</f>
        <v>548204.64999999991</v>
      </c>
      <c r="AF40" s="14">
        <f t="shared" si="31"/>
        <v>22244457.060000006</v>
      </c>
      <c r="AG40" s="14">
        <f t="shared" si="31"/>
        <v>83804.509999999995</v>
      </c>
      <c r="AH40" s="14">
        <f t="shared" si="31"/>
        <v>4576937.57</v>
      </c>
      <c r="AI40" s="14">
        <f t="shared" si="31"/>
        <v>26821394.63000001</v>
      </c>
      <c r="AK40" s="14"/>
      <c r="AL40" s="14"/>
      <c r="AM40" s="14"/>
      <c r="AN40" s="14"/>
      <c r="AO40" s="14"/>
      <c r="AP40" s="20" t="s">
        <v>27</v>
      </c>
      <c r="AQ40" s="20" t="s">
        <v>27</v>
      </c>
      <c r="AR40" s="20" t="s">
        <v>27</v>
      </c>
      <c r="AS40" s="20" t="s">
        <v>27</v>
      </c>
      <c r="AT40" s="20" t="s">
        <v>27</v>
      </c>
      <c r="AV40" s="14"/>
      <c r="AW40" s="14"/>
      <c r="AX40" s="14"/>
      <c r="AY40" s="14"/>
      <c r="AZ40" s="14"/>
      <c r="BA40" s="20" t="s">
        <v>27</v>
      </c>
      <c r="BB40" s="20" t="s">
        <v>27</v>
      </c>
      <c r="BC40" s="20" t="s">
        <v>27</v>
      </c>
      <c r="BD40" s="20" t="s">
        <v>27</v>
      </c>
      <c r="BE40" s="20" t="s">
        <v>27</v>
      </c>
      <c r="BG40" s="14"/>
      <c r="BH40" s="14"/>
      <c r="BI40" s="14"/>
      <c r="BJ40" s="14"/>
      <c r="BK40" s="14"/>
      <c r="BL40" s="20" t="s">
        <v>27</v>
      </c>
      <c r="BM40" s="20" t="s">
        <v>27</v>
      </c>
      <c r="BN40" s="20" t="s">
        <v>27</v>
      </c>
      <c r="BO40" s="20" t="s">
        <v>27</v>
      </c>
      <c r="BP40" s="20" t="s">
        <v>27</v>
      </c>
      <c r="BR40" s="14"/>
      <c r="BS40" s="14"/>
      <c r="BT40" s="14"/>
      <c r="BU40" s="14"/>
      <c r="BV40" s="14"/>
      <c r="BW40" s="20" t="s">
        <v>27</v>
      </c>
      <c r="BX40" s="20" t="s">
        <v>27</v>
      </c>
      <c r="BY40" s="20" t="s">
        <v>27</v>
      </c>
      <c r="BZ40" s="20" t="s">
        <v>27</v>
      </c>
      <c r="CA40" s="20" t="s">
        <v>27</v>
      </c>
      <c r="CC40" s="14"/>
      <c r="CD40" s="14"/>
      <c r="CE40" s="14"/>
      <c r="CF40" s="14"/>
      <c r="CG40" s="14"/>
      <c r="CH40" s="14">
        <f t="shared" ref="CH40:CL40" si="32">SUM(CH27:CH38)</f>
        <v>807919.02500000002</v>
      </c>
      <c r="CI40" s="14">
        <f t="shared" si="32"/>
        <v>37075708.330000013</v>
      </c>
      <c r="CJ40" s="14">
        <f t="shared" si="32"/>
        <v>118531.985</v>
      </c>
      <c r="CK40" s="14">
        <f t="shared" si="32"/>
        <v>6606561.5900000008</v>
      </c>
      <c r="CL40" s="14">
        <f t="shared" si="32"/>
        <v>43682269.920000024</v>
      </c>
    </row>
    <row r="41" spans="2:90" x14ac:dyDescent="0.3">
      <c r="B41" s="17" t="s">
        <v>26</v>
      </c>
      <c r="C41" s="6"/>
      <c r="D41" s="18"/>
      <c r="E41" s="7"/>
      <c r="F41" s="7"/>
      <c r="G41" s="18">
        <f>(G38-G22)/G22</f>
        <v>-0.11194029850746269</v>
      </c>
      <c r="H41" s="7"/>
      <c r="I41" s="18">
        <f>(I40-I24)/I24</f>
        <v>-0.10662042929379795</v>
      </c>
      <c r="J41" s="18">
        <f t="shared" ref="J41" si="33">(J40-J24)/J24</f>
        <v>-1.7956286926712011E-2</v>
      </c>
      <c r="K41" s="18">
        <f t="shared" ref="K41" si="34">(K40-K24)/K24</f>
        <v>-0.26659972028237855</v>
      </c>
      <c r="L41" s="18">
        <f t="shared" ref="L41" si="35">(L40-L24)/L24</f>
        <v>-0.20599434937356761</v>
      </c>
      <c r="M41" s="18">
        <f t="shared" ref="M41" si="36">(M40-M24)/M24</f>
        <v>-4.5169968455581293E-2</v>
      </c>
      <c r="N41" s="6"/>
      <c r="O41" s="7"/>
      <c r="P41" s="7"/>
      <c r="Q41" s="7"/>
      <c r="R41" s="7"/>
      <c r="S41" s="7"/>
      <c r="T41" s="18"/>
      <c r="U41" s="18"/>
      <c r="V41" s="18"/>
      <c r="W41" s="18"/>
      <c r="X41" s="18"/>
      <c r="Z41" s="7"/>
      <c r="AA41" s="7"/>
      <c r="AB41" s="7"/>
      <c r="AC41" s="18">
        <f>(AC38-AC22)/AC22</f>
        <v>-2.247191011235955E-2</v>
      </c>
      <c r="AD41" s="7"/>
      <c r="AE41" s="18">
        <f>(AE40-AE24)/AE24</f>
        <v>4.7290435990646099E-2</v>
      </c>
      <c r="AF41" s="18">
        <f t="shared" ref="AF41" si="37">(AF40-AF24)/AF24</f>
        <v>0.10343374009122731</v>
      </c>
      <c r="AG41" s="18">
        <f t="shared" ref="AG41" si="38">(AG40-AG24)/AG24</f>
        <v>0.23171863416515434</v>
      </c>
      <c r="AH41" s="18">
        <f t="shared" ref="AH41" si="39">(AH40-AH24)/AH24</f>
        <v>0.26927142482572164</v>
      </c>
      <c r="AI41" s="18">
        <f t="shared" ref="AI41" si="40">(AI40-AI24)/AI24</f>
        <v>0.12859666480023069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C41" s="7"/>
      <c r="CD41" s="7"/>
      <c r="CE41" s="7"/>
      <c r="CF41" s="18">
        <f>(CF38-CF22)/CF22</f>
        <v>-5.4726368159203981E-2</v>
      </c>
      <c r="CG41" s="7"/>
      <c r="CH41" s="18">
        <f>(CH40-CH24)/CH24</f>
        <v>-7.6660871944836499E-3</v>
      </c>
      <c r="CI41" s="18">
        <f t="shared" ref="CI41" si="41">(CI40-CI24)/CI24</f>
        <v>5.1783357605008733E-2</v>
      </c>
      <c r="CJ41" s="18">
        <f t="shared" ref="CJ41" si="42">(CJ40-CJ24)/CJ24</f>
        <v>2.7229221456399198E-2</v>
      </c>
      <c r="CK41" s="18">
        <f t="shared" ref="CK41" si="43">(CK40-CK24)/CK24</f>
        <v>7.2397196635556299E-2</v>
      </c>
      <c r="CL41" s="18">
        <f t="shared" ref="CL41" si="44">(CL40-CL24)/CL24</f>
        <v>5.4850007593499922E-2</v>
      </c>
    </row>
    <row r="42" spans="2:90" x14ac:dyDescent="0.3">
      <c r="B42" s="10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6"/>
      <c r="O42" s="7"/>
      <c r="P42" s="7"/>
      <c r="Q42" s="7"/>
      <c r="R42" s="7"/>
      <c r="S42" s="7"/>
      <c r="T42" s="7"/>
      <c r="U42" s="7"/>
      <c r="V42" s="7"/>
      <c r="W42" s="7"/>
      <c r="X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C42" s="7"/>
      <c r="CD42" s="7"/>
      <c r="CE42" s="7"/>
      <c r="CF42" s="7"/>
      <c r="CG42" s="7"/>
      <c r="CH42" s="7"/>
      <c r="CI42" s="7"/>
      <c r="CJ42" s="7"/>
      <c r="CK42" s="7"/>
      <c r="CL42" s="7"/>
    </row>
    <row r="43" spans="2:90" x14ac:dyDescent="0.3">
      <c r="B43" s="10">
        <v>44197</v>
      </c>
      <c r="C43" s="6"/>
      <c r="D43" s="7">
        <v>129</v>
      </c>
      <c r="E43" s="7"/>
      <c r="F43" s="7">
        <f t="shared" ref="F43:F53" si="45">SUM(D43:E43)</f>
        <v>129</v>
      </c>
      <c r="G43" s="7">
        <v>115.5</v>
      </c>
      <c r="H43" s="7">
        <v>0</v>
      </c>
      <c r="I43" s="7">
        <v>28252.5</v>
      </c>
      <c r="J43" s="7">
        <v>1115937.6200000003</v>
      </c>
      <c r="K43" s="7">
        <v>4445.625</v>
      </c>
      <c r="L43" s="7">
        <v>167307.94000000006</v>
      </c>
      <c r="M43" s="7">
        <f>L43+J43</f>
        <v>1283245.5600000005</v>
      </c>
      <c r="N43" s="6"/>
      <c r="O43" s="7"/>
      <c r="P43" s="7"/>
      <c r="Q43" s="7">
        <f>SUM(O43:P43)</f>
        <v>0</v>
      </c>
      <c r="R43" s="7"/>
      <c r="S43" s="7"/>
      <c r="T43" s="7"/>
      <c r="U43" s="7">
        <v>81.22</v>
      </c>
      <c r="V43" s="7"/>
      <c r="W43" s="7"/>
      <c r="X43" s="7">
        <f t="shared" ref="X43:X54" si="46">W43+U43</f>
        <v>81.22</v>
      </c>
      <c r="Z43" s="7">
        <v>289</v>
      </c>
      <c r="AA43" s="7"/>
      <c r="AB43" s="7">
        <f>SUM(Z43:AA43)</f>
        <v>289</v>
      </c>
      <c r="AC43" s="7">
        <v>259</v>
      </c>
      <c r="AD43" s="7"/>
      <c r="AE43" s="7">
        <v>62495.25</v>
      </c>
      <c r="AF43" s="7">
        <v>1642808.0699999956</v>
      </c>
      <c r="AG43" s="7">
        <v>8793.9299999999985</v>
      </c>
      <c r="AH43" s="7">
        <v>371237.24999999994</v>
      </c>
      <c r="AI43" s="7">
        <f t="shared" ref="AI43:AI54" si="47">AH43+AF43</f>
        <v>2014045.3199999956</v>
      </c>
      <c r="AK43" s="7"/>
      <c r="AL43" s="7"/>
      <c r="AM43" s="7"/>
      <c r="AN43" s="7"/>
      <c r="AO43" s="7"/>
      <c r="AP43" s="7"/>
      <c r="AQ43" s="7"/>
      <c r="AR43" s="7"/>
      <c r="AS43" s="7"/>
      <c r="AT43" s="19" t="s">
        <v>27</v>
      </c>
      <c r="AV43" s="7"/>
      <c r="AW43" s="7"/>
      <c r="AX43" s="7"/>
      <c r="AY43" s="7"/>
      <c r="AZ43" s="7"/>
      <c r="BA43" s="7"/>
      <c r="BB43" s="7"/>
      <c r="BC43" s="7"/>
      <c r="BD43" s="7"/>
      <c r="BE43" s="19" t="s">
        <v>27</v>
      </c>
      <c r="BG43" s="7"/>
      <c r="BH43" s="7"/>
      <c r="BI43" s="7"/>
      <c r="BJ43" s="7"/>
      <c r="BK43" s="7"/>
      <c r="BL43" s="7"/>
      <c r="BM43" s="7"/>
      <c r="BN43" s="7"/>
      <c r="BO43" s="7"/>
      <c r="BP43" s="19" t="s">
        <v>27</v>
      </c>
      <c r="BR43" s="7"/>
      <c r="BS43" s="7"/>
      <c r="BT43" s="7"/>
      <c r="BU43" s="7"/>
      <c r="BV43" s="7"/>
      <c r="BW43" s="7"/>
      <c r="BX43" s="7"/>
      <c r="BY43" s="7"/>
      <c r="BZ43" s="7"/>
      <c r="CA43" s="19" t="s">
        <v>27</v>
      </c>
      <c r="CC43" s="7">
        <f>D43+O43+Z43+AK43+AV43+BG43+BR43</f>
        <v>418</v>
      </c>
      <c r="CD43" s="7">
        <f t="shared" ref="CD43:CD54" si="48">E43+P43+AA43+AL43+AW43+BH43+BS43</f>
        <v>0</v>
      </c>
      <c r="CE43" s="7">
        <f t="shared" ref="CE43:CE54" si="49">F43+Q43+AB43+AM43+AX43+BI43+BT43</f>
        <v>418</v>
      </c>
      <c r="CF43" s="7">
        <f t="shared" ref="CF43:CF54" si="50">G43+R43+AC43+AN43+AY43+BJ43+BU43</f>
        <v>374.5</v>
      </c>
      <c r="CG43" s="7">
        <f t="shared" ref="CG43:CG54" si="51">H43+S43+AD43+AO43+AZ43+BK43+BV43</f>
        <v>0</v>
      </c>
      <c r="CH43" s="7">
        <f t="shared" ref="CH43:CH54" si="52">I43+T43+AE43+AP43+BA43+BL43+BW43</f>
        <v>90747.75</v>
      </c>
      <c r="CI43" s="7">
        <f t="shared" ref="CI43:CI54" si="53">J43+U43+AF43+AQ43+BB43+BM43+BX43</f>
        <v>2758826.909999996</v>
      </c>
      <c r="CJ43" s="7">
        <f t="shared" ref="CJ43:CJ54" si="54">K43+V43+AG43+AR43+BC43+BN43+BY43</f>
        <v>13239.554999999998</v>
      </c>
      <c r="CK43" s="7">
        <f t="shared" ref="CK43:CK54" si="55">L43+W43+AH43+AS43+BD43+BO43+BZ43</f>
        <v>538545.18999999994</v>
      </c>
      <c r="CL43" s="7">
        <f>M43+X43+AI43</f>
        <v>3297372.0999999959</v>
      </c>
    </row>
    <row r="44" spans="2:90" x14ac:dyDescent="0.3">
      <c r="B44" s="10">
        <v>44228</v>
      </c>
      <c r="C44" s="6"/>
      <c r="D44" s="7">
        <v>129</v>
      </c>
      <c r="E44" s="7"/>
      <c r="F44" s="7">
        <f t="shared" si="45"/>
        <v>129</v>
      </c>
      <c r="G44" s="7">
        <v>115.5</v>
      </c>
      <c r="H44" s="7">
        <v>0</v>
      </c>
      <c r="I44" s="7">
        <v>18219.5</v>
      </c>
      <c r="J44" s="7">
        <v>993279.47000000137</v>
      </c>
      <c r="K44" s="7">
        <v>2770.5</v>
      </c>
      <c r="L44" s="7">
        <v>150452.72999999992</v>
      </c>
      <c r="M44" s="7">
        <f t="shared" ref="M44:M54" si="56">L44+J44</f>
        <v>1143732.2000000014</v>
      </c>
      <c r="N44" s="6"/>
      <c r="O44" s="7"/>
      <c r="P44" s="7"/>
      <c r="Q44" s="7">
        <f t="shared" ref="Q44:Q54" si="57">SUM(O44:P44)</f>
        <v>0</v>
      </c>
      <c r="R44" s="7"/>
      <c r="S44" s="7"/>
      <c r="T44" s="7"/>
      <c r="U44" s="7">
        <v>0</v>
      </c>
      <c r="V44" s="7"/>
      <c r="W44" s="7"/>
      <c r="X44" s="7">
        <f t="shared" si="46"/>
        <v>0</v>
      </c>
      <c r="Z44" s="7">
        <v>288</v>
      </c>
      <c r="AA44" s="7"/>
      <c r="AB44" s="7">
        <f t="shared" ref="AB44:AB54" si="58">SUM(Z44:AA44)</f>
        <v>288</v>
      </c>
      <c r="AC44" s="7">
        <v>260</v>
      </c>
      <c r="AD44" s="7"/>
      <c r="AE44" s="7">
        <v>34351.25</v>
      </c>
      <c r="AF44" s="7">
        <v>1367311.52</v>
      </c>
      <c r="AG44" s="7">
        <v>22790.5</v>
      </c>
      <c r="AH44" s="7">
        <v>1217890.7599999991</v>
      </c>
      <c r="AI44" s="7">
        <f t="shared" si="47"/>
        <v>2585202.2799999993</v>
      </c>
      <c r="AK44" s="7"/>
      <c r="AL44" s="7"/>
      <c r="AM44" s="7"/>
      <c r="AN44" s="7"/>
      <c r="AO44" s="7"/>
      <c r="AP44" s="7"/>
      <c r="AQ44" s="7"/>
      <c r="AR44" s="7"/>
      <c r="AS44" s="7"/>
      <c r="AT44" s="19" t="s">
        <v>27</v>
      </c>
      <c r="AV44" s="7"/>
      <c r="AW44" s="7"/>
      <c r="AX44" s="7"/>
      <c r="AY44" s="7"/>
      <c r="AZ44" s="7"/>
      <c r="BA44" s="7"/>
      <c r="BB44" s="7"/>
      <c r="BC44" s="7"/>
      <c r="BD44" s="7"/>
      <c r="BE44" s="19" t="s">
        <v>27</v>
      </c>
      <c r="BG44" s="7"/>
      <c r="BH44" s="7"/>
      <c r="BI44" s="7"/>
      <c r="BJ44" s="7"/>
      <c r="BK44" s="7"/>
      <c r="BL44" s="7"/>
      <c r="BM44" s="7"/>
      <c r="BN44" s="7"/>
      <c r="BO44" s="7"/>
      <c r="BP44" s="19" t="s">
        <v>27</v>
      </c>
      <c r="BR44" s="7"/>
      <c r="BS44" s="7"/>
      <c r="BT44" s="7"/>
      <c r="BU44" s="7"/>
      <c r="BV44" s="7"/>
      <c r="BW44" s="7"/>
      <c r="BX44" s="7"/>
      <c r="BY44" s="7"/>
      <c r="BZ44" s="7"/>
      <c r="CA44" s="19" t="s">
        <v>27</v>
      </c>
      <c r="CC44" s="7">
        <f t="shared" ref="CC44:CC54" si="59">D44+O44+Z44+AK44+AV44+BG44+BR44</f>
        <v>417</v>
      </c>
      <c r="CD44" s="7">
        <f t="shared" si="48"/>
        <v>0</v>
      </c>
      <c r="CE44" s="7">
        <f t="shared" si="49"/>
        <v>417</v>
      </c>
      <c r="CF44" s="7">
        <f t="shared" si="50"/>
        <v>375.5</v>
      </c>
      <c r="CG44" s="7">
        <f t="shared" si="51"/>
        <v>0</v>
      </c>
      <c r="CH44" s="7">
        <f t="shared" si="52"/>
        <v>52570.75</v>
      </c>
      <c r="CI44" s="7">
        <f t="shared" si="53"/>
        <v>2360590.9900000012</v>
      </c>
      <c r="CJ44" s="7">
        <f t="shared" si="54"/>
        <v>25561</v>
      </c>
      <c r="CK44" s="7">
        <f t="shared" si="55"/>
        <v>1368343.4899999991</v>
      </c>
      <c r="CL44" s="7">
        <f t="shared" ref="CL44:CL54" si="60">M44+X44+AI44</f>
        <v>3728934.4800000004</v>
      </c>
    </row>
    <row r="45" spans="2:90" x14ac:dyDescent="0.3">
      <c r="B45" s="10">
        <v>44256</v>
      </c>
      <c r="C45" s="6"/>
      <c r="D45" s="7">
        <v>129</v>
      </c>
      <c r="E45" s="7"/>
      <c r="F45" s="7">
        <f t="shared" si="45"/>
        <v>129</v>
      </c>
      <c r="G45" s="7">
        <v>116.5</v>
      </c>
      <c r="H45" s="7">
        <v>0</v>
      </c>
      <c r="I45" s="7">
        <v>18197.25</v>
      </c>
      <c r="J45" s="7">
        <v>969398.20999999915</v>
      </c>
      <c r="K45" s="7">
        <v>3015.125</v>
      </c>
      <c r="L45" s="7">
        <v>173572.21999999986</v>
      </c>
      <c r="M45" s="7">
        <f t="shared" si="56"/>
        <v>1142970.429999999</v>
      </c>
      <c r="N45" s="6"/>
      <c r="O45" s="7"/>
      <c r="P45" s="7"/>
      <c r="Q45" s="7">
        <f t="shared" si="57"/>
        <v>0</v>
      </c>
      <c r="R45" s="7"/>
      <c r="S45" s="7"/>
      <c r="T45" s="7"/>
      <c r="U45" s="7">
        <v>0</v>
      </c>
      <c r="V45" s="7"/>
      <c r="W45" s="7"/>
      <c r="X45" s="7">
        <f t="shared" si="46"/>
        <v>0</v>
      </c>
      <c r="Z45" s="7">
        <v>288</v>
      </c>
      <c r="AA45" s="7"/>
      <c r="AB45" s="7">
        <f t="shared" si="58"/>
        <v>288</v>
      </c>
      <c r="AC45" s="7">
        <v>259</v>
      </c>
      <c r="AD45" s="7"/>
      <c r="AE45" s="7">
        <v>35013</v>
      </c>
      <c r="AF45" s="7">
        <v>1390120.6100000006</v>
      </c>
      <c r="AG45" s="7">
        <v>23302.600000000002</v>
      </c>
      <c r="AH45" s="7">
        <v>1260221.9700000002</v>
      </c>
      <c r="AI45" s="7">
        <f t="shared" si="47"/>
        <v>2650342.580000001</v>
      </c>
      <c r="AK45" s="7"/>
      <c r="AL45" s="7"/>
      <c r="AM45" s="7"/>
      <c r="AN45" s="7"/>
      <c r="AO45" s="7"/>
      <c r="AP45" s="7"/>
      <c r="AQ45" s="7"/>
      <c r="AR45" s="7"/>
      <c r="AS45" s="7"/>
      <c r="AT45" s="19" t="s">
        <v>27</v>
      </c>
      <c r="AV45" s="7"/>
      <c r="AW45" s="7"/>
      <c r="AX45" s="7"/>
      <c r="AY45" s="7"/>
      <c r="AZ45" s="7"/>
      <c r="BA45" s="7"/>
      <c r="BB45" s="7"/>
      <c r="BC45" s="7"/>
      <c r="BD45" s="7"/>
      <c r="BE45" s="19" t="s">
        <v>27</v>
      </c>
      <c r="BG45" s="7"/>
      <c r="BH45" s="7"/>
      <c r="BI45" s="7"/>
      <c r="BJ45" s="7"/>
      <c r="BK45" s="7"/>
      <c r="BL45" s="7"/>
      <c r="BM45" s="7"/>
      <c r="BN45" s="7"/>
      <c r="BO45" s="7"/>
      <c r="BP45" s="19" t="s">
        <v>27</v>
      </c>
      <c r="BR45" s="7"/>
      <c r="BS45" s="7"/>
      <c r="BT45" s="7"/>
      <c r="BU45" s="7"/>
      <c r="BV45" s="7"/>
      <c r="BW45" s="7"/>
      <c r="BX45" s="7"/>
      <c r="BY45" s="7"/>
      <c r="BZ45" s="7"/>
      <c r="CA45" s="19" t="s">
        <v>27</v>
      </c>
      <c r="CC45" s="7">
        <f t="shared" si="59"/>
        <v>417</v>
      </c>
      <c r="CD45" s="7">
        <f t="shared" si="48"/>
        <v>0</v>
      </c>
      <c r="CE45" s="7">
        <f t="shared" si="49"/>
        <v>417</v>
      </c>
      <c r="CF45" s="7">
        <f t="shared" si="50"/>
        <v>375.5</v>
      </c>
      <c r="CG45" s="7">
        <f t="shared" si="51"/>
        <v>0</v>
      </c>
      <c r="CH45" s="7">
        <f t="shared" si="52"/>
        <v>53210.25</v>
      </c>
      <c r="CI45" s="7">
        <f t="shared" si="53"/>
        <v>2359518.8199999998</v>
      </c>
      <c r="CJ45" s="7">
        <f t="shared" si="54"/>
        <v>26317.725000000002</v>
      </c>
      <c r="CK45" s="7">
        <f t="shared" si="55"/>
        <v>1433794.19</v>
      </c>
      <c r="CL45" s="7">
        <f t="shared" si="60"/>
        <v>3793313.01</v>
      </c>
    </row>
    <row r="46" spans="2:90" x14ac:dyDescent="0.3">
      <c r="B46" s="10">
        <v>44287</v>
      </c>
      <c r="C46" s="6"/>
      <c r="D46" s="7">
        <v>129</v>
      </c>
      <c r="E46" s="7"/>
      <c r="F46" s="7">
        <f t="shared" si="45"/>
        <v>129</v>
      </c>
      <c r="G46" s="7">
        <v>116.5</v>
      </c>
      <c r="H46" s="7">
        <v>0</v>
      </c>
      <c r="I46" s="7">
        <v>18603.5</v>
      </c>
      <c r="J46" s="7">
        <v>1003379.3600000021</v>
      </c>
      <c r="K46" s="7">
        <v>3734.5</v>
      </c>
      <c r="L46" s="7">
        <v>208844.88999999998</v>
      </c>
      <c r="M46" s="7">
        <f t="shared" si="56"/>
        <v>1212224.2500000021</v>
      </c>
      <c r="N46" s="6"/>
      <c r="O46" s="7"/>
      <c r="P46" s="7"/>
      <c r="Q46" s="7">
        <f t="shared" si="57"/>
        <v>0</v>
      </c>
      <c r="R46" s="7"/>
      <c r="S46" s="7"/>
      <c r="T46" s="7"/>
      <c r="U46" s="7">
        <v>0</v>
      </c>
      <c r="V46" s="7"/>
      <c r="W46" s="7"/>
      <c r="X46" s="7">
        <f t="shared" si="46"/>
        <v>0</v>
      </c>
      <c r="Z46" s="7">
        <v>288</v>
      </c>
      <c r="AA46" s="7"/>
      <c r="AB46" s="7">
        <f t="shared" si="58"/>
        <v>288</v>
      </c>
      <c r="AC46" s="7">
        <v>258</v>
      </c>
      <c r="AD46" s="7"/>
      <c r="AE46" s="7">
        <v>41512.25</v>
      </c>
      <c r="AF46" s="7">
        <v>1658163.0000000033</v>
      </c>
      <c r="AG46" s="7">
        <v>4169.6499999999996</v>
      </c>
      <c r="AH46" s="7">
        <v>228652.29</v>
      </c>
      <c r="AI46" s="7">
        <f t="shared" si="47"/>
        <v>1886815.2900000033</v>
      </c>
      <c r="AK46" s="7"/>
      <c r="AL46" s="7"/>
      <c r="AM46" s="7"/>
      <c r="AN46" s="7"/>
      <c r="AO46" s="7"/>
      <c r="AP46" s="7"/>
      <c r="AQ46" s="7"/>
      <c r="AR46" s="7"/>
      <c r="AS46" s="7"/>
      <c r="AT46" s="19" t="s">
        <v>27</v>
      </c>
      <c r="AV46" s="7"/>
      <c r="AW46" s="7"/>
      <c r="AX46" s="7"/>
      <c r="AY46" s="7"/>
      <c r="AZ46" s="7"/>
      <c r="BA46" s="7"/>
      <c r="BB46" s="7"/>
      <c r="BC46" s="7"/>
      <c r="BD46" s="7"/>
      <c r="BE46" s="19" t="s">
        <v>27</v>
      </c>
      <c r="BG46" s="7"/>
      <c r="BH46" s="7"/>
      <c r="BI46" s="7"/>
      <c r="BJ46" s="7"/>
      <c r="BK46" s="7"/>
      <c r="BL46" s="7"/>
      <c r="BM46" s="7"/>
      <c r="BN46" s="7"/>
      <c r="BO46" s="7"/>
      <c r="BP46" s="19" t="s">
        <v>27</v>
      </c>
      <c r="BR46" s="7"/>
      <c r="BS46" s="7"/>
      <c r="BT46" s="7"/>
      <c r="BU46" s="7"/>
      <c r="BV46" s="7"/>
      <c r="BW46" s="7"/>
      <c r="BX46" s="7"/>
      <c r="BY46" s="7"/>
      <c r="BZ46" s="7"/>
      <c r="CA46" s="19" t="s">
        <v>27</v>
      </c>
      <c r="CC46" s="7">
        <f t="shared" si="59"/>
        <v>417</v>
      </c>
      <c r="CD46" s="7">
        <f t="shared" si="48"/>
        <v>0</v>
      </c>
      <c r="CE46" s="7">
        <f t="shared" si="49"/>
        <v>417</v>
      </c>
      <c r="CF46" s="7">
        <f t="shared" si="50"/>
        <v>374.5</v>
      </c>
      <c r="CG46" s="7">
        <f t="shared" si="51"/>
        <v>0</v>
      </c>
      <c r="CH46" s="7">
        <f t="shared" si="52"/>
        <v>60115.75</v>
      </c>
      <c r="CI46" s="7">
        <f t="shared" si="53"/>
        <v>2661542.3600000055</v>
      </c>
      <c r="CJ46" s="7">
        <f t="shared" si="54"/>
        <v>7904.15</v>
      </c>
      <c r="CK46" s="7">
        <f t="shared" si="55"/>
        <v>437497.18</v>
      </c>
      <c r="CL46" s="7">
        <f t="shared" si="60"/>
        <v>3099039.5400000056</v>
      </c>
    </row>
    <row r="47" spans="2:90" x14ac:dyDescent="0.3">
      <c r="B47" s="10">
        <v>44317</v>
      </c>
      <c r="C47" s="6"/>
      <c r="D47" s="7">
        <v>129</v>
      </c>
      <c r="E47" s="7"/>
      <c r="F47" s="7">
        <f t="shared" si="45"/>
        <v>129</v>
      </c>
      <c r="G47" s="7">
        <v>116</v>
      </c>
      <c r="H47" s="7">
        <v>0</v>
      </c>
      <c r="I47" s="7">
        <v>18410.75</v>
      </c>
      <c r="J47" s="7">
        <v>1019681.3299999984</v>
      </c>
      <c r="K47" s="7">
        <v>2480.125</v>
      </c>
      <c r="L47" s="7">
        <v>134771.31999999992</v>
      </c>
      <c r="M47" s="7">
        <f t="shared" si="56"/>
        <v>1154452.6499999983</v>
      </c>
      <c r="N47" s="6"/>
      <c r="O47" s="7"/>
      <c r="P47" s="7"/>
      <c r="Q47" s="7">
        <f t="shared" si="57"/>
        <v>0</v>
      </c>
      <c r="R47" s="7"/>
      <c r="S47" s="7"/>
      <c r="T47" s="7"/>
      <c r="U47" s="7">
        <v>0</v>
      </c>
      <c r="V47" s="7"/>
      <c r="W47" s="7"/>
      <c r="X47" s="7">
        <f t="shared" si="46"/>
        <v>0</v>
      </c>
      <c r="Z47" s="7">
        <v>287</v>
      </c>
      <c r="AA47" s="7"/>
      <c r="AB47" s="7">
        <f t="shared" si="58"/>
        <v>287</v>
      </c>
      <c r="AC47" s="7">
        <v>253</v>
      </c>
      <c r="AD47" s="7"/>
      <c r="AE47" s="7">
        <v>41198.85</v>
      </c>
      <c r="AF47" s="7">
        <v>1650252.4700000037</v>
      </c>
      <c r="AG47" s="7">
        <v>4175.7000000000007</v>
      </c>
      <c r="AH47" s="7">
        <v>215461.52000000005</v>
      </c>
      <c r="AI47" s="7">
        <f t="shared" si="47"/>
        <v>1865713.9900000037</v>
      </c>
      <c r="AK47" s="7"/>
      <c r="AL47" s="7"/>
      <c r="AM47" s="7"/>
      <c r="AN47" s="7"/>
      <c r="AO47" s="7"/>
      <c r="AP47" s="7"/>
      <c r="AQ47" s="7"/>
      <c r="AR47" s="7"/>
      <c r="AS47" s="7"/>
      <c r="AT47" s="19" t="s">
        <v>27</v>
      </c>
      <c r="AV47" s="7"/>
      <c r="AW47" s="7"/>
      <c r="AX47" s="7"/>
      <c r="AY47" s="7"/>
      <c r="AZ47" s="7"/>
      <c r="BA47" s="7"/>
      <c r="BB47" s="7"/>
      <c r="BC47" s="7"/>
      <c r="BD47" s="7"/>
      <c r="BE47" s="19" t="s">
        <v>27</v>
      </c>
      <c r="BG47" s="7"/>
      <c r="BH47" s="7"/>
      <c r="BI47" s="7"/>
      <c r="BJ47" s="7"/>
      <c r="BK47" s="7"/>
      <c r="BL47" s="7"/>
      <c r="BM47" s="7"/>
      <c r="BN47" s="7"/>
      <c r="BO47" s="7"/>
      <c r="BP47" s="19" t="s">
        <v>27</v>
      </c>
      <c r="BR47" s="7"/>
      <c r="BS47" s="7"/>
      <c r="BT47" s="7"/>
      <c r="BU47" s="7"/>
      <c r="BV47" s="7"/>
      <c r="BW47" s="7"/>
      <c r="BX47" s="7"/>
      <c r="BY47" s="7"/>
      <c r="BZ47" s="7"/>
      <c r="CA47" s="19" t="s">
        <v>27</v>
      </c>
      <c r="CC47" s="7">
        <f t="shared" si="59"/>
        <v>416</v>
      </c>
      <c r="CD47" s="7">
        <f t="shared" si="48"/>
        <v>0</v>
      </c>
      <c r="CE47" s="7">
        <f t="shared" si="49"/>
        <v>416</v>
      </c>
      <c r="CF47" s="7">
        <f t="shared" si="50"/>
        <v>369</v>
      </c>
      <c r="CG47" s="7">
        <f t="shared" si="51"/>
        <v>0</v>
      </c>
      <c r="CH47" s="7">
        <f t="shared" si="52"/>
        <v>59609.599999999999</v>
      </c>
      <c r="CI47" s="7">
        <f t="shared" si="53"/>
        <v>2669933.8000000021</v>
      </c>
      <c r="CJ47" s="7">
        <f t="shared" si="54"/>
        <v>6655.8250000000007</v>
      </c>
      <c r="CK47" s="7">
        <f t="shared" si="55"/>
        <v>350232.83999999997</v>
      </c>
      <c r="CL47" s="7">
        <f t="shared" si="60"/>
        <v>3020166.640000002</v>
      </c>
    </row>
    <row r="48" spans="2:90" x14ac:dyDescent="0.3">
      <c r="B48" s="10">
        <v>44348</v>
      </c>
      <c r="C48" s="6"/>
      <c r="D48" s="7">
        <v>129</v>
      </c>
      <c r="E48" s="7"/>
      <c r="F48" s="7">
        <f t="shared" si="45"/>
        <v>129</v>
      </c>
      <c r="G48" s="7">
        <v>115</v>
      </c>
      <c r="H48" s="7">
        <v>0</v>
      </c>
      <c r="I48" s="7">
        <v>18296</v>
      </c>
      <c r="J48" s="7">
        <v>1074994.1099999999</v>
      </c>
      <c r="K48" s="7">
        <v>2221.2249999999999</v>
      </c>
      <c r="L48" s="7">
        <v>160120.68999999986</v>
      </c>
      <c r="M48" s="7">
        <f t="shared" si="56"/>
        <v>1235114.7999999998</v>
      </c>
      <c r="N48" s="6"/>
      <c r="O48" s="7"/>
      <c r="P48" s="7"/>
      <c r="Q48" s="7">
        <f t="shared" si="57"/>
        <v>0</v>
      </c>
      <c r="R48" s="7">
        <v>1</v>
      </c>
      <c r="S48" s="7"/>
      <c r="T48" s="7"/>
      <c r="U48" s="7">
        <v>0</v>
      </c>
      <c r="V48" s="7"/>
      <c r="W48" s="7"/>
      <c r="X48" s="7">
        <f t="shared" si="46"/>
        <v>0</v>
      </c>
      <c r="Z48" s="7">
        <v>284</v>
      </c>
      <c r="AA48" s="7"/>
      <c r="AB48" s="7">
        <f t="shared" si="58"/>
        <v>284</v>
      </c>
      <c r="AC48" s="7">
        <v>252</v>
      </c>
      <c r="AD48" s="7"/>
      <c r="AE48" s="7">
        <v>40581.199999999997</v>
      </c>
      <c r="AF48" s="7">
        <v>1635183.9599999997</v>
      </c>
      <c r="AG48" s="7">
        <v>4489.5499999999993</v>
      </c>
      <c r="AH48" s="7">
        <v>238531.86999999985</v>
      </c>
      <c r="AI48" s="7">
        <f t="shared" si="47"/>
        <v>1873715.8299999996</v>
      </c>
      <c r="AK48" s="7"/>
      <c r="AL48" s="7"/>
      <c r="AM48" s="7"/>
      <c r="AN48" s="7"/>
      <c r="AO48" s="7"/>
      <c r="AP48" s="7"/>
      <c r="AQ48" s="7"/>
      <c r="AR48" s="7"/>
      <c r="AS48" s="7"/>
      <c r="AT48" s="19" t="s">
        <v>27</v>
      </c>
      <c r="AV48" s="7"/>
      <c r="AW48" s="7"/>
      <c r="AX48" s="7"/>
      <c r="AY48" s="7"/>
      <c r="AZ48" s="7"/>
      <c r="BA48" s="7"/>
      <c r="BB48" s="7"/>
      <c r="BC48" s="7"/>
      <c r="BD48" s="7"/>
      <c r="BE48" s="19" t="s">
        <v>27</v>
      </c>
      <c r="BG48" s="7"/>
      <c r="BH48" s="7"/>
      <c r="BI48" s="7"/>
      <c r="BJ48" s="7"/>
      <c r="BK48" s="7"/>
      <c r="BL48" s="7"/>
      <c r="BM48" s="7"/>
      <c r="BN48" s="7"/>
      <c r="BO48" s="7"/>
      <c r="BP48" s="19" t="s">
        <v>27</v>
      </c>
      <c r="BR48" s="7"/>
      <c r="BS48" s="7"/>
      <c r="BT48" s="7"/>
      <c r="BU48" s="7"/>
      <c r="BV48" s="7"/>
      <c r="BW48" s="7"/>
      <c r="BX48" s="7"/>
      <c r="BY48" s="7"/>
      <c r="BZ48" s="7"/>
      <c r="CA48" s="19" t="s">
        <v>27</v>
      </c>
      <c r="CC48" s="7">
        <f t="shared" si="59"/>
        <v>413</v>
      </c>
      <c r="CD48" s="7">
        <f t="shared" si="48"/>
        <v>0</v>
      </c>
      <c r="CE48" s="7">
        <f t="shared" si="49"/>
        <v>413</v>
      </c>
      <c r="CF48" s="7">
        <f t="shared" si="50"/>
        <v>368</v>
      </c>
      <c r="CG48" s="7">
        <f t="shared" si="51"/>
        <v>0</v>
      </c>
      <c r="CH48" s="7">
        <f t="shared" si="52"/>
        <v>58877.2</v>
      </c>
      <c r="CI48" s="7">
        <f t="shared" si="53"/>
        <v>2710178.0699999994</v>
      </c>
      <c r="CJ48" s="7">
        <f t="shared" si="54"/>
        <v>6710.7749999999996</v>
      </c>
      <c r="CK48" s="7">
        <f t="shared" si="55"/>
        <v>398652.55999999971</v>
      </c>
      <c r="CL48" s="7">
        <f t="shared" si="60"/>
        <v>3108830.6299999994</v>
      </c>
    </row>
    <row r="49" spans="2:90" x14ac:dyDescent="0.3">
      <c r="B49" s="10">
        <v>44378</v>
      </c>
      <c r="C49" s="6"/>
      <c r="D49" s="7">
        <v>129</v>
      </c>
      <c r="E49" s="7"/>
      <c r="F49" s="7">
        <f t="shared" si="45"/>
        <v>129</v>
      </c>
      <c r="G49" s="7">
        <v>108</v>
      </c>
      <c r="H49" s="7">
        <v>0</v>
      </c>
      <c r="I49" s="7">
        <v>26752</v>
      </c>
      <c r="J49" s="7">
        <v>1619439.4100000022</v>
      </c>
      <c r="K49" s="7">
        <v>4029.9249999999997</v>
      </c>
      <c r="L49" s="7">
        <v>291894.66000000003</v>
      </c>
      <c r="M49" s="7">
        <f t="shared" si="56"/>
        <v>1911334.0700000022</v>
      </c>
      <c r="N49" s="6"/>
      <c r="O49" s="7">
        <v>1</v>
      </c>
      <c r="P49" s="7"/>
      <c r="Q49" s="7">
        <f t="shared" si="57"/>
        <v>1</v>
      </c>
      <c r="R49" s="7">
        <v>1</v>
      </c>
      <c r="S49" s="7"/>
      <c r="T49" s="7">
        <v>240</v>
      </c>
      <c r="U49" s="7">
        <v>7312.7999999999993</v>
      </c>
      <c r="V49" s="7">
        <v>1.25</v>
      </c>
      <c r="W49" s="7">
        <v>57.14</v>
      </c>
      <c r="X49" s="7">
        <f t="shared" si="46"/>
        <v>7369.94</v>
      </c>
      <c r="Z49" s="7">
        <v>284</v>
      </c>
      <c r="AA49" s="7"/>
      <c r="AB49" s="7">
        <f t="shared" si="58"/>
        <v>284</v>
      </c>
      <c r="AC49" s="7">
        <v>246</v>
      </c>
      <c r="AD49" s="7"/>
      <c r="AE49" s="7">
        <v>60076.850000000006</v>
      </c>
      <c r="AF49" s="7">
        <v>2476261.7599999988</v>
      </c>
      <c r="AG49" s="7">
        <v>8244.7999999999993</v>
      </c>
      <c r="AH49" s="7">
        <v>468451.8999999995</v>
      </c>
      <c r="AI49" s="7">
        <f t="shared" si="47"/>
        <v>2944713.6599999983</v>
      </c>
      <c r="AK49" s="7"/>
      <c r="AL49" s="7"/>
      <c r="AM49" s="7"/>
      <c r="AN49" s="7"/>
      <c r="AO49" s="7"/>
      <c r="AP49" s="7"/>
      <c r="AQ49" s="7"/>
      <c r="AR49" s="7"/>
      <c r="AS49" s="7"/>
      <c r="AT49" s="19" t="s">
        <v>27</v>
      </c>
      <c r="AV49" s="7"/>
      <c r="AW49" s="7"/>
      <c r="AX49" s="7"/>
      <c r="AY49" s="7"/>
      <c r="AZ49" s="7"/>
      <c r="BA49" s="7"/>
      <c r="BB49" s="7"/>
      <c r="BC49" s="7"/>
      <c r="BD49" s="7"/>
      <c r="BE49" s="19" t="s">
        <v>27</v>
      </c>
      <c r="BG49" s="7"/>
      <c r="BH49" s="7"/>
      <c r="BI49" s="7"/>
      <c r="BJ49" s="7"/>
      <c r="BK49" s="7"/>
      <c r="BL49" s="7"/>
      <c r="BM49" s="7"/>
      <c r="BN49" s="7"/>
      <c r="BO49" s="7"/>
      <c r="BP49" s="19" t="s">
        <v>27</v>
      </c>
      <c r="BR49" s="7"/>
      <c r="BS49" s="7"/>
      <c r="BT49" s="7"/>
      <c r="BU49" s="7"/>
      <c r="BV49" s="7"/>
      <c r="BW49" s="7"/>
      <c r="BX49" s="7"/>
      <c r="BY49" s="7"/>
      <c r="BZ49" s="7"/>
      <c r="CA49" s="19" t="s">
        <v>27</v>
      </c>
      <c r="CC49" s="7">
        <f t="shared" si="59"/>
        <v>414</v>
      </c>
      <c r="CD49" s="7">
        <f t="shared" si="48"/>
        <v>0</v>
      </c>
      <c r="CE49" s="7">
        <f t="shared" si="49"/>
        <v>414</v>
      </c>
      <c r="CF49" s="7">
        <f t="shared" si="50"/>
        <v>355</v>
      </c>
      <c r="CG49" s="7">
        <f t="shared" si="51"/>
        <v>0</v>
      </c>
      <c r="CH49" s="7">
        <f t="shared" si="52"/>
        <v>87068.85</v>
      </c>
      <c r="CI49" s="7">
        <f t="shared" si="53"/>
        <v>4103013.9700000011</v>
      </c>
      <c r="CJ49" s="7">
        <f t="shared" si="54"/>
        <v>12275.974999999999</v>
      </c>
      <c r="CK49" s="7">
        <f t="shared" si="55"/>
        <v>760403.69999999949</v>
      </c>
      <c r="CL49" s="7">
        <f t="shared" si="60"/>
        <v>4863417.67</v>
      </c>
    </row>
    <row r="50" spans="2:90" x14ac:dyDescent="0.3">
      <c r="B50" s="10">
        <v>44409</v>
      </c>
      <c r="C50" s="6"/>
      <c r="D50" s="7">
        <v>128.5</v>
      </c>
      <c r="E50" s="7"/>
      <c r="F50" s="7">
        <f t="shared" si="45"/>
        <v>128.5</v>
      </c>
      <c r="G50" s="7">
        <v>104.5</v>
      </c>
      <c r="H50" s="7">
        <v>0</v>
      </c>
      <c r="I50" s="7">
        <v>16845</v>
      </c>
      <c r="J50" s="7">
        <v>991324.46000000031</v>
      </c>
      <c r="K50" s="7">
        <v>2586.5</v>
      </c>
      <c r="L50" s="7">
        <v>180506.75000000012</v>
      </c>
      <c r="M50" s="7">
        <f t="shared" si="56"/>
        <v>1171831.2100000004</v>
      </c>
      <c r="N50" s="6"/>
      <c r="O50" s="7">
        <v>1</v>
      </c>
      <c r="P50" s="7"/>
      <c r="Q50" s="7">
        <f t="shared" si="57"/>
        <v>1</v>
      </c>
      <c r="R50" s="7">
        <v>1</v>
      </c>
      <c r="S50" s="7"/>
      <c r="T50" s="7">
        <v>160</v>
      </c>
      <c r="U50" s="7">
        <v>4875.2</v>
      </c>
      <c r="V50" s="7">
        <v>3.5</v>
      </c>
      <c r="W50" s="7">
        <v>159.98000000000002</v>
      </c>
      <c r="X50" s="7">
        <f t="shared" si="46"/>
        <v>5035.18</v>
      </c>
      <c r="Z50" s="7">
        <v>287</v>
      </c>
      <c r="AA50" s="7"/>
      <c r="AB50" s="7">
        <f t="shared" si="58"/>
        <v>287</v>
      </c>
      <c r="AC50" s="7">
        <v>243</v>
      </c>
      <c r="AD50" s="7"/>
      <c r="AE50" s="7">
        <v>39033.800000000003</v>
      </c>
      <c r="AF50" s="7">
        <v>1599765.5299999968</v>
      </c>
      <c r="AG50" s="7">
        <v>6085.7000000000007</v>
      </c>
      <c r="AH50" s="7">
        <v>354967.1100000001</v>
      </c>
      <c r="AI50" s="7">
        <f t="shared" si="47"/>
        <v>1954732.6399999969</v>
      </c>
      <c r="AK50" s="7"/>
      <c r="AL50" s="7"/>
      <c r="AM50" s="7"/>
      <c r="AN50" s="7"/>
      <c r="AO50" s="7"/>
      <c r="AP50" s="7"/>
      <c r="AQ50" s="7"/>
      <c r="AR50" s="7"/>
      <c r="AS50" s="7"/>
      <c r="AT50" s="19" t="s">
        <v>27</v>
      </c>
      <c r="AV50" s="7"/>
      <c r="AW50" s="7"/>
      <c r="AX50" s="7"/>
      <c r="AY50" s="7"/>
      <c r="AZ50" s="7"/>
      <c r="BA50" s="7"/>
      <c r="BB50" s="7"/>
      <c r="BC50" s="7"/>
      <c r="BD50" s="7"/>
      <c r="BE50" s="19" t="s">
        <v>27</v>
      </c>
      <c r="BG50" s="7"/>
      <c r="BH50" s="7"/>
      <c r="BI50" s="7"/>
      <c r="BJ50" s="7"/>
      <c r="BK50" s="7"/>
      <c r="BL50" s="7"/>
      <c r="BM50" s="7"/>
      <c r="BN50" s="7"/>
      <c r="BO50" s="7"/>
      <c r="BP50" s="19" t="s">
        <v>27</v>
      </c>
      <c r="BR50" s="7"/>
      <c r="BS50" s="7"/>
      <c r="BT50" s="7"/>
      <c r="BU50" s="7"/>
      <c r="BV50" s="7"/>
      <c r="BW50" s="7"/>
      <c r="BX50" s="7"/>
      <c r="BY50" s="7"/>
      <c r="BZ50" s="7"/>
      <c r="CA50" s="19" t="s">
        <v>27</v>
      </c>
      <c r="CC50" s="7">
        <f t="shared" si="59"/>
        <v>416.5</v>
      </c>
      <c r="CD50" s="7">
        <f t="shared" si="48"/>
        <v>0</v>
      </c>
      <c r="CE50" s="7">
        <f t="shared" si="49"/>
        <v>416.5</v>
      </c>
      <c r="CF50" s="7">
        <f t="shared" si="50"/>
        <v>348.5</v>
      </c>
      <c r="CG50" s="7">
        <f t="shared" si="51"/>
        <v>0</v>
      </c>
      <c r="CH50" s="7">
        <f t="shared" si="52"/>
        <v>56038.8</v>
      </c>
      <c r="CI50" s="7">
        <f t="shared" si="53"/>
        <v>2595965.1899999972</v>
      </c>
      <c r="CJ50" s="7">
        <f t="shared" si="54"/>
        <v>8675.7000000000007</v>
      </c>
      <c r="CK50" s="7">
        <f t="shared" si="55"/>
        <v>535633.8400000002</v>
      </c>
      <c r="CL50" s="7">
        <f t="shared" si="60"/>
        <v>3131599.0299999975</v>
      </c>
    </row>
    <row r="51" spans="2:90" x14ac:dyDescent="0.3">
      <c r="B51" s="10">
        <v>44440</v>
      </c>
      <c r="C51" s="6"/>
      <c r="D51" s="7">
        <v>128.5</v>
      </c>
      <c r="E51" s="7"/>
      <c r="F51" s="7">
        <f t="shared" si="45"/>
        <v>128.5</v>
      </c>
      <c r="G51" s="7">
        <v>104</v>
      </c>
      <c r="H51" s="7">
        <v>0</v>
      </c>
      <c r="I51" s="7">
        <v>16473.5</v>
      </c>
      <c r="J51" s="7">
        <v>981290.17000000016</v>
      </c>
      <c r="K51" s="7">
        <v>3356.125</v>
      </c>
      <c r="L51" s="7">
        <v>247928.58</v>
      </c>
      <c r="M51" s="7">
        <f t="shared" si="56"/>
        <v>1229218.7500000002</v>
      </c>
      <c r="N51" s="6"/>
      <c r="O51" s="7">
        <v>1</v>
      </c>
      <c r="P51" s="7"/>
      <c r="Q51" s="7">
        <f t="shared" si="57"/>
        <v>1</v>
      </c>
      <c r="R51" s="7">
        <v>1</v>
      </c>
      <c r="S51" s="7"/>
      <c r="T51" s="7">
        <v>160</v>
      </c>
      <c r="U51" s="7">
        <v>4875.2</v>
      </c>
      <c r="V51" s="7">
        <v>3.5</v>
      </c>
      <c r="W51" s="7">
        <v>159.97999999999999</v>
      </c>
      <c r="X51" s="7">
        <f t="shared" si="46"/>
        <v>5035.1799999999994</v>
      </c>
      <c r="Z51" s="7">
        <v>287</v>
      </c>
      <c r="AA51" s="7"/>
      <c r="AB51" s="7">
        <f t="shared" si="58"/>
        <v>287</v>
      </c>
      <c r="AC51" s="7">
        <v>240</v>
      </c>
      <c r="AD51" s="7"/>
      <c r="AE51" s="7">
        <v>38039.75</v>
      </c>
      <c r="AF51" s="7">
        <v>1550560.3000000012</v>
      </c>
      <c r="AG51" s="7">
        <v>5163.7500000000009</v>
      </c>
      <c r="AH51" s="7">
        <v>304741.46999999974</v>
      </c>
      <c r="AI51" s="7">
        <f t="shared" si="47"/>
        <v>1855301.7700000009</v>
      </c>
      <c r="AK51" s="7"/>
      <c r="AL51" s="7"/>
      <c r="AM51" s="7"/>
      <c r="AN51" s="7"/>
      <c r="AO51" s="7"/>
      <c r="AP51" s="7"/>
      <c r="AQ51" s="7"/>
      <c r="AR51" s="7"/>
      <c r="AS51" s="7"/>
      <c r="AT51" s="19" t="s">
        <v>27</v>
      </c>
      <c r="AV51" s="7"/>
      <c r="AW51" s="7"/>
      <c r="AX51" s="7"/>
      <c r="AY51" s="7"/>
      <c r="AZ51" s="7"/>
      <c r="BA51" s="7"/>
      <c r="BB51" s="7"/>
      <c r="BC51" s="7"/>
      <c r="BD51" s="7"/>
      <c r="BE51" s="19" t="s">
        <v>27</v>
      </c>
      <c r="BG51" s="7"/>
      <c r="BH51" s="7"/>
      <c r="BI51" s="7"/>
      <c r="BJ51" s="7"/>
      <c r="BK51" s="7"/>
      <c r="BL51" s="7"/>
      <c r="BM51" s="7"/>
      <c r="BN51" s="7"/>
      <c r="BO51" s="7"/>
      <c r="BP51" s="19" t="s">
        <v>27</v>
      </c>
      <c r="BR51" s="7"/>
      <c r="BS51" s="7"/>
      <c r="BT51" s="7"/>
      <c r="BU51" s="7"/>
      <c r="BV51" s="7"/>
      <c r="BW51" s="7"/>
      <c r="BX51" s="7"/>
      <c r="BY51" s="7"/>
      <c r="BZ51" s="7"/>
      <c r="CA51" s="19" t="s">
        <v>27</v>
      </c>
      <c r="CC51" s="7">
        <f t="shared" si="59"/>
        <v>416.5</v>
      </c>
      <c r="CD51" s="7">
        <f t="shared" si="48"/>
        <v>0</v>
      </c>
      <c r="CE51" s="7">
        <f t="shared" si="49"/>
        <v>416.5</v>
      </c>
      <c r="CF51" s="7">
        <f t="shared" si="50"/>
        <v>345</v>
      </c>
      <c r="CG51" s="7">
        <f t="shared" si="51"/>
        <v>0</v>
      </c>
      <c r="CH51" s="7">
        <f t="shared" si="52"/>
        <v>54673.25</v>
      </c>
      <c r="CI51" s="7">
        <f t="shared" si="53"/>
        <v>2536725.6700000013</v>
      </c>
      <c r="CJ51" s="7">
        <f t="shared" si="54"/>
        <v>8523.375</v>
      </c>
      <c r="CK51" s="7">
        <f t="shared" si="55"/>
        <v>552830.0299999998</v>
      </c>
      <c r="CL51" s="7">
        <f t="shared" si="60"/>
        <v>3089555.7000000011</v>
      </c>
    </row>
    <row r="52" spans="2:90" x14ac:dyDescent="0.3">
      <c r="B52" s="10">
        <v>44470</v>
      </c>
      <c r="C52" s="6"/>
      <c r="D52" s="7">
        <v>128</v>
      </c>
      <c r="E52" s="7"/>
      <c r="F52" s="7">
        <f t="shared" si="45"/>
        <v>128</v>
      </c>
      <c r="G52" s="7">
        <v>103.5</v>
      </c>
      <c r="H52" s="7">
        <v>0</v>
      </c>
      <c r="I52" s="7">
        <v>16324.5</v>
      </c>
      <c r="J52" s="7">
        <v>973845.65</v>
      </c>
      <c r="K52" s="7">
        <v>2543.3000000000002</v>
      </c>
      <c r="L52" s="7">
        <v>178644.93</v>
      </c>
      <c r="M52" s="7">
        <f t="shared" si="56"/>
        <v>1152490.58</v>
      </c>
      <c r="N52" s="6"/>
      <c r="O52" s="7">
        <v>1</v>
      </c>
      <c r="P52" s="7"/>
      <c r="Q52" s="7">
        <f t="shared" si="57"/>
        <v>1</v>
      </c>
      <c r="R52" s="7">
        <v>1</v>
      </c>
      <c r="S52" s="7"/>
      <c r="T52" s="7">
        <v>160</v>
      </c>
      <c r="U52" s="7">
        <v>4875.2</v>
      </c>
      <c r="V52" s="7">
        <v>3.5</v>
      </c>
      <c r="W52" s="7">
        <v>159.97</v>
      </c>
      <c r="X52" s="7">
        <f t="shared" si="46"/>
        <v>5035.17</v>
      </c>
      <c r="Z52" s="7">
        <v>287</v>
      </c>
      <c r="AA52" s="7"/>
      <c r="AB52" s="7">
        <f t="shared" si="58"/>
        <v>287</v>
      </c>
      <c r="AC52" s="7">
        <v>239</v>
      </c>
      <c r="AD52" s="7"/>
      <c r="AE52" s="7">
        <v>38029.25</v>
      </c>
      <c r="AF52" s="7">
        <v>1550529.2299999988</v>
      </c>
      <c r="AG52" s="7">
        <v>4415.3999999999996</v>
      </c>
      <c r="AH52" s="7">
        <v>255939.63000000012</v>
      </c>
      <c r="AI52" s="7">
        <f t="shared" si="47"/>
        <v>1806468.8599999989</v>
      </c>
      <c r="AK52" s="7"/>
      <c r="AL52" s="7"/>
      <c r="AM52" s="7"/>
      <c r="AN52" s="7"/>
      <c r="AO52" s="7"/>
      <c r="AP52" s="7"/>
      <c r="AQ52" s="7"/>
      <c r="AR52" s="7"/>
      <c r="AS52" s="7"/>
      <c r="AT52" s="19" t="s">
        <v>27</v>
      </c>
      <c r="AV52" s="7"/>
      <c r="AW52" s="7"/>
      <c r="AX52" s="7"/>
      <c r="AY52" s="7"/>
      <c r="AZ52" s="7"/>
      <c r="BA52" s="7"/>
      <c r="BB52" s="7"/>
      <c r="BC52" s="7"/>
      <c r="BD52" s="7"/>
      <c r="BE52" s="19" t="s">
        <v>27</v>
      </c>
      <c r="BG52" s="7"/>
      <c r="BH52" s="7"/>
      <c r="BI52" s="7"/>
      <c r="BJ52" s="7"/>
      <c r="BK52" s="7"/>
      <c r="BL52" s="7"/>
      <c r="BM52" s="7"/>
      <c r="BN52" s="7"/>
      <c r="BO52" s="7"/>
      <c r="BP52" s="19" t="s">
        <v>27</v>
      </c>
      <c r="BR52" s="7"/>
      <c r="BS52" s="7"/>
      <c r="BT52" s="7"/>
      <c r="BU52" s="7"/>
      <c r="BV52" s="7"/>
      <c r="BW52" s="7"/>
      <c r="BX52" s="7"/>
      <c r="BY52" s="7"/>
      <c r="BZ52" s="7"/>
      <c r="CA52" s="19" t="s">
        <v>27</v>
      </c>
      <c r="CC52" s="7">
        <f t="shared" si="59"/>
        <v>416</v>
      </c>
      <c r="CD52" s="7">
        <f t="shared" si="48"/>
        <v>0</v>
      </c>
      <c r="CE52" s="7">
        <f t="shared" si="49"/>
        <v>416</v>
      </c>
      <c r="CF52" s="7">
        <f t="shared" si="50"/>
        <v>343.5</v>
      </c>
      <c r="CG52" s="7">
        <f t="shared" si="51"/>
        <v>0</v>
      </c>
      <c r="CH52" s="7">
        <f t="shared" si="52"/>
        <v>54513.75</v>
      </c>
      <c r="CI52" s="7">
        <f t="shared" si="53"/>
        <v>2529250.0799999987</v>
      </c>
      <c r="CJ52" s="7">
        <f t="shared" si="54"/>
        <v>6962.2</v>
      </c>
      <c r="CK52" s="7">
        <f t="shared" si="55"/>
        <v>434744.53000000014</v>
      </c>
      <c r="CL52" s="7">
        <f t="shared" si="60"/>
        <v>2963994.6099999989</v>
      </c>
    </row>
    <row r="53" spans="2:90" x14ac:dyDescent="0.3">
      <c r="B53" s="10">
        <v>44501</v>
      </c>
      <c r="C53" s="6"/>
      <c r="D53" s="7">
        <v>129</v>
      </c>
      <c r="E53" s="7"/>
      <c r="F53" s="7">
        <f t="shared" si="45"/>
        <v>129</v>
      </c>
      <c r="G53" s="7">
        <v>107.5</v>
      </c>
      <c r="H53" s="7">
        <v>0</v>
      </c>
      <c r="I53" s="7">
        <v>16297.5</v>
      </c>
      <c r="J53" s="7">
        <v>928921.59</v>
      </c>
      <c r="K53" s="7">
        <v>3193.625</v>
      </c>
      <c r="L53" s="7">
        <v>220464.53000000003</v>
      </c>
      <c r="M53" s="7">
        <f t="shared" si="56"/>
        <v>1149386.1200000001</v>
      </c>
      <c r="N53" s="6"/>
      <c r="O53" s="7">
        <v>1</v>
      </c>
      <c r="P53" s="7"/>
      <c r="Q53" s="7">
        <f t="shared" si="57"/>
        <v>1</v>
      </c>
      <c r="R53" s="7">
        <v>1</v>
      </c>
      <c r="S53" s="7"/>
      <c r="T53" s="7">
        <v>160</v>
      </c>
      <c r="U53" s="7">
        <v>4963.76</v>
      </c>
      <c r="V53" s="7">
        <v>3.5</v>
      </c>
      <c r="W53" s="7">
        <v>159.97999999999999</v>
      </c>
      <c r="X53" s="7">
        <f t="shared" si="46"/>
        <v>5123.74</v>
      </c>
      <c r="Z53" s="7">
        <v>287</v>
      </c>
      <c r="AA53" s="7"/>
      <c r="AB53" s="7">
        <f t="shared" si="58"/>
        <v>287</v>
      </c>
      <c r="AC53" s="7">
        <v>238</v>
      </c>
      <c r="AD53" s="7"/>
      <c r="AE53" s="7">
        <v>38445.800000000003</v>
      </c>
      <c r="AF53" s="7">
        <v>1556060.9999999988</v>
      </c>
      <c r="AG53" s="7">
        <v>4116.8999999999996</v>
      </c>
      <c r="AH53" s="7">
        <v>223498.12999999995</v>
      </c>
      <c r="AI53" s="7">
        <f t="shared" si="47"/>
        <v>1779559.1299999987</v>
      </c>
      <c r="AK53" s="7"/>
      <c r="AL53" s="7"/>
      <c r="AM53" s="7"/>
      <c r="AN53" s="7"/>
      <c r="AO53" s="7"/>
      <c r="AP53" s="7"/>
      <c r="AQ53" s="7"/>
      <c r="AR53" s="7"/>
      <c r="AS53" s="7"/>
      <c r="AT53" s="19" t="s">
        <v>27</v>
      </c>
      <c r="AV53" s="7"/>
      <c r="AW53" s="7"/>
      <c r="AX53" s="7"/>
      <c r="AY53" s="7"/>
      <c r="AZ53" s="7"/>
      <c r="BA53" s="7"/>
      <c r="BB53" s="7"/>
      <c r="BC53" s="7"/>
      <c r="BD53" s="7"/>
      <c r="BE53" s="19" t="s">
        <v>27</v>
      </c>
      <c r="BG53" s="7"/>
      <c r="BH53" s="7"/>
      <c r="BI53" s="7"/>
      <c r="BJ53" s="7"/>
      <c r="BK53" s="7"/>
      <c r="BL53" s="7"/>
      <c r="BM53" s="7"/>
      <c r="BN53" s="7"/>
      <c r="BO53" s="7"/>
      <c r="BP53" s="19" t="s">
        <v>27</v>
      </c>
      <c r="BR53" s="7"/>
      <c r="BS53" s="7"/>
      <c r="BT53" s="7"/>
      <c r="BU53" s="7"/>
      <c r="BV53" s="7"/>
      <c r="BW53" s="7"/>
      <c r="BX53" s="7"/>
      <c r="BY53" s="7"/>
      <c r="BZ53" s="7"/>
      <c r="CA53" s="19" t="s">
        <v>27</v>
      </c>
      <c r="CC53" s="7">
        <f t="shared" si="59"/>
        <v>417</v>
      </c>
      <c r="CD53" s="7">
        <f t="shared" si="48"/>
        <v>0</v>
      </c>
      <c r="CE53" s="7">
        <f t="shared" si="49"/>
        <v>417</v>
      </c>
      <c r="CF53" s="7">
        <f t="shared" si="50"/>
        <v>346.5</v>
      </c>
      <c r="CG53" s="7">
        <f t="shared" si="51"/>
        <v>0</v>
      </c>
      <c r="CH53" s="7">
        <f t="shared" si="52"/>
        <v>54903.3</v>
      </c>
      <c r="CI53" s="7">
        <f t="shared" si="53"/>
        <v>2489946.3499999987</v>
      </c>
      <c r="CJ53" s="7">
        <f t="shared" si="54"/>
        <v>7314.0249999999996</v>
      </c>
      <c r="CK53" s="7">
        <f t="shared" si="55"/>
        <v>444122.64</v>
      </c>
      <c r="CL53" s="7">
        <f t="shared" si="60"/>
        <v>2934068.9899999988</v>
      </c>
    </row>
    <row r="54" spans="2:90" x14ac:dyDescent="0.3">
      <c r="B54" s="10">
        <v>44531</v>
      </c>
      <c r="D54" s="7">
        <v>129</v>
      </c>
      <c r="E54" s="7"/>
      <c r="F54" s="7">
        <f>SUM(D54:E54)</f>
        <v>129</v>
      </c>
      <c r="G54" s="7">
        <v>108</v>
      </c>
      <c r="H54" s="7">
        <v>0</v>
      </c>
      <c r="I54" s="7">
        <v>26449.5</v>
      </c>
      <c r="J54" s="7">
        <v>1565859.9899999998</v>
      </c>
      <c r="K54" s="7">
        <v>5080</v>
      </c>
      <c r="L54" s="7">
        <v>361689.81999999989</v>
      </c>
      <c r="M54" s="7">
        <f t="shared" si="56"/>
        <v>1927549.8099999996</v>
      </c>
      <c r="O54" s="7">
        <v>1</v>
      </c>
      <c r="P54" s="7"/>
      <c r="Q54" s="7">
        <f t="shared" si="57"/>
        <v>1</v>
      </c>
      <c r="R54" s="7">
        <v>1</v>
      </c>
      <c r="S54" s="7"/>
      <c r="T54" s="7">
        <v>240</v>
      </c>
      <c r="U54" s="7">
        <v>7608</v>
      </c>
      <c r="V54" s="7">
        <v>31</v>
      </c>
      <c r="W54" s="7">
        <v>1474.0700000000002</v>
      </c>
      <c r="X54" s="7">
        <f t="shared" si="46"/>
        <v>9082.07</v>
      </c>
      <c r="Z54" s="7">
        <v>287</v>
      </c>
      <c r="AA54" s="7"/>
      <c r="AB54" s="7">
        <f t="shared" si="58"/>
        <v>287</v>
      </c>
      <c r="AC54" s="7">
        <v>241</v>
      </c>
      <c r="AD54" s="7"/>
      <c r="AE54" s="7">
        <v>58838.25</v>
      </c>
      <c r="AF54" s="7">
        <v>2389515.1400000029</v>
      </c>
      <c r="AG54" s="7">
        <v>6251.6000000000013</v>
      </c>
      <c r="AH54" s="7">
        <v>342766.17999999988</v>
      </c>
      <c r="AI54" s="7">
        <f t="shared" si="47"/>
        <v>2732281.3200000026</v>
      </c>
      <c r="AK54" s="7"/>
      <c r="AL54" s="7"/>
      <c r="AM54" s="7"/>
      <c r="AN54" s="7"/>
      <c r="AO54" s="7"/>
      <c r="AP54" s="7"/>
      <c r="AQ54" s="7"/>
      <c r="AR54" s="7"/>
      <c r="AS54" s="7"/>
      <c r="AT54" s="19" t="s">
        <v>27</v>
      </c>
      <c r="AV54" s="7"/>
      <c r="AW54" s="7"/>
      <c r="AX54" s="7"/>
      <c r="AY54" s="7"/>
      <c r="AZ54" s="7"/>
      <c r="BA54" s="7"/>
      <c r="BB54" s="7"/>
      <c r="BC54" s="7"/>
      <c r="BD54" s="7"/>
      <c r="BE54" s="19" t="s">
        <v>27</v>
      </c>
      <c r="BG54" s="7"/>
      <c r="BH54" s="7"/>
      <c r="BI54" s="7"/>
      <c r="BJ54" s="7"/>
      <c r="BK54" s="7"/>
      <c r="BL54" s="7"/>
      <c r="BM54" s="7"/>
      <c r="BN54" s="7"/>
      <c r="BO54" s="7"/>
      <c r="BP54" s="19" t="s">
        <v>27</v>
      </c>
      <c r="BR54" s="7"/>
      <c r="BS54" s="7"/>
      <c r="BT54" s="7"/>
      <c r="BU54" s="7"/>
      <c r="BV54" s="7"/>
      <c r="BW54" s="7"/>
      <c r="BX54" s="7"/>
      <c r="BY54" s="7"/>
      <c r="BZ54" s="7"/>
      <c r="CA54" s="19" t="s">
        <v>27</v>
      </c>
      <c r="CC54" s="7">
        <f t="shared" si="59"/>
        <v>417</v>
      </c>
      <c r="CD54" s="7">
        <f t="shared" si="48"/>
        <v>0</v>
      </c>
      <c r="CE54" s="7">
        <f t="shared" si="49"/>
        <v>417</v>
      </c>
      <c r="CF54" s="7">
        <f t="shared" si="50"/>
        <v>350</v>
      </c>
      <c r="CG54" s="7">
        <f t="shared" si="51"/>
        <v>0</v>
      </c>
      <c r="CH54" s="7">
        <f t="shared" si="52"/>
        <v>85527.75</v>
      </c>
      <c r="CI54" s="7">
        <f t="shared" si="53"/>
        <v>3962983.1300000027</v>
      </c>
      <c r="CJ54" s="7">
        <f t="shared" si="54"/>
        <v>11362.600000000002</v>
      </c>
      <c r="CK54" s="7">
        <f t="shared" si="55"/>
        <v>705930.06999999983</v>
      </c>
      <c r="CL54" s="7">
        <f t="shared" si="60"/>
        <v>4668913.200000002</v>
      </c>
    </row>
    <row r="56" spans="2:90" x14ac:dyDescent="0.3">
      <c r="B56" s="1">
        <v>2021</v>
      </c>
      <c r="C56" s="6"/>
      <c r="D56" s="14"/>
      <c r="E56" s="14"/>
      <c r="F56" s="14"/>
      <c r="G56" s="14"/>
      <c r="H56" s="14"/>
      <c r="I56" s="14">
        <f t="shared" ref="I56:M56" si="61">SUM(I43:I54)</f>
        <v>239121.5</v>
      </c>
      <c r="J56" s="14">
        <f t="shared" si="61"/>
        <v>13237351.370000005</v>
      </c>
      <c r="K56" s="14">
        <f t="shared" si="61"/>
        <v>39456.574999999997</v>
      </c>
      <c r="L56" s="14">
        <f t="shared" si="61"/>
        <v>2476199.0599999996</v>
      </c>
      <c r="M56" s="14">
        <f t="shared" si="61"/>
        <v>15713550.430000003</v>
      </c>
      <c r="N56" s="6"/>
      <c r="O56" s="14"/>
      <c r="P56" s="14"/>
      <c r="Q56" s="14"/>
      <c r="R56" s="14"/>
      <c r="S56" s="14"/>
      <c r="T56" s="14">
        <f t="shared" ref="T56:X56" si="62">SUM(T43:T54)</f>
        <v>1120</v>
      </c>
      <c r="U56" s="14">
        <f t="shared" si="62"/>
        <v>34591.379999999997</v>
      </c>
      <c r="V56" s="14">
        <f t="shared" si="62"/>
        <v>46.25</v>
      </c>
      <c r="W56" s="14">
        <f t="shared" si="62"/>
        <v>2171.1200000000003</v>
      </c>
      <c r="X56" s="14">
        <f t="shared" si="62"/>
        <v>36762.5</v>
      </c>
      <c r="Z56" s="14"/>
      <c r="AA56" s="14"/>
      <c r="AB56" s="14"/>
      <c r="AC56" s="14"/>
      <c r="AD56" s="14"/>
      <c r="AE56" s="14">
        <f t="shared" ref="AE56:AI56" si="63">SUM(AE43:AE54)</f>
        <v>527615.5</v>
      </c>
      <c r="AF56" s="14">
        <f t="shared" si="63"/>
        <v>20466532.59</v>
      </c>
      <c r="AG56" s="14">
        <f t="shared" si="63"/>
        <v>102000.08</v>
      </c>
      <c r="AH56" s="14">
        <f t="shared" si="63"/>
        <v>5482360.0799999982</v>
      </c>
      <c r="AI56" s="14">
        <f t="shared" si="63"/>
        <v>25948892.669999998</v>
      </c>
      <c r="AK56" s="14"/>
      <c r="AL56" s="14"/>
      <c r="AM56" s="14"/>
      <c r="AN56" s="14"/>
      <c r="AO56" s="14"/>
      <c r="AP56" s="20" t="s">
        <v>27</v>
      </c>
      <c r="AQ56" s="20" t="s">
        <v>27</v>
      </c>
      <c r="AR56" s="20" t="s">
        <v>27</v>
      </c>
      <c r="AS56" s="20" t="s">
        <v>27</v>
      </c>
      <c r="AT56" s="20" t="s">
        <v>27</v>
      </c>
      <c r="AV56" s="14"/>
      <c r="AW56" s="14"/>
      <c r="AX56" s="14"/>
      <c r="AY56" s="14"/>
      <c r="AZ56" s="14"/>
      <c r="BA56" s="20" t="s">
        <v>27</v>
      </c>
      <c r="BB56" s="20" t="s">
        <v>27</v>
      </c>
      <c r="BC56" s="20" t="s">
        <v>27</v>
      </c>
      <c r="BD56" s="20" t="s">
        <v>27</v>
      </c>
      <c r="BE56" s="20" t="s">
        <v>27</v>
      </c>
      <c r="BG56" s="14"/>
      <c r="BH56" s="14"/>
      <c r="BI56" s="14"/>
      <c r="BJ56" s="14"/>
      <c r="BK56" s="14"/>
      <c r="BL56" s="20" t="s">
        <v>27</v>
      </c>
      <c r="BM56" s="20" t="s">
        <v>27</v>
      </c>
      <c r="BN56" s="20" t="s">
        <v>27</v>
      </c>
      <c r="BO56" s="20" t="s">
        <v>27</v>
      </c>
      <c r="BP56" s="20" t="s">
        <v>27</v>
      </c>
      <c r="BR56" s="14"/>
      <c r="BS56" s="14"/>
      <c r="BT56" s="14"/>
      <c r="BU56" s="14"/>
      <c r="BV56" s="14"/>
      <c r="BW56" s="20" t="s">
        <v>27</v>
      </c>
      <c r="BX56" s="20" t="s">
        <v>27</v>
      </c>
      <c r="BY56" s="20" t="s">
        <v>27</v>
      </c>
      <c r="BZ56" s="20" t="s">
        <v>27</v>
      </c>
      <c r="CA56" s="20" t="s">
        <v>27</v>
      </c>
      <c r="CC56" s="14"/>
      <c r="CD56" s="14"/>
      <c r="CE56" s="14"/>
      <c r="CF56" s="14"/>
      <c r="CG56" s="14"/>
      <c r="CH56" s="14">
        <f t="shared" ref="CH56:CL56" si="64">SUM(CH43:CH54)</f>
        <v>767857</v>
      </c>
      <c r="CI56" s="14">
        <f t="shared" si="64"/>
        <v>33738475.340000004</v>
      </c>
      <c r="CJ56" s="14">
        <f t="shared" si="64"/>
        <v>141502.90499999997</v>
      </c>
      <c r="CK56" s="14">
        <f t="shared" si="64"/>
        <v>7960730.2599999979</v>
      </c>
      <c r="CL56" s="14">
        <f t="shared" si="64"/>
        <v>41699205.600000001</v>
      </c>
    </row>
    <row r="57" spans="2:90" x14ac:dyDescent="0.3">
      <c r="B57" s="17" t="s">
        <v>26</v>
      </c>
      <c r="C57" s="6"/>
      <c r="D57" s="7"/>
      <c r="E57" s="7"/>
      <c r="F57" s="7"/>
      <c r="G57" s="18">
        <f>(G54-G38)/G38</f>
        <v>-9.2436974789915971E-2</v>
      </c>
      <c r="H57" s="7"/>
      <c r="I57" s="18">
        <f>(I56-I40)/I40</f>
        <v>-7.9290470540954852E-2</v>
      </c>
      <c r="J57" s="18">
        <f t="shared" ref="J57" si="65">(J56-J40)/J40</f>
        <v>-0.10714057261115911</v>
      </c>
      <c r="K57" s="18">
        <f t="shared" ref="K57" si="66">(K56-K40)/K40</f>
        <v>0.13617747907096611</v>
      </c>
      <c r="L57" s="18">
        <f t="shared" ref="L57" si="67">(L56-L40)/L40</f>
        <v>0.22078550157079904</v>
      </c>
      <c r="M57" s="18">
        <f t="shared" ref="M57" si="68">(M56-M40)/M40</f>
        <v>-6.7675309419244212E-2</v>
      </c>
      <c r="N57" s="6"/>
      <c r="O57" s="7"/>
      <c r="P57" s="7"/>
      <c r="Q57" s="7"/>
      <c r="R57" s="7"/>
      <c r="S57" s="7"/>
      <c r="T57" s="18"/>
      <c r="U57" s="18">
        <f t="shared" ref="U57" si="69">(U56-U40)/U40</f>
        <v>5.3404458114218798</v>
      </c>
      <c r="V57" s="18"/>
      <c r="W57" s="18">
        <f t="shared" ref="W57" si="70">(W56-W40)/W40</f>
        <v>0.72498669187926601</v>
      </c>
      <c r="X57" s="18">
        <f t="shared" ref="X57" si="71">(X56-X40)/X40</f>
        <v>4.4752543079695588</v>
      </c>
      <c r="Z57" s="7"/>
      <c r="AA57" s="7"/>
      <c r="AB57" s="7"/>
      <c r="AC57" s="7"/>
      <c r="AD57" s="7"/>
      <c r="AE57" s="18">
        <f>(AE56-AE40)/AE40</f>
        <v>-3.7557415830018794E-2</v>
      </c>
      <c r="AF57" s="18">
        <f t="shared" ref="AF57" si="72">(AF56-AF40)/AF40</f>
        <v>-7.9926629146506389E-2</v>
      </c>
      <c r="AG57" s="18">
        <f t="shared" ref="AG57" si="73">(AG56-AG40)/AG40</f>
        <v>0.21711922186526725</v>
      </c>
      <c r="AH57" s="18">
        <f t="shared" ref="AH57" si="74">(AH56-AH40)/AH40</f>
        <v>0.19782277912958246</v>
      </c>
      <c r="AI57" s="18">
        <f t="shared" ref="AI57" si="75">(AI56-AI40)/AI40</f>
        <v>-3.253007429464945E-2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C57" s="7"/>
      <c r="CD57" s="7"/>
      <c r="CE57" s="7"/>
      <c r="CF57" s="18">
        <f>(CF54-CF38)/CF38</f>
        <v>-7.8947368421052627E-2</v>
      </c>
      <c r="CG57" s="7"/>
      <c r="CH57" s="18">
        <f>(CH56-CH40)/CH40</f>
        <v>-4.958668351695273E-2</v>
      </c>
      <c r="CI57" s="18">
        <f t="shared" ref="CI57" si="76">(CI56-CI40)/CI40</f>
        <v>-9.0011307681468325E-2</v>
      </c>
      <c r="CJ57" s="18">
        <f t="shared" ref="CJ57" si="77">(CJ56-CJ40)/CJ40</f>
        <v>0.19379511783254089</v>
      </c>
      <c r="CK57" s="18">
        <f t="shared" ref="CK57" si="78">(CK56-CK40)/CK40</f>
        <v>0.20497329080375637</v>
      </c>
      <c r="CL57" s="18">
        <f t="shared" ref="CL57" si="79">(CL56-CL40)/CL40</f>
        <v>-4.539746500426417E-2</v>
      </c>
    </row>
    <row r="58" spans="2:90" x14ac:dyDescent="0.3">
      <c r="B58" s="10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6"/>
      <c r="O58" s="7"/>
      <c r="P58" s="7"/>
      <c r="Q58" s="7"/>
      <c r="R58" s="7"/>
      <c r="S58" s="7"/>
      <c r="T58" s="7"/>
      <c r="U58" s="7"/>
      <c r="V58" s="7"/>
      <c r="W58" s="7"/>
      <c r="X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C58" s="7"/>
      <c r="CD58" s="7"/>
      <c r="CE58" s="7"/>
      <c r="CF58" s="7"/>
      <c r="CG58" s="7"/>
      <c r="CH58" s="7"/>
      <c r="CI58" s="7"/>
      <c r="CJ58" s="7"/>
      <c r="CK58" s="7"/>
      <c r="CL58" s="7"/>
    </row>
    <row r="59" spans="2:90" x14ac:dyDescent="0.3">
      <c r="B59" s="10">
        <v>44562</v>
      </c>
      <c r="C59" s="6"/>
      <c r="D59" s="7">
        <v>129</v>
      </c>
      <c r="E59" s="7"/>
      <c r="F59" s="7">
        <f t="shared" ref="F59:F69" si="80">SUM(D59:E59)</f>
        <v>129</v>
      </c>
      <c r="G59" s="7">
        <v>111</v>
      </c>
      <c r="H59" s="7">
        <v>0</v>
      </c>
      <c r="I59" s="7">
        <v>17199.25</v>
      </c>
      <c r="J59" s="7">
        <v>985444.35999999929</v>
      </c>
      <c r="K59" s="7">
        <v>2802.25</v>
      </c>
      <c r="L59" s="7">
        <v>193522.17000000004</v>
      </c>
      <c r="M59" s="7">
        <f>L59+J59</f>
        <v>1178966.5299999993</v>
      </c>
      <c r="N59" s="6"/>
      <c r="O59" s="7">
        <v>1</v>
      </c>
      <c r="P59" s="7"/>
      <c r="Q59" s="7">
        <f>SUM(O59:P59)</f>
        <v>1</v>
      </c>
      <c r="R59" s="7">
        <v>1</v>
      </c>
      <c r="S59" s="7"/>
      <c r="T59" s="7">
        <v>160</v>
      </c>
      <c r="U59" s="7">
        <v>5147.6000000000004</v>
      </c>
      <c r="V59" s="7">
        <v>4</v>
      </c>
      <c r="W59" s="7">
        <v>193.98</v>
      </c>
      <c r="X59" s="7">
        <f t="shared" ref="X59:X70" si="81">W59+U59</f>
        <v>5341.58</v>
      </c>
      <c r="Z59" s="7">
        <v>288</v>
      </c>
      <c r="AA59" s="7"/>
      <c r="AB59" s="7">
        <f>SUM(Z59:AA59)</f>
        <v>288</v>
      </c>
      <c r="AC59" s="7">
        <v>239</v>
      </c>
      <c r="AD59" s="7"/>
      <c r="AE59" s="7">
        <v>38373</v>
      </c>
      <c r="AF59" s="7">
        <v>1574981.3500000031</v>
      </c>
      <c r="AG59" s="7">
        <v>5288.47</v>
      </c>
      <c r="AH59" s="7">
        <v>315380.69999999978</v>
      </c>
      <c r="AI59" s="7">
        <f t="shared" ref="AI59:AI70" si="82">AH59+AF59</f>
        <v>1890362.0500000028</v>
      </c>
      <c r="AK59" s="7"/>
      <c r="AL59" s="7"/>
      <c r="AM59" s="7"/>
      <c r="AN59" s="7"/>
      <c r="AO59" s="7"/>
      <c r="AP59" s="7"/>
      <c r="AQ59" s="7"/>
      <c r="AR59" s="7"/>
      <c r="AS59" s="7"/>
      <c r="AT59" s="19" t="s">
        <v>27</v>
      </c>
      <c r="AV59" s="7"/>
      <c r="AW59" s="7"/>
      <c r="AX59" s="7"/>
      <c r="AY59" s="7"/>
      <c r="AZ59" s="7"/>
      <c r="BA59" s="7"/>
      <c r="BB59" s="7"/>
      <c r="BC59" s="7"/>
      <c r="BD59" s="7"/>
      <c r="BE59" s="19" t="s">
        <v>27</v>
      </c>
      <c r="BG59" s="7"/>
      <c r="BH59" s="7"/>
      <c r="BI59" s="7"/>
      <c r="BJ59" s="7"/>
      <c r="BK59" s="7"/>
      <c r="BL59" s="7"/>
      <c r="BM59" s="7"/>
      <c r="BN59" s="7"/>
      <c r="BO59" s="7"/>
      <c r="BP59" s="19" t="s">
        <v>27</v>
      </c>
      <c r="BR59" s="7"/>
      <c r="BS59" s="7"/>
      <c r="BT59" s="7"/>
      <c r="BU59" s="7"/>
      <c r="BV59" s="7"/>
      <c r="BW59" s="7"/>
      <c r="BX59" s="7"/>
      <c r="BY59" s="7"/>
      <c r="BZ59" s="7"/>
      <c r="CA59" s="19" t="s">
        <v>27</v>
      </c>
      <c r="CC59" s="7">
        <f>D59+O59+Z59+AK59+AV59+BG59+BR59</f>
        <v>418</v>
      </c>
      <c r="CD59" s="7">
        <f t="shared" ref="CD59:CD70" si="83">E59+P59+AA59+AL59+AW59+BH59+BS59</f>
        <v>0</v>
      </c>
      <c r="CE59" s="7">
        <f t="shared" ref="CE59:CE70" si="84">F59+Q59+AB59+AM59+AX59+BI59+BT59</f>
        <v>418</v>
      </c>
      <c r="CF59" s="7">
        <f t="shared" ref="CF59:CF70" si="85">G59+R59+AC59+AN59+AY59+BJ59+BU59</f>
        <v>351</v>
      </c>
      <c r="CG59" s="7">
        <f t="shared" ref="CG59:CG70" si="86">H59+S59+AD59+AO59+AZ59+BK59+BV59</f>
        <v>0</v>
      </c>
      <c r="CH59" s="7">
        <f t="shared" ref="CH59:CH70" si="87">I59+T59+AE59+AP59+BA59+BL59+BW59</f>
        <v>55732.25</v>
      </c>
      <c r="CI59" s="7">
        <f t="shared" ref="CI59:CI70" si="88">J59+U59+AF59+AQ59+BB59+BM59+BX59</f>
        <v>2565573.3100000024</v>
      </c>
      <c r="CJ59" s="7">
        <f t="shared" ref="CJ59:CJ70" si="89">K59+V59+AG59+AR59+BC59+BN59+BY59</f>
        <v>8094.72</v>
      </c>
      <c r="CK59" s="7">
        <f t="shared" ref="CK59:CK70" si="90">L59+W59+AH59+AS59+BD59+BO59+BZ59</f>
        <v>509096.84999999986</v>
      </c>
      <c r="CL59" s="7">
        <f>M59+X59+AI59</f>
        <v>3074670.160000002</v>
      </c>
    </row>
    <row r="60" spans="2:90" x14ac:dyDescent="0.3">
      <c r="B60" s="10">
        <v>44593</v>
      </c>
      <c r="C60" s="6"/>
      <c r="D60" s="7">
        <v>129</v>
      </c>
      <c r="E60" s="7"/>
      <c r="F60" s="7">
        <f t="shared" si="80"/>
        <v>129</v>
      </c>
      <c r="G60" s="7">
        <v>108.5</v>
      </c>
      <c r="H60" s="7">
        <v>0</v>
      </c>
      <c r="I60" s="7">
        <v>17327</v>
      </c>
      <c r="J60" s="7">
        <v>944258.40999999957</v>
      </c>
      <c r="K60" s="7">
        <v>2536.5</v>
      </c>
      <c r="L60" s="7">
        <v>171015.00000000009</v>
      </c>
      <c r="M60" s="7">
        <f t="shared" ref="M60:M70" si="91">L60+J60</f>
        <v>1115273.4099999997</v>
      </c>
      <c r="N60" s="6"/>
      <c r="O60" s="7">
        <v>1</v>
      </c>
      <c r="P60" s="7"/>
      <c r="Q60" s="7">
        <f t="shared" ref="Q60:Q70" si="92">SUM(O60:P60)</f>
        <v>1</v>
      </c>
      <c r="R60" s="7">
        <v>1</v>
      </c>
      <c r="S60" s="7"/>
      <c r="T60" s="7">
        <v>160</v>
      </c>
      <c r="U60" s="7">
        <v>5172.8</v>
      </c>
      <c r="V60" s="7">
        <v>10</v>
      </c>
      <c r="W60" s="7">
        <v>484.97</v>
      </c>
      <c r="X60" s="7">
        <f t="shared" si="81"/>
        <v>5657.77</v>
      </c>
      <c r="Z60" s="7">
        <v>290</v>
      </c>
      <c r="AA60" s="7"/>
      <c r="AB60" s="7">
        <f t="shared" ref="AB60:AB70" si="93">SUM(Z60:AA60)</f>
        <v>290</v>
      </c>
      <c r="AC60" s="7">
        <v>243</v>
      </c>
      <c r="AD60" s="7"/>
      <c r="AE60" s="7">
        <v>38003.75</v>
      </c>
      <c r="AF60" s="7">
        <v>1555809.139999999</v>
      </c>
      <c r="AG60" s="7">
        <v>4686.8999999999996</v>
      </c>
      <c r="AH60" s="7">
        <v>265204.68000000017</v>
      </c>
      <c r="AI60" s="7">
        <f t="shared" si="82"/>
        <v>1821013.8199999991</v>
      </c>
      <c r="AK60" s="7"/>
      <c r="AL60" s="7"/>
      <c r="AM60" s="7"/>
      <c r="AN60" s="7"/>
      <c r="AO60" s="7"/>
      <c r="AP60" s="7"/>
      <c r="AQ60" s="7"/>
      <c r="AR60" s="7"/>
      <c r="AS60" s="7"/>
      <c r="AT60" s="19" t="s">
        <v>27</v>
      </c>
      <c r="AV60" s="7"/>
      <c r="AW60" s="7"/>
      <c r="AX60" s="7"/>
      <c r="AY60" s="7"/>
      <c r="AZ60" s="7"/>
      <c r="BA60" s="7"/>
      <c r="BB60" s="7"/>
      <c r="BC60" s="7"/>
      <c r="BD60" s="7"/>
      <c r="BE60" s="19" t="s">
        <v>27</v>
      </c>
      <c r="BG60" s="7"/>
      <c r="BH60" s="7"/>
      <c r="BI60" s="7"/>
      <c r="BJ60" s="7"/>
      <c r="BK60" s="7"/>
      <c r="BL60" s="7"/>
      <c r="BM60" s="7"/>
      <c r="BN60" s="7"/>
      <c r="BO60" s="7"/>
      <c r="BP60" s="19" t="s">
        <v>27</v>
      </c>
      <c r="BR60" s="7"/>
      <c r="BS60" s="7"/>
      <c r="BT60" s="7"/>
      <c r="BU60" s="7"/>
      <c r="BV60" s="7"/>
      <c r="BW60" s="7"/>
      <c r="BX60" s="7"/>
      <c r="BY60" s="7"/>
      <c r="BZ60" s="7"/>
      <c r="CA60" s="19" t="s">
        <v>27</v>
      </c>
      <c r="CC60" s="7">
        <f t="shared" ref="CC60:CC70" si="94">D60+O60+Z60+AK60+AV60+BG60+BR60</f>
        <v>420</v>
      </c>
      <c r="CD60" s="7">
        <f t="shared" si="83"/>
        <v>0</v>
      </c>
      <c r="CE60" s="7">
        <f t="shared" si="84"/>
        <v>420</v>
      </c>
      <c r="CF60" s="7">
        <f t="shared" si="85"/>
        <v>352.5</v>
      </c>
      <c r="CG60" s="7">
        <f t="shared" si="86"/>
        <v>0</v>
      </c>
      <c r="CH60" s="7">
        <f t="shared" si="87"/>
        <v>55490.75</v>
      </c>
      <c r="CI60" s="7">
        <f t="shared" si="88"/>
        <v>2505240.3499999987</v>
      </c>
      <c r="CJ60" s="7">
        <f t="shared" si="89"/>
        <v>7233.4</v>
      </c>
      <c r="CK60" s="7">
        <f t="shared" si="90"/>
        <v>436704.65000000026</v>
      </c>
      <c r="CL60" s="7">
        <f t="shared" ref="CL60:CL70" si="95">M60+X60+AI60</f>
        <v>2941944.9999999991</v>
      </c>
    </row>
    <row r="61" spans="2:90" x14ac:dyDescent="0.3">
      <c r="B61" s="10">
        <v>44621</v>
      </c>
      <c r="C61" s="6"/>
      <c r="D61" s="7">
        <v>129</v>
      </c>
      <c r="E61" s="7"/>
      <c r="F61" s="7">
        <f t="shared" si="80"/>
        <v>129</v>
      </c>
      <c r="G61" s="7">
        <v>107.5</v>
      </c>
      <c r="H61" s="7">
        <v>0</v>
      </c>
      <c r="I61" s="7">
        <v>17135</v>
      </c>
      <c r="J61" s="7">
        <v>912194.51000000129</v>
      </c>
      <c r="K61" s="7">
        <v>2082.5</v>
      </c>
      <c r="L61" s="7">
        <v>149459.38999999998</v>
      </c>
      <c r="M61" s="7">
        <f t="shared" si="91"/>
        <v>1061653.9000000013</v>
      </c>
      <c r="N61" s="6"/>
      <c r="O61" s="7">
        <v>1</v>
      </c>
      <c r="P61" s="7"/>
      <c r="Q61" s="7">
        <f t="shared" si="92"/>
        <v>1</v>
      </c>
      <c r="R61" s="7">
        <v>1</v>
      </c>
      <c r="S61" s="7"/>
      <c r="T61" s="7">
        <v>160</v>
      </c>
      <c r="U61" s="7">
        <v>5296.920000000001</v>
      </c>
      <c r="V61" s="7">
        <v>10.5</v>
      </c>
      <c r="W61" s="7">
        <v>509.23</v>
      </c>
      <c r="X61" s="7">
        <f t="shared" si="81"/>
        <v>5806.1500000000015</v>
      </c>
      <c r="Z61" s="7">
        <v>290</v>
      </c>
      <c r="AA61" s="7"/>
      <c r="AB61" s="7">
        <f t="shared" si="93"/>
        <v>290</v>
      </c>
      <c r="AC61" s="7">
        <v>243</v>
      </c>
      <c r="AD61" s="7"/>
      <c r="AE61" s="7">
        <v>38652</v>
      </c>
      <c r="AF61" s="7">
        <v>1577365.0299999982</v>
      </c>
      <c r="AG61" s="7">
        <v>5342.6000000000013</v>
      </c>
      <c r="AH61" s="7">
        <v>313694.66000000027</v>
      </c>
      <c r="AI61" s="7">
        <f t="shared" si="82"/>
        <v>1891059.6899999985</v>
      </c>
      <c r="AK61" s="7"/>
      <c r="AL61" s="7"/>
      <c r="AM61" s="7"/>
      <c r="AN61" s="7"/>
      <c r="AO61" s="7"/>
      <c r="AP61" s="7"/>
      <c r="AQ61" s="7"/>
      <c r="AR61" s="7"/>
      <c r="AS61" s="7"/>
      <c r="AT61" s="19" t="s">
        <v>27</v>
      </c>
      <c r="AV61" s="7"/>
      <c r="AW61" s="7"/>
      <c r="AX61" s="7"/>
      <c r="AY61" s="7"/>
      <c r="AZ61" s="7"/>
      <c r="BA61" s="7"/>
      <c r="BB61" s="7"/>
      <c r="BC61" s="7"/>
      <c r="BD61" s="7"/>
      <c r="BE61" s="19" t="s">
        <v>27</v>
      </c>
      <c r="BG61" s="7"/>
      <c r="BH61" s="7"/>
      <c r="BI61" s="7"/>
      <c r="BJ61" s="7"/>
      <c r="BK61" s="7"/>
      <c r="BL61" s="7"/>
      <c r="BM61" s="7"/>
      <c r="BN61" s="7"/>
      <c r="BO61" s="7"/>
      <c r="BP61" s="19" t="s">
        <v>27</v>
      </c>
      <c r="BR61" s="7"/>
      <c r="BS61" s="7"/>
      <c r="BT61" s="7"/>
      <c r="BU61" s="7"/>
      <c r="BV61" s="7"/>
      <c r="BW61" s="7"/>
      <c r="BX61" s="7"/>
      <c r="BY61" s="7"/>
      <c r="BZ61" s="7"/>
      <c r="CA61" s="19" t="s">
        <v>27</v>
      </c>
      <c r="CC61" s="7">
        <f t="shared" si="94"/>
        <v>420</v>
      </c>
      <c r="CD61" s="7">
        <f t="shared" si="83"/>
        <v>0</v>
      </c>
      <c r="CE61" s="7">
        <f t="shared" si="84"/>
        <v>420</v>
      </c>
      <c r="CF61" s="7">
        <f t="shared" si="85"/>
        <v>351.5</v>
      </c>
      <c r="CG61" s="7">
        <f t="shared" si="86"/>
        <v>0</v>
      </c>
      <c r="CH61" s="7">
        <f t="shared" si="87"/>
        <v>55947</v>
      </c>
      <c r="CI61" s="7">
        <f t="shared" si="88"/>
        <v>2494856.4599999995</v>
      </c>
      <c r="CJ61" s="7">
        <f t="shared" si="89"/>
        <v>7435.6000000000013</v>
      </c>
      <c r="CK61" s="7">
        <f t="shared" si="90"/>
        <v>463663.28000000026</v>
      </c>
      <c r="CL61" s="7">
        <f t="shared" si="95"/>
        <v>2958519.7399999998</v>
      </c>
    </row>
    <row r="62" spans="2:90" x14ac:dyDescent="0.3">
      <c r="B62" s="10">
        <v>44652</v>
      </c>
      <c r="C62" s="6"/>
      <c r="D62" s="7">
        <v>129</v>
      </c>
      <c r="E62" s="7"/>
      <c r="F62" s="7">
        <f t="shared" si="80"/>
        <v>129</v>
      </c>
      <c r="G62" s="7">
        <v>105.5</v>
      </c>
      <c r="H62" s="7">
        <v>0</v>
      </c>
      <c r="I62" s="7">
        <v>16986.25</v>
      </c>
      <c r="J62" s="7">
        <v>926426.5400000005</v>
      </c>
      <c r="K62" s="7">
        <v>2287.875</v>
      </c>
      <c r="L62" s="7">
        <v>159485.73000000007</v>
      </c>
      <c r="M62" s="7">
        <f t="shared" si="91"/>
        <v>1085912.2700000005</v>
      </c>
      <c r="N62" s="6"/>
      <c r="O62" s="7">
        <v>1</v>
      </c>
      <c r="P62" s="7"/>
      <c r="Q62" s="7">
        <f t="shared" si="92"/>
        <v>1</v>
      </c>
      <c r="R62" s="7">
        <v>1</v>
      </c>
      <c r="S62" s="7"/>
      <c r="T62" s="7">
        <v>160</v>
      </c>
      <c r="U62" s="7">
        <v>5172.8000000000011</v>
      </c>
      <c r="V62" s="7">
        <v>19.5</v>
      </c>
      <c r="W62" s="7">
        <v>945.68000000000006</v>
      </c>
      <c r="X62" s="7">
        <f t="shared" si="81"/>
        <v>6118.4800000000014</v>
      </c>
      <c r="Z62" s="7">
        <v>291</v>
      </c>
      <c r="AA62" s="7"/>
      <c r="AB62" s="7">
        <f t="shared" si="93"/>
        <v>291</v>
      </c>
      <c r="AC62" s="7">
        <v>241</v>
      </c>
      <c r="AD62" s="7"/>
      <c r="AE62" s="7">
        <v>38924</v>
      </c>
      <c r="AF62" s="7">
        <v>1642435.2699999993</v>
      </c>
      <c r="AG62" s="7">
        <v>5075.3</v>
      </c>
      <c r="AH62" s="7">
        <v>290400.97999999986</v>
      </c>
      <c r="AI62" s="7">
        <f t="shared" si="82"/>
        <v>1932836.2499999991</v>
      </c>
      <c r="AK62" s="7"/>
      <c r="AL62" s="7"/>
      <c r="AM62" s="7"/>
      <c r="AN62" s="7"/>
      <c r="AO62" s="7"/>
      <c r="AP62" s="7"/>
      <c r="AQ62" s="7"/>
      <c r="AR62" s="7"/>
      <c r="AS62" s="7"/>
      <c r="AT62" s="19" t="s">
        <v>27</v>
      </c>
      <c r="AV62" s="7"/>
      <c r="AW62" s="7"/>
      <c r="AX62" s="7"/>
      <c r="AY62" s="7"/>
      <c r="AZ62" s="7"/>
      <c r="BA62" s="7"/>
      <c r="BB62" s="7"/>
      <c r="BC62" s="7"/>
      <c r="BD62" s="7"/>
      <c r="BE62" s="19" t="s">
        <v>27</v>
      </c>
      <c r="BG62" s="7"/>
      <c r="BH62" s="7"/>
      <c r="BI62" s="7"/>
      <c r="BJ62" s="7"/>
      <c r="BK62" s="7"/>
      <c r="BL62" s="7"/>
      <c r="BM62" s="7"/>
      <c r="BN62" s="7"/>
      <c r="BO62" s="7"/>
      <c r="BP62" s="19" t="s">
        <v>27</v>
      </c>
      <c r="BR62" s="7"/>
      <c r="BS62" s="7"/>
      <c r="BT62" s="7"/>
      <c r="BU62" s="7"/>
      <c r="BV62" s="7"/>
      <c r="BW62" s="7"/>
      <c r="BX62" s="7"/>
      <c r="BY62" s="7"/>
      <c r="BZ62" s="7"/>
      <c r="CA62" s="19" t="s">
        <v>27</v>
      </c>
      <c r="CC62" s="7">
        <f t="shared" si="94"/>
        <v>421</v>
      </c>
      <c r="CD62" s="7">
        <f t="shared" si="83"/>
        <v>0</v>
      </c>
      <c r="CE62" s="7">
        <f t="shared" si="84"/>
        <v>421</v>
      </c>
      <c r="CF62" s="7">
        <f t="shared" si="85"/>
        <v>347.5</v>
      </c>
      <c r="CG62" s="7">
        <f t="shared" si="86"/>
        <v>0</v>
      </c>
      <c r="CH62" s="7">
        <f t="shared" si="87"/>
        <v>56070.25</v>
      </c>
      <c r="CI62" s="7">
        <f t="shared" si="88"/>
        <v>2574034.61</v>
      </c>
      <c r="CJ62" s="7">
        <f t="shared" si="89"/>
        <v>7382.6750000000002</v>
      </c>
      <c r="CK62" s="7">
        <f t="shared" si="90"/>
        <v>450832.3899999999</v>
      </c>
      <c r="CL62" s="7">
        <f t="shared" si="95"/>
        <v>3024866.9999999995</v>
      </c>
    </row>
    <row r="63" spans="2:90" x14ac:dyDescent="0.3">
      <c r="B63" s="10">
        <v>44682</v>
      </c>
      <c r="C63" s="6"/>
      <c r="D63" s="7">
        <v>129</v>
      </c>
      <c r="E63" s="7"/>
      <c r="F63" s="7">
        <f t="shared" si="80"/>
        <v>129</v>
      </c>
      <c r="G63" s="7">
        <v>107.5</v>
      </c>
      <c r="H63" s="7">
        <v>0</v>
      </c>
      <c r="I63" s="7">
        <v>16783</v>
      </c>
      <c r="J63" s="7">
        <v>906741.09000000183</v>
      </c>
      <c r="K63" s="7">
        <v>2517.75</v>
      </c>
      <c r="L63" s="7">
        <v>180118.62000000002</v>
      </c>
      <c r="M63" s="7">
        <f t="shared" si="91"/>
        <v>1086859.7100000018</v>
      </c>
      <c r="N63" s="6"/>
      <c r="O63" s="7">
        <v>1</v>
      </c>
      <c r="P63" s="7"/>
      <c r="Q63" s="7">
        <f t="shared" si="92"/>
        <v>1</v>
      </c>
      <c r="R63" s="7">
        <v>1</v>
      </c>
      <c r="S63" s="7"/>
      <c r="T63" s="7">
        <v>160</v>
      </c>
      <c r="U63" s="7">
        <v>5250.4000000000005</v>
      </c>
      <c r="V63" s="7">
        <v>18.5</v>
      </c>
      <c r="W63" s="7">
        <v>915.38</v>
      </c>
      <c r="X63" s="7">
        <f t="shared" si="81"/>
        <v>6165.7800000000007</v>
      </c>
      <c r="Z63" s="7">
        <v>288</v>
      </c>
      <c r="AA63" s="7"/>
      <c r="AB63" s="7">
        <f t="shared" si="93"/>
        <v>288</v>
      </c>
      <c r="AC63" s="7">
        <v>240</v>
      </c>
      <c r="AD63" s="7"/>
      <c r="AE63" s="7">
        <v>38631.75</v>
      </c>
      <c r="AF63" s="7">
        <v>1611154.9400000006</v>
      </c>
      <c r="AG63" s="7">
        <v>5079.6499999999996</v>
      </c>
      <c r="AH63" s="7">
        <v>302393.80999999994</v>
      </c>
      <c r="AI63" s="7">
        <f t="shared" si="82"/>
        <v>1913548.7500000005</v>
      </c>
      <c r="AK63" s="7"/>
      <c r="AL63" s="7"/>
      <c r="AM63" s="7"/>
      <c r="AN63" s="7"/>
      <c r="AO63" s="7"/>
      <c r="AP63" s="7"/>
      <c r="AQ63" s="7"/>
      <c r="AR63" s="7"/>
      <c r="AS63" s="7"/>
      <c r="AT63" s="19" t="s">
        <v>27</v>
      </c>
      <c r="AV63" s="7"/>
      <c r="AW63" s="7"/>
      <c r="AX63" s="7"/>
      <c r="AY63" s="7"/>
      <c r="AZ63" s="7"/>
      <c r="BA63" s="7"/>
      <c r="BB63" s="7"/>
      <c r="BC63" s="7"/>
      <c r="BD63" s="7"/>
      <c r="BE63" s="19" t="s">
        <v>27</v>
      </c>
      <c r="BG63" s="7"/>
      <c r="BH63" s="7"/>
      <c r="BI63" s="7"/>
      <c r="BJ63" s="7"/>
      <c r="BK63" s="7"/>
      <c r="BL63" s="7"/>
      <c r="BM63" s="7"/>
      <c r="BN63" s="7"/>
      <c r="BO63" s="7"/>
      <c r="BP63" s="19" t="s">
        <v>27</v>
      </c>
      <c r="BR63" s="7"/>
      <c r="BS63" s="7"/>
      <c r="BT63" s="7"/>
      <c r="BU63" s="7"/>
      <c r="BV63" s="7"/>
      <c r="BW63" s="7"/>
      <c r="BX63" s="7"/>
      <c r="BY63" s="7"/>
      <c r="BZ63" s="7"/>
      <c r="CA63" s="19" t="s">
        <v>27</v>
      </c>
      <c r="CC63" s="7">
        <f t="shared" si="94"/>
        <v>418</v>
      </c>
      <c r="CD63" s="7">
        <f t="shared" si="83"/>
        <v>0</v>
      </c>
      <c r="CE63" s="7">
        <f t="shared" si="84"/>
        <v>418</v>
      </c>
      <c r="CF63" s="7">
        <f t="shared" si="85"/>
        <v>348.5</v>
      </c>
      <c r="CG63" s="7">
        <f t="shared" si="86"/>
        <v>0</v>
      </c>
      <c r="CH63" s="7">
        <f t="shared" si="87"/>
        <v>55574.75</v>
      </c>
      <c r="CI63" s="7">
        <f t="shared" si="88"/>
        <v>2523146.4300000025</v>
      </c>
      <c r="CJ63" s="7">
        <f t="shared" si="89"/>
        <v>7615.9</v>
      </c>
      <c r="CK63" s="7">
        <f t="shared" si="90"/>
        <v>483427.80999999994</v>
      </c>
      <c r="CL63" s="7">
        <f t="shared" si="95"/>
        <v>3006574.2400000021</v>
      </c>
    </row>
    <row r="64" spans="2:90" x14ac:dyDescent="0.3">
      <c r="B64" s="10">
        <v>44713</v>
      </c>
      <c r="C64" s="6"/>
      <c r="D64" s="7">
        <v>128.5</v>
      </c>
      <c r="E64" s="7"/>
      <c r="F64" s="7">
        <f t="shared" si="80"/>
        <v>128.5</v>
      </c>
      <c r="G64" s="7">
        <v>111</v>
      </c>
      <c r="H64" s="7">
        <v>0</v>
      </c>
      <c r="I64" s="7">
        <v>16953</v>
      </c>
      <c r="J64" s="7">
        <v>961832.97999999963</v>
      </c>
      <c r="K64" s="7">
        <v>2674.125</v>
      </c>
      <c r="L64" s="7">
        <v>197831.02000000002</v>
      </c>
      <c r="M64" s="7">
        <f t="shared" si="91"/>
        <v>1159663.9999999995</v>
      </c>
      <c r="N64" s="6"/>
      <c r="O64" s="7">
        <v>1</v>
      </c>
      <c r="P64" s="7"/>
      <c r="Q64" s="7">
        <f t="shared" si="92"/>
        <v>1</v>
      </c>
      <c r="R64" s="7">
        <v>1</v>
      </c>
      <c r="S64" s="7"/>
      <c r="T64" s="7">
        <v>160</v>
      </c>
      <c r="U64" s="7">
        <v>5324.33</v>
      </c>
      <c r="V64" s="7">
        <v>20</v>
      </c>
      <c r="W64" s="7">
        <v>999.02</v>
      </c>
      <c r="X64" s="7">
        <f t="shared" si="81"/>
        <v>6323.35</v>
      </c>
      <c r="Z64" s="7">
        <v>287</v>
      </c>
      <c r="AA64" s="7"/>
      <c r="AB64" s="7">
        <f t="shared" si="93"/>
        <v>287</v>
      </c>
      <c r="AC64" s="7">
        <v>246</v>
      </c>
      <c r="AD64" s="7"/>
      <c r="AE64" s="7">
        <v>38471.25</v>
      </c>
      <c r="AF64" s="7">
        <v>1645831.2500000009</v>
      </c>
      <c r="AG64" s="7">
        <v>4426.2499999999973</v>
      </c>
      <c r="AH64" s="7">
        <v>284439.14999999967</v>
      </c>
      <c r="AI64" s="7">
        <f t="shared" si="82"/>
        <v>1930270.4000000006</v>
      </c>
      <c r="AK64" s="7"/>
      <c r="AL64" s="7"/>
      <c r="AM64" s="7"/>
      <c r="AN64" s="7"/>
      <c r="AO64" s="7"/>
      <c r="AP64" s="7"/>
      <c r="AQ64" s="7"/>
      <c r="AR64" s="7"/>
      <c r="AS64" s="7"/>
      <c r="AT64" s="19" t="s">
        <v>27</v>
      </c>
      <c r="AV64" s="7"/>
      <c r="AW64" s="7"/>
      <c r="AX64" s="7"/>
      <c r="AY64" s="7"/>
      <c r="AZ64" s="7"/>
      <c r="BA64" s="7"/>
      <c r="BB64" s="7"/>
      <c r="BC64" s="7"/>
      <c r="BD64" s="7"/>
      <c r="BE64" s="19" t="s">
        <v>27</v>
      </c>
      <c r="BG64" s="7"/>
      <c r="BH64" s="7"/>
      <c r="BI64" s="7"/>
      <c r="BJ64" s="7"/>
      <c r="BK64" s="7"/>
      <c r="BL64" s="7"/>
      <c r="BM64" s="7"/>
      <c r="BN64" s="7"/>
      <c r="BO64" s="7"/>
      <c r="BP64" s="19" t="s">
        <v>27</v>
      </c>
      <c r="BR64" s="7"/>
      <c r="BS64" s="7"/>
      <c r="BT64" s="7"/>
      <c r="BU64" s="7"/>
      <c r="BV64" s="7"/>
      <c r="BW64" s="7"/>
      <c r="BX64" s="7"/>
      <c r="BY64" s="7"/>
      <c r="BZ64" s="7"/>
      <c r="CA64" s="19" t="s">
        <v>27</v>
      </c>
      <c r="CC64" s="7">
        <f t="shared" si="94"/>
        <v>416.5</v>
      </c>
      <c r="CD64" s="7">
        <f t="shared" si="83"/>
        <v>0</v>
      </c>
      <c r="CE64" s="7">
        <f t="shared" si="84"/>
        <v>416.5</v>
      </c>
      <c r="CF64" s="7">
        <f t="shared" si="85"/>
        <v>358</v>
      </c>
      <c r="CG64" s="7">
        <f t="shared" si="86"/>
        <v>0</v>
      </c>
      <c r="CH64" s="7">
        <f t="shared" si="87"/>
        <v>55584.25</v>
      </c>
      <c r="CI64" s="7">
        <f t="shared" si="88"/>
        <v>2612988.5600000005</v>
      </c>
      <c r="CJ64" s="7">
        <f t="shared" si="89"/>
        <v>7120.3749999999973</v>
      </c>
      <c r="CK64" s="7">
        <f t="shared" si="90"/>
        <v>483269.18999999971</v>
      </c>
      <c r="CL64" s="7">
        <f t="shared" si="95"/>
        <v>3096257.75</v>
      </c>
    </row>
    <row r="65" spans="2:90" x14ac:dyDescent="0.3">
      <c r="B65" s="10">
        <v>44743</v>
      </c>
      <c r="C65" s="6"/>
      <c r="D65" s="7">
        <v>128.5</v>
      </c>
      <c r="E65" s="7"/>
      <c r="F65" s="7">
        <f t="shared" si="80"/>
        <v>128.5</v>
      </c>
      <c r="G65" s="7">
        <v>114</v>
      </c>
      <c r="H65" s="7">
        <v>0</v>
      </c>
      <c r="I65" s="7">
        <v>26168</v>
      </c>
      <c r="J65" s="7">
        <v>1502939.4000000018</v>
      </c>
      <c r="K65" s="7">
        <v>4005.5</v>
      </c>
      <c r="L65" s="7">
        <v>300843.03999999992</v>
      </c>
      <c r="M65" s="7">
        <f t="shared" si="91"/>
        <v>1803782.4400000018</v>
      </c>
      <c r="N65" s="6"/>
      <c r="O65" s="7">
        <v>1</v>
      </c>
      <c r="P65" s="7"/>
      <c r="Q65" s="7">
        <f t="shared" si="92"/>
        <v>1</v>
      </c>
      <c r="R65" s="7">
        <v>1</v>
      </c>
      <c r="S65" s="7"/>
      <c r="T65" s="7">
        <v>240</v>
      </c>
      <c r="U65" s="7">
        <v>7985.02</v>
      </c>
      <c r="V65" s="7">
        <v>49.5</v>
      </c>
      <c r="W65" s="7">
        <v>2472.58</v>
      </c>
      <c r="X65" s="7">
        <f t="shared" si="81"/>
        <v>10457.6</v>
      </c>
      <c r="Z65" s="7">
        <v>286</v>
      </c>
      <c r="AA65" s="7"/>
      <c r="AB65" s="7">
        <f t="shared" si="93"/>
        <v>286</v>
      </c>
      <c r="AC65" s="7">
        <v>252</v>
      </c>
      <c r="AD65" s="7"/>
      <c r="AE65" s="7">
        <v>57387.4</v>
      </c>
      <c r="AF65" s="7">
        <v>2402945.65</v>
      </c>
      <c r="AG65" s="7">
        <v>17352.499999999996</v>
      </c>
      <c r="AH65" s="7">
        <v>1092309.6899999997</v>
      </c>
      <c r="AI65" s="7">
        <f t="shared" si="82"/>
        <v>3495255.34</v>
      </c>
      <c r="AK65" s="7"/>
      <c r="AL65" s="7"/>
      <c r="AM65" s="7"/>
      <c r="AN65" s="7"/>
      <c r="AO65" s="7"/>
      <c r="AP65" s="7"/>
      <c r="AQ65" s="7"/>
      <c r="AR65" s="7"/>
      <c r="AS65" s="7"/>
      <c r="AT65" s="19" t="s">
        <v>27</v>
      </c>
      <c r="AV65" s="7"/>
      <c r="AW65" s="7"/>
      <c r="AX65" s="7"/>
      <c r="AY65" s="7"/>
      <c r="AZ65" s="7"/>
      <c r="BA65" s="7"/>
      <c r="BB65" s="7"/>
      <c r="BC65" s="7"/>
      <c r="BD65" s="7"/>
      <c r="BE65" s="19" t="s">
        <v>27</v>
      </c>
      <c r="BG65" s="7"/>
      <c r="BH65" s="7"/>
      <c r="BI65" s="7"/>
      <c r="BJ65" s="7"/>
      <c r="BK65" s="7"/>
      <c r="BL65" s="7"/>
      <c r="BM65" s="7"/>
      <c r="BN65" s="7"/>
      <c r="BO65" s="7"/>
      <c r="BP65" s="19" t="s">
        <v>27</v>
      </c>
      <c r="BR65" s="7"/>
      <c r="BS65" s="7"/>
      <c r="BT65" s="7"/>
      <c r="BU65" s="7"/>
      <c r="BV65" s="7"/>
      <c r="BW65" s="7"/>
      <c r="BX65" s="7"/>
      <c r="BY65" s="7"/>
      <c r="BZ65" s="7"/>
      <c r="CA65" s="19" t="s">
        <v>27</v>
      </c>
      <c r="CC65" s="7">
        <f t="shared" si="94"/>
        <v>415.5</v>
      </c>
      <c r="CD65" s="7">
        <f t="shared" si="83"/>
        <v>0</v>
      </c>
      <c r="CE65" s="7">
        <f t="shared" si="84"/>
        <v>415.5</v>
      </c>
      <c r="CF65" s="7">
        <f t="shared" si="85"/>
        <v>367</v>
      </c>
      <c r="CG65" s="7">
        <f t="shared" si="86"/>
        <v>0</v>
      </c>
      <c r="CH65" s="7">
        <f t="shared" si="87"/>
        <v>83795.399999999994</v>
      </c>
      <c r="CI65" s="7">
        <f t="shared" si="88"/>
        <v>3913870.0700000017</v>
      </c>
      <c r="CJ65" s="7">
        <f t="shared" si="89"/>
        <v>21407.499999999996</v>
      </c>
      <c r="CK65" s="7">
        <f t="shared" si="90"/>
        <v>1395625.3099999996</v>
      </c>
      <c r="CL65" s="7">
        <f t="shared" si="95"/>
        <v>5309495.3800000018</v>
      </c>
    </row>
    <row r="66" spans="2:90" x14ac:dyDescent="0.3">
      <c r="B66" s="10">
        <v>44774</v>
      </c>
      <c r="C66" s="6"/>
      <c r="D66" s="7">
        <v>128.5</v>
      </c>
      <c r="E66" s="7"/>
      <c r="F66" s="7">
        <f t="shared" si="80"/>
        <v>128.5</v>
      </c>
      <c r="G66" s="7">
        <v>115</v>
      </c>
      <c r="H66" s="7">
        <v>0</v>
      </c>
      <c r="I66" s="7">
        <v>17952</v>
      </c>
      <c r="J66" s="7">
        <v>980257.96000000008</v>
      </c>
      <c r="K66" s="7">
        <v>2512.25</v>
      </c>
      <c r="L66" s="7">
        <v>186547.13000000006</v>
      </c>
      <c r="M66" s="7">
        <f t="shared" si="91"/>
        <v>1166805.0900000001</v>
      </c>
      <c r="N66" s="6"/>
      <c r="O66" s="7">
        <v>1</v>
      </c>
      <c r="P66" s="7"/>
      <c r="Q66" s="7">
        <f t="shared" si="92"/>
        <v>1</v>
      </c>
      <c r="R66" s="7">
        <v>1</v>
      </c>
      <c r="S66" s="7"/>
      <c r="T66" s="7">
        <v>160</v>
      </c>
      <c r="U66" s="7">
        <v>5328</v>
      </c>
      <c r="V66" s="7">
        <v>33.5</v>
      </c>
      <c r="W66" s="7">
        <v>1673.3500000000001</v>
      </c>
      <c r="X66" s="7">
        <f t="shared" si="81"/>
        <v>7001.35</v>
      </c>
      <c r="Z66" s="7">
        <v>286</v>
      </c>
      <c r="AA66" s="7"/>
      <c r="AB66" s="7">
        <f t="shared" si="93"/>
        <v>286</v>
      </c>
      <c r="AC66" s="7">
        <v>254</v>
      </c>
      <c r="AD66" s="7"/>
      <c r="AE66" s="7">
        <v>33690.649999999994</v>
      </c>
      <c r="AF66" s="7">
        <v>1435133.789999997</v>
      </c>
      <c r="AG66" s="7">
        <v>26815.87</v>
      </c>
      <c r="AH66" s="7">
        <v>1567453.0899999996</v>
      </c>
      <c r="AI66" s="7">
        <f t="shared" si="82"/>
        <v>3002586.8799999966</v>
      </c>
      <c r="AK66" s="7"/>
      <c r="AL66" s="7"/>
      <c r="AM66" s="7"/>
      <c r="AN66" s="7"/>
      <c r="AO66" s="7"/>
      <c r="AP66" s="7"/>
      <c r="AQ66" s="7"/>
      <c r="AR66" s="7"/>
      <c r="AS66" s="7"/>
      <c r="AT66" s="19" t="s">
        <v>27</v>
      </c>
      <c r="AV66" s="7"/>
      <c r="AW66" s="7"/>
      <c r="AX66" s="7"/>
      <c r="AY66" s="7"/>
      <c r="AZ66" s="7"/>
      <c r="BA66" s="7"/>
      <c r="BB66" s="7"/>
      <c r="BC66" s="7"/>
      <c r="BD66" s="7"/>
      <c r="BE66" s="19" t="s">
        <v>27</v>
      </c>
      <c r="BG66" s="7"/>
      <c r="BH66" s="7"/>
      <c r="BI66" s="7"/>
      <c r="BJ66" s="7"/>
      <c r="BK66" s="7"/>
      <c r="BL66" s="7"/>
      <c r="BM66" s="7"/>
      <c r="BN66" s="7"/>
      <c r="BO66" s="7"/>
      <c r="BP66" s="19" t="s">
        <v>27</v>
      </c>
      <c r="BR66" s="7"/>
      <c r="BS66" s="7"/>
      <c r="BT66" s="7"/>
      <c r="BU66" s="7"/>
      <c r="BV66" s="7"/>
      <c r="BW66" s="7"/>
      <c r="BX66" s="7"/>
      <c r="BY66" s="7"/>
      <c r="BZ66" s="7"/>
      <c r="CA66" s="19" t="s">
        <v>27</v>
      </c>
      <c r="CC66" s="7">
        <f t="shared" si="94"/>
        <v>415.5</v>
      </c>
      <c r="CD66" s="7">
        <f t="shared" si="83"/>
        <v>0</v>
      </c>
      <c r="CE66" s="7">
        <f t="shared" si="84"/>
        <v>415.5</v>
      </c>
      <c r="CF66" s="7">
        <f t="shared" si="85"/>
        <v>370</v>
      </c>
      <c r="CG66" s="7">
        <f t="shared" si="86"/>
        <v>0</v>
      </c>
      <c r="CH66" s="7">
        <f t="shared" si="87"/>
        <v>51802.649999999994</v>
      </c>
      <c r="CI66" s="7">
        <f t="shared" si="88"/>
        <v>2420719.7499999972</v>
      </c>
      <c r="CJ66" s="7">
        <f t="shared" si="89"/>
        <v>29361.62</v>
      </c>
      <c r="CK66" s="7">
        <f t="shared" si="90"/>
        <v>1755673.5699999996</v>
      </c>
      <c r="CL66" s="7">
        <f t="shared" si="95"/>
        <v>4176393.3199999966</v>
      </c>
    </row>
    <row r="67" spans="2:90" x14ac:dyDescent="0.3">
      <c r="B67" s="10">
        <v>44805</v>
      </c>
      <c r="C67" s="6"/>
      <c r="D67" s="7">
        <v>129.5</v>
      </c>
      <c r="E67" s="7"/>
      <c r="F67" s="7">
        <f t="shared" si="80"/>
        <v>129.5</v>
      </c>
      <c r="G67" s="7">
        <v>113.5</v>
      </c>
      <c r="H67" s="7">
        <v>0</v>
      </c>
      <c r="I67" s="7">
        <v>18086</v>
      </c>
      <c r="J67" s="7">
        <v>850756.0600000018</v>
      </c>
      <c r="K67" s="7">
        <v>3252.25</v>
      </c>
      <c r="L67" s="7">
        <v>160791.89000000007</v>
      </c>
      <c r="M67" s="7">
        <f t="shared" si="91"/>
        <v>1011547.9500000018</v>
      </c>
      <c r="N67" s="6"/>
      <c r="O67" s="7">
        <v>1</v>
      </c>
      <c r="P67" s="7"/>
      <c r="Q67" s="7">
        <f t="shared" si="92"/>
        <v>1</v>
      </c>
      <c r="R67" s="7">
        <v>1</v>
      </c>
      <c r="S67" s="7"/>
      <c r="T67" s="7">
        <v>160</v>
      </c>
      <c r="U67" s="7">
        <v>5328</v>
      </c>
      <c r="V67" s="7">
        <v>23.5</v>
      </c>
      <c r="W67" s="7">
        <v>1173.8499999999999</v>
      </c>
      <c r="X67" s="7">
        <f t="shared" si="81"/>
        <v>6501.85</v>
      </c>
      <c r="Z67" s="7">
        <v>286</v>
      </c>
      <c r="AA67" s="7"/>
      <c r="AB67" s="7">
        <f t="shared" si="93"/>
        <v>286</v>
      </c>
      <c r="AC67" s="7">
        <v>255</v>
      </c>
      <c r="AD67" s="7"/>
      <c r="AE67" s="7">
        <v>40599</v>
      </c>
      <c r="AF67" s="7">
        <v>1692011.5999999978</v>
      </c>
      <c r="AG67" s="7">
        <v>4487.9999999999991</v>
      </c>
      <c r="AH67" s="7">
        <v>288801.45999999996</v>
      </c>
      <c r="AI67" s="7">
        <f t="shared" si="82"/>
        <v>1980813.0599999977</v>
      </c>
      <c r="AK67" s="7"/>
      <c r="AL67" s="7"/>
      <c r="AM67" s="7"/>
      <c r="AN67" s="7"/>
      <c r="AO67" s="7"/>
      <c r="AP67" s="7"/>
      <c r="AQ67" s="7"/>
      <c r="AR67" s="7"/>
      <c r="AS67" s="7"/>
      <c r="AT67" s="19" t="s">
        <v>27</v>
      </c>
      <c r="AV67" s="7"/>
      <c r="AW67" s="7"/>
      <c r="AX67" s="7"/>
      <c r="AY67" s="7"/>
      <c r="AZ67" s="7"/>
      <c r="BA67" s="7"/>
      <c r="BB67" s="7"/>
      <c r="BC67" s="7"/>
      <c r="BD67" s="7"/>
      <c r="BE67" s="19" t="s">
        <v>27</v>
      </c>
      <c r="BG67" s="7"/>
      <c r="BH67" s="7"/>
      <c r="BI67" s="7"/>
      <c r="BJ67" s="7"/>
      <c r="BK67" s="7"/>
      <c r="BL67" s="7"/>
      <c r="BM67" s="7"/>
      <c r="BN67" s="7"/>
      <c r="BO67" s="7"/>
      <c r="BP67" s="19" t="s">
        <v>27</v>
      </c>
      <c r="BR67" s="7"/>
      <c r="BS67" s="7"/>
      <c r="BT67" s="7"/>
      <c r="BU67" s="7"/>
      <c r="BV67" s="7"/>
      <c r="BW67" s="7"/>
      <c r="BX67" s="7"/>
      <c r="BY67" s="7"/>
      <c r="BZ67" s="7"/>
      <c r="CA67" s="19" t="s">
        <v>27</v>
      </c>
      <c r="CC67" s="7">
        <f t="shared" si="94"/>
        <v>416.5</v>
      </c>
      <c r="CD67" s="7">
        <f t="shared" si="83"/>
        <v>0</v>
      </c>
      <c r="CE67" s="7">
        <f t="shared" si="84"/>
        <v>416.5</v>
      </c>
      <c r="CF67" s="7">
        <f t="shared" si="85"/>
        <v>369.5</v>
      </c>
      <c r="CG67" s="7">
        <f t="shared" si="86"/>
        <v>0</v>
      </c>
      <c r="CH67" s="7">
        <f t="shared" si="87"/>
        <v>58845</v>
      </c>
      <c r="CI67" s="7">
        <f t="shared" si="88"/>
        <v>2548095.6599999997</v>
      </c>
      <c r="CJ67" s="7">
        <f t="shared" si="89"/>
        <v>7763.7499999999991</v>
      </c>
      <c r="CK67" s="7">
        <f t="shared" si="90"/>
        <v>450767.20000000007</v>
      </c>
      <c r="CL67" s="7">
        <f t="shared" si="95"/>
        <v>2998862.8599999994</v>
      </c>
    </row>
    <row r="68" spans="2:90" x14ac:dyDescent="0.3">
      <c r="B68" s="10">
        <v>44835</v>
      </c>
      <c r="C68" s="6"/>
      <c r="D68" s="7">
        <v>133</v>
      </c>
      <c r="E68" s="7"/>
      <c r="F68" s="7">
        <f t="shared" si="80"/>
        <v>133</v>
      </c>
      <c r="G68" s="7">
        <v>115</v>
      </c>
      <c r="H68" s="7">
        <v>0</v>
      </c>
      <c r="I68" s="7">
        <v>17971.5</v>
      </c>
      <c r="J68" s="7">
        <v>678555.2000000003</v>
      </c>
      <c r="K68" s="7">
        <v>3256.15</v>
      </c>
      <c r="L68" s="7">
        <v>183995.96999999994</v>
      </c>
      <c r="M68" s="7">
        <f t="shared" si="91"/>
        <v>862551.17000000027</v>
      </c>
      <c r="N68" s="6"/>
      <c r="O68" s="7">
        <v>3</v>
      </c>
      <c r="P68" s="7"/>
      <c r="Q68" s="7">
        <f t="shared" si="92"/>
        <v>3</v>
      </c>
      <c r="R68" s="7">
        <v>3</v>
      </c>
      <c r="S68" s="7"/>
      <c r="T68" s="7">
        <v>320</v>
      </c>
      <c r="U68" s="7">
        <v>11042.4</v>
      </c>
      <c r="V68" s="7">
        <v>96.5</v>
      </c>
      <c r="W68" s="7">
        <v>5273.8</v>
      </c>
      <c r="X68" s="7">
        <f t="shared" si="81"/>
        <v>16316.2</v>
      </c>
      <c r="Z68" s="7">
        <v>285</v>
      </c>
      <c r="AA68" s="7"/>
      <c r="AB68" s="7">
        <f t="shared" si="93"/>
        <v>285</v>
      </c>
      <c r="AC68" s="7">
        <v>255</v>
      </c>
      <c r="AD68" s="7"/>
      <c r="AE68" s="7">
        <v>40562.800000000003</v>
      </c>
      <c r="AF68" s="7">
        <v>1725264.6599999974</v>
      </c>
      <c r="AG68" s="7">
        <v>4145.2</v>
      </c>
      <c r="AH68" s="7">
        <v>273579.01</v>
      </c>
      <c r="AI68" s="7">
        <f t="shared" si="82"/>
        <v>1998843.6699999974</v>
      </c>
      <c r="AK68" s="7"/>
      <c r="AL68" s="7"/>
      <c r="AM68" s="7"/>
      <c r="AN68" s="7"/>
      <c r="AO68" s="7"/>
      <c r="AP68" s="7"/>
      <c r="AQ68" s="7"/>
      <c r="AR68" s="7"/>
      <c r="AS68" s="7"/>
      <c r="AT68" s="19" t="s">
        <v>27</v>
      </c>
      <c r="AV68" s="7"/>
      <c r="AW68" s="7"/>
      <c r="AX68" s="7"/>
      <c r="AY68" s="7"/>
      <c r="AZ68" s="7"/>
      <c r="BA68" s="7"/>
      <c r="BB68" s="7"/>
      <c r="BC68" s="7"/>
      <c r="BD68" s="7"/>
      <c r="BE68" s="19" t="s">
        <v>27</v>
      </c>
      <c r="BG68" s="7"/>
      <c r="BH68" s="7"/>
      <c r="BI68" s="7"/>
      <c r="BJ68" s="7"/>
      <c r="BK68" s="7"/>
      <c r="BL68" s="7"/>
      <c r="BM68" s="7"/>
      <c r="BN68" s="7"/>
      <c r="BO68" s="7"/>
      <c r="BP68" s="19" t="s">
        <v>27</v>
      </c>
      <c r="BR68" s="7"/>
      <c r="BS68" s="7"/>
      <c r="BT68" s="7"/>
      <c r="BU68" s="7"/>
      <c r="BV68" s="7"/>
      <c r="BW68" s="7"/>
      <c r="BX68" s="7"/>
      <c r="BY68" s="7"/>
      <c r="BZ68" s="7"/>
      <c r="CA68" s="19" t="s">
        <v>27</v>
      </c>
      <c r="CC68" s="7">
        <f t="shared" si="94"/>
        <v>421</v>
      </c>
      <c r="CD68" s="7">
        <f t="shared" si="83"/>
        <v>0</v>
      </c>
      <c r="CE68" s="7">
        <f t="shared" si="84"/>
        <v>421</v>
      </c>
      <c r="CF68" s="7">
        <f t="shared" si="85"/>
        <v>373</v>
      </c>
      <c r="CG68" s="7">
        <f t="shared" si="86"/>
        <v>0</v>
      </c>
      <c r="CH68" s="7">
        <f t="shared" si="87"/>
        <v>58854.3</v>
      </c>
      <c r="CI68" s="7">
        <f t="shared" si="88"/>
        <v>2414862.2599999979</v>
      </c>
      <c r="CJ68" s="7">
        <f t="shared" si="89"/>
        <v>7497.85</v>
      </c>
      <c r="CK68" s="7">
        <f t="shared" si="90"/>
        <v>462848.77999999991</v>
      </c>
      <c r="CL68" s="7">
        <f t="shared" si="95"/>
        <v>2877711.0399999977</v>
      </c>
    </row>
    <row r="69" spans="2:90" x14ac:dyDescent="0.3">
      <c r="B69" s="10">
        <v>44866</v>
      </c>
      <c r="C69" s="6"/>
      <c r="D69" s="7">
        <v>133</v>
      </c>
      <c r="E69" s="7"/>
      <c r="F69" s="7">
        <f t="shared" si="80"/>
        <v>133</v>
      </c>
      <c r="G69" s="7">
        <v>115</v>
      </c>
      <c r="H69" s="7">
        <v>0</v>
      </c>
      <c r="I69" s="7">
        <v>18069.5</v>
      </c>
      <c r="J69" s="7">
        <v>677743.08999999939</v>
      </c>
      <c r="K69" s="7">
        <v>3362.75</v>
      </c>
      <c r="L69" s="7">
        <v>204986.51999999993</v>
      </c>
      <c r="M69" s="7">
        <f t="shared" si="91"/>
        <v>882729.60999999929</v>
      </c>
      <c r="N69" s="6"/>
      <c r="O69" s="7">
        <v>3</v>
      </c>
      <c r="P69" s="7"/>
      <c r="Q69" s="7">
        <f t="shared" si="92"/>
        <v>3</v>
      </c>
      <c r="R69" s="7">
        <v>3</v>
      </c>
      <c r="S69" s="7"/>
      <c r="T69" s="7">
        <v>480</v>
      </c>
      <c r="U69" s="7">
        <v>16756.810000000001</v>
      </c>
      <c r="V69" s="7">
        <v>80</v>
      </c>
      <c r="W69" s="7">
        <v>3986.8200000000006</v>
      </c>
      <c r="X69" s="7">
        <f t="shared" si="81"/>
        <v>20743.63</v>
      </c>
      <c r="Z69" s="7">
        <v>286</v>
      </c>
      <c r="AA69" s="7"/>
      <c r="AB69" s="7">
        <f t="shared" si="93"/>
        <v>286</v>
      </c>
      <c r="AC69" s="7">
        <v>255</v>
      </c>
      <c r="AD69" s="7"/>
      <c r="AE69" s="7">
        <v>40576.449999999997</v>
      </c>
      <c r="AF69" s="7">
        <v>1741722.0200000003</v>
      </c>
      <c r="AG69" s="7">
        <v>3642.1000000000004</v>
      </c>
      <c r="AH69" s="7">
        <v>238889.76999999996</v>
      </c>
      <c r="AI69" s="7">
        <f t="shared" si="82"/>
        <v>1980611.7900000003</v>
      </c>
      <c r="AK69" s="7"/>
      <c r="AL69" s="7"/>
      <c r="AM69" s="7"/>
      <c r="AN69" s="7"/>
      <c r="AO69" s="7"/>
      <c r="AP69" s="7"/>
      <c r="AQ69" s="7"/>
      <c r="AR69" s="7"/>
      <c r="AS69" s="7"/>
      <c r="AT69" s="19" t="s">
        <v>27</v>
      </c>
      <c r="AV69" s="7"/>
      <c r="AW69" s="7"/>
      <c r="AX69" s="7"/>
      <c r="AY69" s="7"/>
      <c r="AZ69" s="7"/>
      <c r="BA69" s="7"/>
      <c r="BB69" s="7"/>
      <c r="BC69" s="7"/>
      <c r="BD69" s="7"/>
      <c r="BE69" s="19" t="s">
        <v>27</v>
      </c>
      <c r="BG69" s="7"/>
      <c r="BH69" s="7"/>
      <c r="BI69" s="7"/>
      <c r="BJ69" s="7"/>
      <c r="BK69" s="7"/>
      <c r="BL69" s="7"/>
      <c r="BM69" s="7"/>
      <c r="BN69" s="7"/>
      <c r="BO69" s="7"/>
      <c r="BP69" s="19" t="s">
        <v>27</v>
      </c>
      <c r="BR69" s="7"/>
      <c r="BS69" s="7"/>
      <c r="BT69" s="7"/>
      <c r="BU69" s="7"/>
      <c r="BV69" s="7"/>
      <c r="BW69" s="7"/>
      <c r="BX69" s="7"/>
      <c r="BY69" s="7"/>
      <c r="BZ69" s="7"/>
      <c r="CA69" s="19" t="s">
        <v>27</v>
      </c>
      <c r="CC69" s="7">
        <f t="shared" si="94"/>
        <v>422</v>
      </c>
      <c r="CD69" s="7">
        <f t="shared" si="83"/>
        <v>0</v>
      </c>
      <c r="CE69" s="7">
        <f t="shared" si="84"/>
        <v>422</v>
      </c>
      <c r="CF69" s="7">
        <f t="shared" si="85"/>
        <v>373</v>
      </c>
      <c r="CG69" s="7">
        <f t="shared" si="86"/>
        <v>0</v>
      </c>
      <c r="CH69" s="7">
        <f t="shared" si="87"/>
        <v>59125.95</v>
      </c>
      <c r="CI69" s="7">
        <f t="shared" si="88"/>
        <v>2436221.92</v>
      </c>
      <c r="CJ69" s="7">
        <f t="shared" si="89"/>
        <v>7084.85</v>
      </c>
      <c r="CK69" s="7">
        <f t="shared" si="90"/>
        <v>447863.10999999987</v>
      </c>
      <c r="CL69" s="7">
        <f t="shared" si="95"/>
        <v>2884085.0299999993</v>
      </c>
    </row>
    <row r="70" spans="2:90" x14ac:dyDescent="0.3">
      <c r="B70" s="10">
        <v>44896</v>
      </c>
      <c r="D70" s="7">
        <v>133</v>
      </c>
      <c r="E70" s="7"/>
      <c r="F70" s="7">
        <f>SUM(D70:E70)</f>
        <v>133</v>
      </c>
      <c r="G70" s="7">
        <v>115.5</v>
      </c>
      <c r="H70" s="7">
        <v>0</v>
      </c>
      <c r="I70" s="7">
        <v>28142.5</v>
      </c>
      <c r="J70" s="7">
        <v>911036.41000000027</v>
      </c>
      <c r="K70" s="7">
        <v>5627.5</v>
      </c>
      <c r="L70" s="7">
        <v>318532.73000000021</v>
      </c>
      <c r="M70" s="7">
        <f t="shared" si="91"/>
        <v>1229569.1400000006</v>
      </c>
      <c r="O70" s="7">
        <v>3</v>
      </c>
      <c r="P70" s="7"/>
      <c r="Q70" s="7">
        <f t="shared" si="92"/>
        <v>3</v>
      </c>
      <c r="R70" s="7">
        <v>3</v>
      </c>
      <c r="S70" s="7"/>
      <c r="T70" s="7">
        <v>720</v>
      </c>
      <c r="U70" s="7">
        <v>25276.32</v>
      </c>
      <c r="V70" s="7">
        <v>93</v>
      </c>
      <c r="W70" s="7">
        <v>4691.18</v>
      </c>
      <c r="X70" s="7">
        <f t="shared" si="81"/>
        <v>29967.5</v>
      </c>
      <c r="Z70" s="7">
        <v>286</v>
      </c>
      <c r="AA70" s="7"/>
      <c r="AB70" s="7">
        <f t="shared" si="93"/>
        <v>286</v>
      </c>
      <c r="AC70" s="7">
        <v>255</v>
      </c>
      <c r="AD70" s="7"/>
      <c r="AE70" s="7">
        <v>62184.25</v>
      </c>
      <c r="AF70" s="7">
        <v>2663848.9500000002</v>
      </c>
      <c r="AG70" s="7">
        <v>5867.6</v>
      </c>
      <c r="AH70" s="7">
        <v>391213.66999999946</v>
      </c>
      <c r="AI70" s="7">
        <f t="shared" si="82"/>
        <v>3055062.6199999996</v>
      </c>
      <c r="AK70" s="7"/>
      <c r="AL70" s="7"/>
      <c r="AM70" s="7"/>
      <c r="AN70" s="7"/>
      <c r="AO70" s="7"/>
      <c r="AP70" s="7"/>
      <c r="AQ70" s="7"/>
      <c r="AR70" s="7"/>
      <c r="AS70" s="7"/>
      <c r="AT70" s="19" t="s">
        <v>27</v>
      </c>
      <c r="AV70" s="7"/>
      <c r="AW70" s="7"/>
      <c r="AX70" s="7"/>
      <c r="AY70" s="7"/>
      <c r="AZ70" s="7"/>
      <c r="BA70" s="7"/>
      <c r="BB70" s="7"/>
      <c r="BC70" s="7"/>
      <c r="BD70" s="7"/>
      <c r="BE70" s="19" t="s">
        <v>27</v>
      </c>
      <c r="BG70" s="7"/>
      <c r="BH70" s="7"/>
      <c r="BI70" s="7"/>
      <c r="BJ70" s="7"/>
      <c r="BK70" s="7"/>
      <c r="BL70" s="7"/>
      <c r="BM70" s="7"/>
      <c r="BN70" s="7"/>
      <c r="BO70" s="7"/>
      <c r="BP70" s="19" t="s">
        <v>27</v>
      </c>
      <c r="BR70" s="7"/>
      <c r="BS70" s="7"/>
      <c r="BT70" s="7"/>
      <c r="BU70" s="7"/>
      <c r="BV70" s="7"/>
      <c r="BW70" s="7"/>
      <c r="BX70" s="7"/>
      <c r="BY70" s="7"/>
      <c r="BZ70" s="7"/>
      <c r="CA70" s="19" t="s">
        <v>27</v>
      </c>
      <c r="CC70" s="7">
        <f t="shared" si="94"/>
        <v>422</v>
      </c>
      <c r="CD70" s="7">
        <f t="shared" si="83"/>
        <v>0</v>
      </c>
      <c r="CE70" s="7">
        <f t="shared" si="84"/>
        <v>422</v>
      </c>
      <c r="CF70" s="7">
        <f t="shared" si="85"/>
        <v>373.5</v>
      </c>
      <c r="CG70" s="7">
        <f t="shared" si="86"/>
        <v>0</v>
      </c>
      <c r="CH70" s="7">
        <f t="shared" si="87"/>
        <v>91046.75</v>
      </c>
      <c r="CI70" s="7">
        <f t="shared" si="88"/>
        <v>3600161.6800000006</v>
      </c>
      <c r="CJ70" s="7">
        <f t="shared" si="89"/>
        <v>11588.1</v>
      </c>
      <c r="CK70" s="7">
        <f t="shared" si="90"/>
        <v>714437.57999999961</v>
      </c>
      <c r="CL70" s="7">
        <f t="shared" si="95"/>
        <v>4314599.26</v>
      </c>
    </row>
    <row r="72" spans="2:90" x14ac:dyDescent="0.3">
      <c r="B72" s="1">
        <v>2022</v>
      </c>
      <c r="C72" s="6"/>
      <c r="D72" s="14"/>
      <c r="E72" s="14"/>
      <c r="F72" s="14"/>
      <c r="G72" s="14"/>
      <c r="H72" s="14"/>
      <c r="I72" s="14">
        <f t="shared" ref="I72:M72" si="96">SUM(I59:I70)</f>
        <v>228773</v>
      </c>
      <c r="J72" s="14">
        <f t="shared" si="96"/>
        <v>11238186.010000007</v>
      </c>
      <c r="K72" s="14">
        <f t="shared" si="96"/>
        <v>36917.4</v>
      </c>
      <c r="L72" s="14">
        <f t="shared" si="96"/>
        <v>2407129.2100000009</v>
      </c>
      <c r="M72" s="14">
        <f t="shared" si="96"/>
        <v>13645315.220000004</v>
      </c>
      <c r="N72" s="6"/>
      <c r="O72" s="14"/>
      <c r="P72" s="14"/>
      <c r="Q72" s="14"/>
      <c r="R72" s="14"/>
      <c r="S72" s="14"/>
      <c r="T72" s="14">
        <f t="shared" ref="T72:X72" si="97">SUM(T59:T70)</f>
        <v>3040</v>
      </c>
      <c r="U72" s="14">
        <f t="shared" si="97"/>
        <v>103081.40000000002</v>
      </c>
      <c r="V72" s="14">
        <f t="shared" si="97"/>
        <v>458.5</v>
      </c>
      <c r="W72" s="14">
        <f t="shared" si="97"/>
        <v>23319.84</v>
      </c>
      <c r="X72" s="14">
        <f t="shared" si="97"/>
        <v>126401.24</v>
      </c>
      <c r="Z72" s="14"/>
      <c r="AA72" s="14"/>
      <c r="AB72" s="14"/>
      <c r="AC72" s="14"/>
      <c r="AD72" s="14"/>
      <c r="AE72" s="14">
        <f t="shared" ref="AE72:AI72" si="98">SUM(AE59:AE70)</f>
        <v>506056.30000000005</v>
      </c>
      <c r="AF72" s="14">
        <f t="shared" si="98"/>
        <v>21268503.649999991</v>
      </c>
      <c r="AG72" s="14">
        <f t="shared" si="98"/>
        <v>92210.44</v>
      </c>
      <c r="AH72" s="14">
        <f t="shared" si="98"/>
        <v>5623760.6699999981</v>
      </c>
      <c r="AI72" s="14">
        <f t="shared" si="98"/>
        <v>26892264.319999993</v>
      </c>
      <c r="AK72" s="14"/>
      <c r="AL72" s="14"/>
      <c r="AM72" s="14"/>
      <c r="AN72" s="14"/>
      <c r="AO72" s="14"/>
      <c r="AP72" s="20" t="s">
        <v>27</v>
      </c>
      <c r="AQ72" s="20" t="s">
        <v>27</v>
      </c>
      <c r="AR72" s="20" t="s">
        <v>27</v>
      </c>
      <c r="AS72" s="20" t="s">
        <v>27</v>
      </c>
      <c r="AT72" s="20" t="s">
        <v>27</v>
      </c>
      <c r="AV72" s="14"/>
      <c r="AW72" s="14"/>
      <c r="AX72" s="14"/>
      <c r="AY72" s="14"/>
      <c r="AZ72" s="14"/>
      <c r="BA72" s="20" t="s">
        <v>27</v>
      </c>
      <c r="BB72" s="20" t="s">
        <v>27</v>
      </c>
      <c r="BC72" s="20" t="s">
        <v>27</v>
      </c>
      <c r="BD72" s="20" t="s">
        <v>27</v>
      </c>
      <c r="BE72" s="20" t="s">
        <v>27</v>
      </c>
      <c r="BG72" s="14"/>
      <c r="BH72" s="14"/>
      <c r="BI72" s="14"/>
      <c r="BJ72" s="14"/>
      <c r="BK72" s="14"/>
      <c r="BL72" s="20" t="s">
        <v>27</v>
      </c>
      <c r="BM72" s="20" t="s">
        <v>27</v>
      </c>
      <c r="BN72" s="20" t="s">
        <v>27</v>
      </c>
      <c r="BO72" s="20" t="s">
        <v>27</v>
      </c>
      <c r="BP72" s="20" t="s">
        <v>27</v>
      </c>
      <c r="BR72" s="14"/>
      <c r="BS72" s="14"/>
      <c r="BT72" s="14"/>
      <c r="BU72" s="14"/>
      <c r="BV72" s="14"/>
      <c r="BW72" s="20" t="s">
        <v>27</v>
      </c>
      <c r="BX72" s="20" t="s">
        <v>27</v>
      </c>
      <c r="BY72" s="20" t="s">
        <v>27</v>
      </c>
      <c r="BZ72" s="20" t="s">
        <v>27</v>
      </c>
      <c r="CA72" s="20" t="s">
        <v>27</v>
      </c>
      <c r="CC72" s="14"/>
      <c r="CD72" s="14"/>
      <c r="CE72" s="14"/>
      <c r="CF72" s="14"/>
      <c r="CG72" s="14"/>
      <c r="CH72" s="14">
        <f t="shared" ref="CH72:CL72" si="99">SUM(CH59:CH70)</f>
        <v>737869.3</v>
      </c>
      <c r="CI72" s="14">
        <f t="shared" si="99"/>
        <v>32609771.060000002</v>
      </c>
      <c r="CJ72" s="14">
        <f t="shared" si="99"/>
        <v>129586.34000000001</v>
      </c>
      <c r="CK72" s="14">
        <f t="shared" si="99"/>
        <v>8054209.7199999988</v>
      </c>
      <c r="CL72" s="14">
        <f t="shared" si="99"/>
        <v>40663980.779999994</v>
      </c>
    </row>
    <row r="73" spans="2:90" x14ac:dyDescent="0.3">
      <c r="B73" s="17" t="s">
        <v>26</v>
      </c>
      <c r="C73" s="6"/>
      <c r="D73" s="16"/>
      <c r="E73" s="16"/>
      <c r="F73" s="16"/>
      <c r="G73" s="18">
        <f>(G70-G54)/G54</f>
        <v>6.9444444444444448E-2</v>
      </c>
      <c r="H73" s="16"/>
      <c r="I73" s="18">
        <f>(I72-I56)/I56</f>
        <v>-4.3277162446705965E-2</v>
      </c>
      <c r="J73" s="18">
        <f t="shared" ref="J73" si="100">(J72-J56)/J56</f>
        <v>-0.15102457463890653</v>
      </c>
      <c r="K73" s="18">
        <f t="shared" ref="K73" si="101">(K72-K56)/K56</f>
        <v>-6.4353659687897288E-2</v>
      </c>
      <c r="L73" s="18">
        <f t="shared" ref="L73" si="102">(L72-L56)/L56</f>
        <v>-2.7893496575351541E-2</v>
      </c>
      <c r="M73" s="18">
        <f t="shared" ref="M73" si="103">(M72-M56)/M56</f>
        <v>-0.13162112656929301</v>
      </c>
      <c r="N73" s="6"/>
      <c r="O73" s="16"/>
      <c r="P73" s="16"/>
      <c r="Q73" s="16"/>
      <c r="R73" s="18">
        <f>(R70-R54)/R54</f>
        <v>2</v>
      </c>
      <c r="S73" s="16"/>
      <c r="T73" s="18">
        <f>(T72-T56)/T56</f>
        <v>1.7142857142857142</v>
      </c>
      <c r="U73" s="18">
        <f t="shared" ref="U73" si="104">(U72-U56)/U56</f>
        <v>1.9799736234865457</v>
      </c>
      <c r="V73" s="18">
        <f t="shared" ref="V73" si="105">(V72-V56)/V56</f>
        <v>8.9135135135135144</v>
      </c>
      <c r="W73" s="18">
        <f t="shared" ref="W73" si="106">(W72-W56)/W56</f>
        <v>9.7409263421644123</v>
      </c>
      <c r="X73" s="18">
        <f t="shared" ref="X73" si="107">(X72-X56)/X56</f>
        <v>2.4383200272016321</v>
      </c>
      <c r="Z73" s="16"/>
      <c r="AA73" s="16"/>
      <c r="AB73" s="16"/>
      <c r="AC73" s="18">
        <f>(AC70-AC54)/AC54</f>
        <v>5.8091286307053944E-2</v>
      </c>
      <c r="AD73" s="16"/>
      <c r="AE73" s="18">
        <f>(AE72-AE56)/AE56</f>
        <v>-4.086157438513454E-2</v>
      </c>
      <c r="AF73" s="18">
        <f t="shared" ref="AF73" si="108">(AF72-AF56)/AF56</f>
        <v>3.918451044276236E-2</v>
      </c>
      <c r="AG73" s="18">
        <f t="shared" ref="AG73" si="109">(AG72-AG56)/AG56</f>
        <v>-9.5976787469186295E-2</v>
      </c>
      <c r="AH73" s="18">
        <f t="shared" ref="AH73" si="110">(AH72-AH56)/AH56</f>
        <v>2.5791919526745113E-2</v>
      </c>
      <c r="AI73" s="18">
        <f t="shared" ref="AI73" si="111">(AI72-AI56)/AI56</f>
        <v>3.6354986781021469E-2</v>
      </c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C73" s="16"/>
      <c r="CD73" s="16"/>
      <c r="CE73" s="16"/>
      <c r="CF73" s="18">
        <f>(CF70-CF54)/CF54</f>
        <v>6.7142857142857143E-2</v>
      </c>
      <c r="CG73" s="16"/>
      <c r="CH73" s="18">
        <f>(CH72-CH56)/CH56</f>
        <v>-3.9053756103024327E-2</v>
      </c>
      <c r="CI73" s="18">
        <f t="shared" ref="CI73" si="112">(CI72-CI56)/CI56</f>
        <v>-3.3454513537599623E-2</v>
      </c>
      <c r="CJ73" s="18">
        <f t="shared" ref="CJ73" si="113">(CJ72-CJ56)/CJ56</f>
        <v>-8.4214278145031449E-2</v>
      </c>
      <c r="CK73" s="18">
        <f t="shared" ref="CK73" si="114">(CK72-CK56)/CK56</f>
        <v>1.1742573475916382E-2</v>
      </c>
      <c r="CL73" s="18">
        <f t="shared" ref="CL73" si="115">(CL72-CL56)/CL56</f>
        <v>-2.4826008196185103E-2</v>
      </c>
    </row>
    <row r="74" spans="2:90" x14ac:dyDescent="0.3">
      <c r="C74" s="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6"/>
      <c r="O74" s="16"/>
      <c r="P74" s="16"/>
      <c r="Q74" s="16"/>
      <c r="R74" s="16"/>
      <c r="S74" s="16"/>
      <c r="T74" s="16"/>
      <c r="U74" s="16"/>
      <c r="V74" s="16"/>
      <c r="W74" s="16"/>
      <c r="X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</row>
    <row r="75" spans="2:90" x14ac:dyDescent="0.3">
      <c r="B75" s="10">
        <v>44927</v>
      </c>
      <c r="C75" s="6"/>
      <c r="D75" s="7">
        <v>133</v>
      </c>
      <c r="E75" s="7"/>
      <c r="F75" s="7">
        <f>SUM(D75:E75)</f>
        <v>133</v>
      </c>
      <c r="G75" s="7">
        <v>115.5</v>
      </c>
      <c r="H75" s="7">
        <v>0</v>
      </c>
      <c r="I75" s="7">
        <v>18373.424999999999</v>
      </c>
      <c r="J75" s="7">
        <v>544539.08000000007</v>
      </c>
      <c r="K75" s="7">
        <v>4659.1750000000002</v>
      </c>
      <c r="L75" s="7">
        <v>256749.99999999991</v>
      </c>
      <c r="M75" s="7">
        <f t="shared" ref="M75:M77" si="116">L75+J75</f>
        <v>801289.08</v>
      </c>
      <c r="N75" s="6"/>
      <c r="O75" s="7">
        <v>3</v>
      </c>
      <c r="P75" s="7"/>
      <c r="Q75" s="7">
        <f t="shared" ref="Q75:Q77" si="117">SUM(O75:P75)</f>
        <v>3</v>
      </c>
      <c r="R75" s="7">
        <v>3</v>
      </c>
      <c r="S75" s="7"/>
      <c r="T75" s="7">
        <v>480</v>
      </c>
      <c r="U75" s="7">
        <v>13936.96</v>
      </c>
      <c r="V75" s="7">
        <v>95</v>
      </c>
      <c r="W75" s="7">
        <v>4965.6000000000004</v>
      </c>
      <c r="X75" s="7">
        <f t="shared" ref="X75:X77" si="118">W75+U75</f>
        <v>18902.559999999998</v>
      </c>
      <c r="Z75" s="7">
        <v>286</v>
      </c>
      <c r="AA75" s="7"/>
      <c r="AB75" s="7">
        <f>SUM(Z75:AA75)</f>
        <v>286</v>
      </c>
      <c r="AC75" s="7">
        <v>254</v>
      </c>
      <c r="AD75" s="7"/>
      <c r="AE75" s="7">
        <v>40508.050000000003</v>
      </c>
      <c r="AF75" s="7">
        <v>1347728.0400000005</v>
      </c>
      <c r="AG75" s="7">
        <v>5610.4500000000007</v>
      </c>
      <c r="AH75" s="7">
        <v>370919.20000000007</v>
      </c>
      <c r="AI75" s="7">
        <f t="shared" ref="AI75:AI77" si="119">AH75+AF75</f>
        <v>1718647.2400000007</v>
      </c>
      <c r="AK75" s="7"/>
      <c r="AL75" s="7"/>
      <c r="AM75" s="7"/>
      <c r="AN75" s="7"/>
      <c r="AO75" s="7"/>
      <c r="AP75" s="7"/>
      <c r="AQ75" s="7"/>
      <c r="AR75" s="7"/>
      <c r="AS75" s="7"/>
      <c r="AT75" s="19" t="s">
        <v>27</v>
      </c>
      <c r="AV75" s="7"/>
      <c r="AW75" s="7"/>
      <c r="AX75" s="7"/>
      <c r="AY75" s="7"/>
      <c r="AZ75" s="7"/>
      <c r="BA75" s="7"/>
      <c r="BB75" s="7"/>
      <c r="BC75" s="7"/>
      <c r="BD75" s="7"/>
      <c r="BE75" s="19" t="s">
        <v>27</v>
      </c>
      <c r="BG75" s="7"/>
      <c r="BH75" s="7"/>
      <c r="BI75" s="7"/>
      <c r="BJ75" s="7"/>
      <c r="BK75" s="7"/>
      <c r="BL75" s="7"/>
      <c r="BM75" s="7"/>
      <c r="BN75" s="7"/>
      <c r="BO75" s="7"/>
      <c r="BP75" s="19" t="s">
        <v>27</v>
      </c>
      <c r="BR75" s="7"/>
      <c r="BS75" s="7"/>
      <c r="BT75" s="7"/>
      <c r="BU75" s="7"/>
      <c r="BV75" s="7"/>
      <c r="BW75" s="7"/>
      <c r="BX75" s="7"/>
      <c r="BY75" s="7"/>
      <c r="BZ75" s="7"/>
      <c r="CA75" s="19" t="s">
        <v>27</v>
      </c>
      <c r="CC75" s="7">
        <f>D75+O75+Z75+AK75+AV75+BG75+BR75</f>
        <v>422</v>
      </c>
      <c r="CD75" s="7">
        <f t="shared" ref="CD75:CD77" si="120">E75+P75+AA75+AL75+AW75+BH75+BS75</f>
        <v>0</v>
      </c>
      <c r="CE75" s="7">
        <f t="shared" ref="CE75:CE77" si="121">F75+Q75+AB75+AM75+AX75+BI75+BT75</f>
        <v>422</v>
      </c>
      <c r="CF75" s="7">
        <f t="shared" ref="CF75:CF77" si="122">G75+R75+AC75+AN75+AY75+BJ75+BU75</f>
        <v>372.5</v>
      </c>
      <c r="CG75" s="7">
        <f t="shared" ref="CG75:CG77" si="123">H75+S75+AD75+AO75+AZ75+BK75+BV75</f>
        <v>0</v>
      </c>
      <c r="CH75" s="7">
        <f t="shared" ref="CH75:CH77" si="124">I75+T75+AE75+AP75+BA75+BL75+BW75</f>
        <v>59361.475000000006</v>
      </c>
      <c r="CI75" s="7">
        <f t="shared" ref="CI75:CI77" si="125">J75+U75+AF75+AQ75+BB75+BM75+BX75</f>
        <v>1906204.0800000005</v>
      </c>
      <c r="CJ75" s="7">
        <f t="shared" ref="CJ75:CJ77" si="126">K75+V75+AG75+AR75+BC75+BN75+BY75</f>
        <v>10364.625</v>
      </c>
      <c r="CK75" s="7">
        <f t="shared" ref="CK75:CK77" si="127">L75+W75+AH75+AS75+BD75+BO75+BZ75</f>
        <v>632634.80000000005</v>
      </c>
      <c r="CL75" s="7">
        <f t="shared" ref="CL75:CL77" si="128">M75+X75+AI75</f>
        <v>2538838.8800000008</v>
      </c>
    </row>
    <row r="76" spans="2:90" x14ac:dyDescent="0.3">
      <c r="B76" s="10">
        <v>44958</v>
      </c>
      <c r="C76" s="6"/>
      <c r="D76" s="7">
        <v>131</v>
      </c>
      <c r="E76" s="7"/>
      <c r="F76" s="7">
        <f t="shared" ref="F76:F77" si="129">SUM(D76:E76)</f>
        <v>131</v>
      </c>
      <c r="G76" s="7">
        <v>117</v>
      </c>
      <c r="H76" s="7">
        <v>0</v>
      </c>
      <c r="I76" s="7">
        <v>18100</v>
      </c>
      <c r="J76" s="7">
        <v>680895.14999999944</v>
      </c>
      <c r="K76" s="7">
        <v>2921.25</v>
      </c>
      <c r="L76" s="7">
        <v>158567.03999999992</v>
      </c>
      <c r="M76" s="7">
        <f t="shared" si="116"/>
        <v>839462.18999999936</v>
      </c>
      <c r="N76" s="6"/>
      <c r="O76" s="7">
        <v>3</v>
      </c>
      <c r="P76" s="7"/>
      <c r="Q76" s="7">
        <f t="shared" si="117"/>
        <v>3</v>
      </c>
      <c r="R76" s="7">
        <v>3</v>
      </c>
      <c r="S76" s="7"/>
      <c r="T76" s="7">
        <v>480</v>
      </c>
      <c r="U76" s="7">
        <v>16848.640000000003</v>
      </c>
      <c r="V76" s="7">
        <v>30.5</v>
      </c>
      <c r="W76" s="7">
        <v>1595.12</v>
      </c>
      <c r="X76" s="7">
        <f t="shared" si="118"/>
        <v>18443.760000000002</v>
      </c>
      <c r="Z76" s="7">
        <v>286</v>
      </c>
      <c r="AA76" s="7"/>
      <c r="AB76" s="7">
        <f t="shared" ref="AB76:AB77" si="130">SUM(Z76:AA76)</f>
        <v>286</v>
      </c>
      <c r="AC76" s="7">
        <v>254</v>
      </c>
      <c r="AD76" s="7"/>
      <c r="AE76" s="7">
        <v>40333.200000000004</v>
      </c>
      <c r="AF76" s="7">
        <v>1707173.2499999993</v>
      </c>
      <c r="AG76" s="7">
        <v>4364.3499999999995</v>
      </c>
      <c r="AH76" s="7">
        <v>278252.46000000002</v>
      </c>
      <c r="AI76" s="7">
        <f t="shared" si="119"/>
        <v>1985425.7099999993</v>
      </c>
      <c r="AK76" s="7"/>
      <c r="AL76" s="7"/>
      <c r="AM76" s="7"/>
      <c r="AN76" s="7"/>
      <c r="AO76" s="7"/>
      <c r="AP76" s="7"/>
      <c r="AQ76" s="7"/>
      <c r="AR76" s="7"/>
      <c r="AS76" s="7"/>
      <c r="AT76" s="19" t="s">
        <v>27</v>
      </c>
      <c r="AV76" s="7"/>
      <c r="AW76" s="7"/>
      <c r="AX76" s="7"/>
      <c r="AY76" s="7"/>
      <c r="AZ76" s="7"/>
      <c r="BA76" s="7"/>
      <c r="BB76" s="7"/>
      <c r="BC76" s="7"/>
      <c r="BD76" s="7"/>
      <c r="BE76" s="19" t="s">
        <v>27</v>
      </c>
      <c r="BG76" s="7"/>
      <c r="BH76" s="7"/>
      <c r="BI76" s="7"/>
      <c r="BJ76" s="7"/>
      <c r="BK76" s="7"/>
      <c r="BL76" s="7"/>
      <c r="BM76" s="7"/>
      <c r="BN76" s="7"/>
      <c r="BO76" s="7"/>
      <c r="BP76" s="19" t="s">
        <v>27</v>
      </c>
      <c r="BR76" s="7"/>
      <c r="BS76" s="7"/>
      <c r="BT76" s="7"/>
      <c r="BU76" s="7"/>
      <c r="BV76" s="7"/>
      <c r="BW76" s="7"/>
      <c r="BX76" s="7"/>
      <c r="BY76" s="7"/>
      <c r="BZ76" s="7"/>
      <c r="CA76" s="19" t="s">
        <v>27</v>
      </c>
      <c r="CC76" s="7">
        <f t="shared" ref="CC76:CC77" si="131">D76+O76+Z76+AK76+AV76+BG76+BR76</f>
        <v>420</v>
      </c>
      <c r="CD76" s="7">
        <f t="shared" si="120"/>
        <v>0</v>
      </c>
      <c r="CE76" s="7">
        <f t="shared" si="121"/>
        <v>420</v>
      </c>
      <c r="CF76" s="7">
        <f t="shared" si="122"/>
        <v>374</v>
      </c>
      <c r="CG76" s="7">
        <f t="shared" si="123"/>
        <v>0</v>
      </c>
      <c r="CH76" s="7">
        <f t="shared" si="124"/>
        <v>58913.200000000004</v>
      </c>
      <c r="CI76" s="7">
        <f t="shared" si="125"/>
        <v>2404917.0399999986</v>
      </c>
      <c r="CJ76" s="7">
        <f t="shared" si="126"/>
        <v>7316.0999999999995</v>
      </c>
      <c r="CK76" s="7">
        <f t="shared" si="127"/>
        <v>438414.61999999994</v>
      </c>
      <c r="CL76" s="7">
        <f t="shared" si="128"/>
        <v>2843331.6599999988</v>
      </c>
    </row>
    <row r="77" spans="2:90" x14ac:dyDescent="0.3">
      <c r="B77" s="10">
        <v>44986</v>
      </c>
      <c r="C77" s="6"/>
      <c r="D77" s="7">
        <v>128</v>
      </c>
      <c r="E77" s="7"/>
      <c r="F77" s="7">
        <f t="shared" si="129"/>
        <v>128</v>
      </c>
      <c r="G77" s="7">
        <v>118</v>
      </c>
      <c r="H77" s="7">
        <v>0</v>
      </c>
      <c r="I77" s="7">
        <v>18264.25</v>
      </c>
      <c r="J77" s="7">
        <v>697180.19000000018</v>
      </c>
      <c r="K77" s="7">
        <v>2367.8000000000002</v>
      </c>
      <c r="L77" s="7">
        <v>114907.93</v>
      </c>
      <c r="M77" s="7">
        <f t="shared" si="116"/>
        <v>812088.12000000011</v>
      </c>
      <c r="N77" s="6"/>
      <c r="O77" s="7">
        <v>3</v>
      </c>
      <c r="P77" s="7"/>
      <c r="Q77" s="7">
        <f t="shared" si="117"/>
        <v>3</v>
      </c>
      <c r="R77" s="7">
        <v>3</v>
      </c>
      <c r="S77" s="7"/>
      <c r="T77" s="7">
        <v>463</v>
      </c>
      <c r="U77" s="7">
        <v>16227.360000000004</v>
      </c>
      <c r="V77" s="7">
        <v>121</v>
      </c>
      <c r="W77" s="7">
        <v>7028.74</v>
      </c>
      <c r="X77" s="7">
        <f t="shared" si="118"/>
        <v>23256.100000000006</v>
      </c>
      <c r="Z77" s="7">
        <v>286</v>
      </c>
      <c r="AA77" s="7"/>
      <c r="AB77" s="7">
        <f t="shared" si="130"/>
        <v>286</v>
      </c>
      <c r="AC77" s="7">
        <v>253</v>
      </c>
      <c r="AD77" s="7"/>
      <c r="AE77" s="7">
        <v>39159.800000000003</v>
      </c>
      <c r="AF77" s="7">
        <v>1672006.8199999991</v>
      </c>
      <c r="AG77" s="7">
        <v>12748.549999999997</v>
      </c>
      <c r="AH77" s="7">
        <v>817554.97999999986</v>
      </c>
      <c r="AI77" s="7">
        <f t="shared" si="119"/>
        <v>2489561.7999999989</v>
      </c>
      <c r="AK77" s="7"/>
      <c r="AL77" s="7"/>
      <c r="AM77" s="7"/>
      <c r="AN77" s="7"/>
      <c r="AO77" s="7"/>
      <c r="AP77" s="7"/>
      <c r="AQ77" s="7"/>
      <c r="AR77" s="7"/>
      <c r="AS77" s="7"/>
      <c r="AT77" s="19" t="s">
        <v>27</v>
      </c>
      <c r="AV77" s="7"/>
      <c r="AW77" s="7"/>
      <c r="AX77" s="7"/>
      <c r="AY77" s="7"/>
      <c r="AZ77" s="7"/>
      <c r="BA77" s="7"/>
      <c r="BB77" s="7"/>
      <c r="BC77" s="7"/>
      <c r="BD77" s="7"/>
      <c r="BE77" s="19" t="s">
        <v>27</v>
      </c>
      <c r="BG77" s="7"/>
      <c r="BH77" s="7"/>
      <c r="BI77" s="7"/>
      <c r="BJ77" s="7"/>
      <c r="BK77" s="7"/>
      <c r="BL77" s="7"/>
      <c r="BM77" s="7"/>
      <c r="BN77" s="7"/>
      <c r="BO77" s="7"/>
      <c r="BP77" s="19" t="s">
        <v>27</v>
      </c>
      <c r="BR77" s="7"/>
      <c r="BS77" s="7"/>
      <c r="BT77" s="7"/>
      <c r="BU77" s="7"/>
      <c r="BV77" s="7"/>
      <c r="BW77" s="7"/>
      <c r="BX77" s="7"/>
      <c r="BY77" s="7"/>
      <c r="BZ77" s="7"/>
      <c r="CA77" s="19" t="s">
        <v>27</v>
      </c>
      <c r="CC77" s="7">
        <f t="shared" si="131"/>
        <v>417</v>
      </c>
      <c r="CD77" s="7">
        <f t="shared" si="120"/>
        <v>0</v>
      </c>
      <c r="CE77" s="7">
        <f t="shared" si="121"/>
        <v>417</v>
      </c>
      <c r="CF77" s="7">
        <f t="shared" si="122"/>
        <v>374</v>
      </c>
      <c r="CG77" s="7">
        <f t="shared" si="123"/>
        <v>0</v>
      </c>
      <c r="CH77" s="7">
        <f t="shared" si="124"/>
        <v>57887.05</v>
      </c>
      <c r="CI77" s="7">
        <f t="shared" si="125"/>
        <v>2385414.3699999992</v>
      </c>
      <c r="CJ77" s="7">
        <f t="shared" si="126"/>
        <v>15237.349999999999</v>
      </c>
      <c r="CK77" s="7">
        <f t="shared" si="127"/>
        <v>939491.64999999991</v>
      </c>
      <c r="CL77" s="7">
        <f t="shared" si="128"/>
        <v>3324906.0199999991</v>
      </c>
    </row>
    <row r="78" spans="2:90" x14ac:dyDescent="0.3">
      <c r="B78" s="10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C78" s="7"/>
      <c r="CD78" s="7"/>
      <c r="CE78" s="7"/>
      <c r="CF78" s="7"/>
      <c r="CG78" s="7"/>
      <c r="CH78" s="7"/>
      <c r="CI78" s="7"/>
      <c r="CJ78" s="7"/>
      <c r="CK78" s="7"/>
      <c r="CL78" s="7"/>
    </row>
    <row r="79" spans="2:90" x14ac:dyDescent="0.3">
      <c r="B79" s="1" t="s">
        <v>6</v>
      </c>
      <c r="C79" s="6"/>
      <c r="D79" s="14"/>
      <c r="E79" s="14"/>
      <c r="F79" s="14"/>
      <c r="G79" s="14"/>
      <c r="H79" s="14"/>
      <c r="I79" s="14">
        <f t="shared" ref="I79:AI79" si="132">I62+I63+I64+I65+I66+I67+I68+I69+I70+I75+I76+I77</f>
        <v>231849.42499999999</v>
      </c>
      <c r="J79" s="14">
        <f t="shared" si="132"/>
        <v>10318903.150000004</v>
      </c>
      <c r="K79" s="14">
        <f t="shared" si="132"/>
        <v>39444.375000000007</v>
      </c>
      <c r="L79" s="14">
        <f t="shared" si="132"/>
        <v>2423357.6200000006</v>
      </c>
      <c r="M79" s="14">
        <f t="shared" si="132"/>
        <v>12742260.770000003</v>
      </c>
      <c r="N79" s="14"/>
      <c r="O79" s="14"/>
      <c r="P79" s="14"/>
      <c r="Q79" s="14"/>
      <c r="R79" s="14"/>
      <c r="S79" s="14"/>
      <c r="T79" s="14">
        <f t="shared" si="132"/>
        <v>3983</v>
      </c>
      <c r="U79" s="14">
        <f t="shared" si="132"/>
        <v>134477.04</v>
      </c>
      <c r="V79" s="14">
        <f t="shared" si="132"/>
        <v>680.5</v>
      </c>
      <c r="W79" s="14">
        <f t="shared" si="132"/>
        <v>35721.120000000003</v>
      </c>
      <c r="X79" s="14">
        <f t="shared" si="132"/>
        <v>170198.16</v>
      </c>
      <c r="Y79" s="14"/>
      <c r="Z79" s="14"/>
      <c r="AA79" s="14"/>
      <c r="AB79" s="14"/>
      <c r="AC79" s="14"/>
      <c r="AD79" s="14"/>
      <c r="AE79" s="14">
        <f t="shared" si="132"/>
        <v>511028.6</v>
      </c>
      <c r="AF79" s="14">
        <f t="shared" si="132"/>
        <v>21287256.239999991</v>
      </c>
      <c r="AG79" s="14">
        <f t="shared" si="132"/>
        <v>99615.82</v>
      </c>
      <c r="AH79" s="14">
        <f t="shared" si="132"/>
        <v>6196207.2699999968</v>
      </c>
      <c r="AI79" s="14">
        <f t="shared" si="132"/>
        <v>27483463.509999998</v>
      </c>
      <c r="AJ79" s="14"/>
      <c r="AK79" s="14"/>
      <c r="AL79" s="14"/>
      <c r="AM79" s="14"/>
      <c r="AN79" s="14"/>
      <c r="AO79" s="14"/>
      <c r="AP79" s="20" t="s">
        <v>27</v>
      </c>
      <c r="AQ79" s="20" t="s">
        <v>27</v>
      </c>
      <c r="AR79" s="20" t="s">
        <v>27</v>
      </c>
      <c r="AS79" s="20" t="s">
        <v>27</v>
      </c>
      <c r="AT79" s="20" t="s">
        <v>27</v>
      </c>
      <c r="AU79" s="14"/>
      <c r="AV79" s="14"/>
      <c r="AW79" s="14"/>
      <c r="AX79" s="14"/>
      <c r="AY79" s="14"/>
      <c r="AZ79" s="14"/>
      <c r="BA79" s="20" t="s">
        <v>27</v>
      </c>
      <c r="BB79" s="20" t="s">
        <v>27</v>
      </c>
      <c r="BC79" s="20" t="s">
        <v>27</v>
      </c>
      <c r="BD79" s="20" t="s">
        <v>27</v>
      </c>
      <c r="BE79" s="20" t="s">
        <v>27</v>
      </c>
      <c r="BF79" s="14"/>
      <c r="BG79" s="14"/>
      <c r="BH79" s="14"/>
      <c r="BI79" s="14"/>
      <c r="BJ79" s="14"/>
      <c r="BK79" s="14"/>
      <c r="BL79" s="20" t="s">
        <v>27</v>
      </c>
      <c r="BM79" s="20" t="s">
        <v>27</v>
      </c>
      <c r="BN79" s="20" t="s">
        <v>27</v>
      </c>
      <c r="BO79" s="20" t="s">
        <v>27</v>
      </c>
      <c r="BP79" s="20" t="s">
        <v>27</v>
      </c>
      <c r="BQ79" s="14"/>
      <c r="BR79" s="14"/>
      <c r="BS79" s="14"/>
      <c r="BT79" s="14"/>
      <c r="BU79" s="14"/>
      <c r="BV79" s="14"/>
      <c r="BW79" s="20" t="s">
        <v>27</v>
      </c>
      <c r="BX79" s="20" t="s">
        <v>27</v>
      </c>
      <c r="BY79" s="20" t="s">
        <v>27</v>
      </c>
      <c r="BZ79" s="20" t="s">
        <v>27</v>
      </c>
      <c r="CA79" s="20" t="s">
        <v>27</v>
      </c>
      <c r="CB79" s="14"/>
      <c r="CC79" s="14"/>
      <c r="CD79" s="14"/>
      <c r="CE79" s="14"/>
      <c r="CF79" s="14"/>
      <c r="CG79" s="14"/>
      <c r="CH79" s="14">
        <f t="shared" ref="CH79:CK79" si="133">CH62+CH63+CH64+CH65+CH66+CH67+CH68+CH69+CH70+CH75+CH76+CH77</f>
        <v>746861.02500000002</v>
      </c>
      <c r="CI79" s="14">
        <f t="shared" si="133"/>
        <v>31740636.43</v>
      </c>
      <c r="CJ79" s="14">
        <f t="shared" si="133"/>
        <v>139740.69500000001</v>
      </c>
      <c r="CK79" s="14">
        <f t="shared" si="133"/>
        <v>8655286.0099999998</v>
      </c>
      <c r="CL79" s="14">
        <f>CL62+CL63+CL64+CL65+CL66+CL67+CL68+CL69+CL70+CL75+CL76+CL77</f>
        <v>40395922.43999999</v>
      </c>
    </row>
    <row r="80" spans="2:90" x14ac:dyDescent="0.3">
      <c r="G80" s="18">
        <f>(G77-G70)/G70</f>
        <v>2.1645021645021644E-2</v>
      </c>
      <c r="I80" s="18">
        <f>(I79-I72)/I72</f>
        <v>1.3447500360619428E-2</v>
      </c>
      <c r="J80" s="18">
        <f t="shared" ref="J80" si="134">(J79-J72)/J72</f>
        <v>-8.179993276334839E-2</v>
      </c>
      <c r="K80" s="18">
        <f t="shared" ref="K80" si="135">(K79-K72)/K72</f>
        <v>6.8449430349916449E-2</v>
      </c>
      <c r="L80" s="18">
        <f t="shared" ref="L80" si="136">(L79-L72)/L72</f>
        <v>6.7418109225635117E-3</v>
      </c>
      <c r="M80" s="18">
        <f t="shared" ref="M80" si="137">(M79-M72)/M72</f>
        <v>-6.6180548814027379E-2</v>
      </c>
      <c r="R80" s="18">
        <f>(R77-R70)/R70</f>
        <v>0</v>
      </c>
      <c r="T80" s="18">
        <f>(T79-T72)/T72</f>
        <v>0.31019736842105261</v>
      </c>
      <c r="U80" s="18">
        <f t="shared" ref="U80" si="138">(U79-U72)/U72</f>
        <v>0.30457133876722647</v>
      </c>
      <c r="V80" s="18">
        <f t="shared" ref="V80" si="139">(V79-V72)/V72</f>
        <v>0.48418756815703379</v>
      </c>
      <c r="W80" s="18">
        <f t="shared" ref="W80" si="140">(W79-W72)/W72</f>
        <v>0.53179095568408707</v>
      </c>
      <c r="X80" s="18">
        <f t="shared" ref="X80" si="141">(X79-X72)/X72</f>
        <v>0.34649122113042558</v>
      </c>
      <c r="AC80" s="18">
        <f>(AC77-AC70)/AC70</f>
        <v>-7.8431372549019607E-3</v>
      </c>
      <c r="AE80" s="18">
        <f>(AE79-AE72)/AE72</f>
        <v>9.8255865997517074E-3</v>
      </c>
      <c r="AF80" s="18">
        <f t="shared" ref="AF80" si="142">(AF79-AF72)/AF72</f>
        <v>8.8170706828262729E-4</v>
      </c>
      <c r="AG80" s="18">
        <f t="shared" ref="AG80" si="143">(AG79-AG72)/AG72</f>
        <v>8.0309561476986813E-2</v>
      </c>
      <c r="AH80" s="18">
        <f t="shared" ref="AH80" si="144">(AH79-AH72)/AH72</f>
        <v>0.10179071151688944</v>
      </c>
      <c r="AI80" s="18">
        <f t="shared" ref="AI80" si="145">(AI79-AI72)/AI72</f>
        <v>2.1983987029322982E-2</v>
      </c>
      <c r="CF80" s="18">
        <f>(CF77-CF70)/CF70</f>
        <v>1.3386880856760374E-3</v>
      </c>
      <c r="CH80" s="18">
        <f>(CH79-CH72)/CH72</f>
        <v>1.2186067369925779E-2</v>
      </c>
      <c r="CI80" s="18">
        <f t="shared" ref="CI80:CL80" si="146">(CI79-CI72)/CI72</f>
        <v>-2.6652583006511993E-2</v>
      </c>
      <c r="CJ80" s="18">
        <f t="shared" si="146"/>
        <v>7.8359763845479352E-2</v>
      </c>
      <c r="CK80" s="18">
        <f t="shared" si="146"/>
        <v>7.4628835217367684E-2</v>
      </c>
      <c r="CL80" s="18">
        <f t="shared" si="146"/>
        <v>-6.5920339046551066E-3</v>
      </c>
    </row>
    <row r="82" spans="4:4" x14ac:dyDescent="0.3">
      <c r="D82" t="s">
        <v>28</v>
      </c>
    </row>
    <row r="83" spans="4:4" x14ac:dyDescent="0.3">
      <c r="D83" t="s">
        <v>29</v>
      </c>
    </row>
  </sheetData>
  <mergeCells count="24">
    <mergeCell ref="D7:M7"/>
    <mergeCell ref="O7:X7"/>
    <mergeCell ref="CC8:CE8"/>
    <mergeCell ref="Z7:AI7"/>
    <mergeCell ref="AK7:AT7"/>
    <mergeCell ref="AV7:BE7"/>
    <mergeCell ref="BG7:BP7"/>
    <mergeCell ref="BR7:CA7"/>
    <mergeCell ref="CF8:CL8"/>
    <mergeCell ref="CC7:CL7"/>
    <mergeCell ref="D8:F8"/>
    <mergeCell ref="G8:M8"/>
    <mergeCell ref="O8:Q8"/>
    <mergeCell ref="R8:X8"/>
    <mergeCell ref="Z8:AB8"/>
    <mergeCell ref="AC8:AI8"/>
    <mergeCell ref="AK8:AM8"/>
    <mergeCell ref="AN8:AT8"/>
    <mergeCell ref="AV8:AX8"/>
    <mergeCell ref="AY8:BE8"/>
    <mergeCell ref="BG8:BI8"/>
    <mergeCell ref="BJ8:BP8"/>
    <mergeCell ref="BR8:BT8"/>
    <mergeCell ref="BU8:CA8"/>
  </mergeCells>
  <pageMargins left="0.5" right="0.5" top="1.903125" bottom="0.6" header="1.1343749999999999" footer="0.25"/>
  <pageSetup scale="90" fitToHeight="0" pageOrder="overThenDown" orientation="landscape" r:id="rId1"/>
  <headerFooter>
    <oddHeader>&amp;L&amp;"MS Sans Serif,Bold"Kentucky Power Company
Monthly Payroll Variance between Budget and Actual
Covering the years 2019, 2020, 2021 and the Test Year&amp;R&amp;"MS Sans Serif,Bold"Case No. 2023-00159
Staff's 1st
 Item No. 20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28xNDA8L1VzZXJOYW1lPjxEYXRlVGltZT43LzEvMjAyMyA0OjM0OjI3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66A2D31A-7D89-4413-B192-30FDAFC0650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CA72ADE-4D0C-4D59-BBD8-2931E7F0ED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1-20</vt:lpstr>
      <vt:lpstr>'Staff 1-20'!Print_Area</vt:lpstr>
      <vt:lpstr>'Staff 1-20'!Print_Titles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s279416</cp:lastModifiedBy>
  <cp:lastPrinted>2023-07-07T01:09:05Z</cp:lastPrinted>
  <dcterms:created xsi:type="dcterms:W3CDTF">2017-06-29T17:35:54Z</dcterms:created>
  <dcterms:modified xsi:type="dcterms:W3CDTF">2023-07-07T01:33:53Z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d3956546-17b6-42c9-acc7-837bda3c401a</vt:lpwstr>
  </property>
  <property fmtid="{D5CDD505-2E9C-101B-9397-08002B2CF9AE}" pid="3" name="bjSaver">
    <vt:lpwstr>vuelPmbfP2IieBhfNg599LTWWU2EbVEI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{66A2D31A-7D89-4413-B192-30FDAFC0650D}</vt:lpwstr>
  </property>
</Properties>
</file>