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queryTables/queryTable4.xml" ContentType="application/vnd.openxmlformats-officedocument.spreadsheetml.queryTable+xml"/>
  <Override PartName="/xl/tables/table4.xml" ContentType="application/vnd.openxmlformats-officedocument.spreadsheetml.table+xml"/>
  <Override PartName="/xl/queryTables/queryTable5.xml" ContentType="application/vnd.openxmlformats-officedocument.spreadsheetml.query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xl/tables/table5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-my.sharepoint.com/personal/s293802_corp_aepsc_com/Documents/s293802/KY Rate Case/"/>
    </mc:Choice>
  </mc:AlternateContent>
  <xr:revisionPtr revIDLastSave="71" documentId="8_{DBDEC7A0-D034-4746-BFE6-27BDA61BBEF6}" xr6:coauthVersionLast="47" xr6:coauthVersionMax="47" xr10:uidLastSave="{3C0E81B6-B5EC-4F08-B476-18A1CAC587D7}"/>
  <bookViews>
    <workbookView xWindow="-120" yWindow="-120" windowWidth="29040" windowHeight="17640" xr2:uid="{6CEFBFBF-6F9A-48A8-A4BA-FEE713F2AE51}"/>
  </bookViews>
  <sheets>
    <sheet name="Summary" sheetId="1" r:id="rId1"/>
    <sheet name="Jan - Mar 2023" sheetId="4" r:id="rId2"/>
    <sheet name="Jan - Mar 2023 COR" sheetId="5" r:id="rId3"/>
    <sheet name="Jan - Mar 2023 Salvage" sheetId="6" r:id="rId4"/>
    <sheet name="2022" sheetId="7" r:id="rId5"/>
    <sheet name="2022 COR" sheetId="8" r:id="rId6"/>
    <sheet name="2022 Salvage" sheetId="9" r:id="rId7"/>
    <sheet name="Jan - Mar 2022 Summary" sheetId="10" r:id="rId8"/>
    <sheet name="Jan - Mar 2022 COR" sheetId="11" r:id="rId9"/>
    <sheet name="Jan - Mar 2022 Salvage" sheetId="12" r:id="rId10"/>
  </sheets>
  <definedNames>
    <definedName name="_xlnm._FilterDatabase" localSheetId="4" hidden="1">'2022'!$A$10:$I$14</definedName>
    <definedName name="_xlnm._FilterDatabase" localSheetId="7" hidden="1">'Jan - Mar 2022 Summary'!$A$10:$I$14</definedName>
    <definedName name="_xlnm._FilterDatabase" localSheetId="1" hidden="1">'Jan - Mar 2023'!$A$10:$I$14</definedName>
    <definedName name="ExternalData_1" localSheetId="5" hidden="1">'2022 COR'!$A$1:$E$7</definedName>
    <definedName name="ExternalData_1" localSheetId="6" hidden="1">'2022 Salvage'!$A$1:$E$7</definedName>
    <definedName name="ExternalData_1" localSheetId="8" hidden="1">'Jan - Mar 2022 COR'!$A$1:$E$5</definedName>
    <definedName name="ExternalData_1" localSheetId="9" hidden="1">'Jan - Mar 2022 Salvage'!$A$1:$E$6</definedName>
    <definedName name="ExternalData_1" localSheetId="2" hidden="1">'Jan - Mar 2023 COR'!$A$1:$E$5</definedName>
    <definedName name="ExternalData_1" localSheetId="3" hidden="1">'Jan - Mar 2023 Salvage'!$A$1:$E$5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 l="1"/>
  <c r="G14" i="10" l="1"/>
  <c r="H13" i="10"/>
  <c r="I13" i="10" s="1"/>
  <c r="H12" i="10"/>
  <c r="I12" i="10" s="1"/>
  <c r="H11" i="10"/>
  <c r="I11" i="10" s="1"/>
  <c r="E14" i="10"/>
  <c r="E8" i="10"/>
  <c r="D8" i="10"/>
  <c r="G14" i="7"/>
  <c r="H13" i="7"/>
  <c r="I13" i="7" s="1"/>
  <c r="H12" i="7"/>
  <c r="I12" i="7" s="1"/>
  <c r="H11" i="7"/>
  <c r="I11" i="7" s="1"/>
  <c r="E14" i="7"/>
  <c r="D14" i="7"/>
  <c r="E8" i="7"/>
  <c r="D8" i="7"/>
  <c r="G14" i="4"/>
  <c r="H13" i="4"/>
  <c r="H12" i="4"/>
  <c r="I12" i="4" s="1"/>
  <c r="H11" i="4"/>
  <c r="D14" i="4"/>
  <c r="E8" i="4"/>
  <c r="D8" i="4"/>
  <c r="D14" i="10" l="1"/>
  <c r="H14" i="7"/>
  <c r="I11" i="4"/>
  <c r="I13" i="4"/>
  <c r="E14" i="4"/>
  <c r="H14" i="4" l="1"/>
  <c r="I14" i="10"/>
  <c r="H14" i="10"/>
  <c r="I14" i="4"/>
  <c r="I14" i="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86AB850-E40C-49A6-8B02-3BE14CF43154}" keepAlive="1" name="Query - fnGetParameter" description="Connection to the 'fnGetParameter' query in the workbook." type="5" refreshedVersion="0" background="1">
    <dbPr connection="Provider=Microsoft.Mashup.OleDb.1;Data Source=$Workbook$;Location=fnGetParameter;Extended Properties=&quot;&quot;" command="SELECT * FROM [fnGetParameter]"/>
  </connection>
  <connection id="2" xr16:uid="{D2FDAE7F-87F7-495E-A7B8-DA377D136FB5}" keepAlive="1" name="Query - fnGetParameter (2)" description="Connection to the 'fnGetParameter (2)' query in the workbook." type="5" refreshedVersion="0" background="1">
    <dbPr connection="Provider=Microsoft.Mashup.OleDb.1;Data Source=$Workbook$;Location=&quot;fnGetParameter (2)&quot;;Extended Properties=&quot;&quot;" command="SELECT * FROM [fnGetParameter (2)]"/>
  </connection>
  <connection id="3" xr16:uid="{C575BE1A-FB36-43CA-BF85-F0351F016CFB}" keepAlive="1" name="Query - fnGetParameter (3)" description="Connection to the 'fnGetParameter (3)' query in the workbook." type="5" refreshedVersion="0" background="1">
    <dbPr connection="Provider=Microsoft.Mashup.OleDb.1;Data Source=$Workbook$;Location=&quot;fnGetParameter (3)&quot;;Extended Properties=&quot;&quot;" command="SELECT * FROM [fnGetParameter (3)]"/>
  </connection>
  <connection id="4" xr16:uid="{E857AAD0-15C9-4B93-A930-B55F2EC57C62}" keepAlive="1" name="Query - fnGetParameter (4)" description="Connection to the 'fnGetParameter (4)' query in the workbook." type="5" refreshedVersion="0" background="1">
    <dbPr connection="Provider=Microsoft.Mashup.OleDb.1;Data Source=$Workbook$;Location=&quot;fnGetParameter (4)&quot;;Extended Properties=&quot;&quot;" command="SELECT * FROM [fnGetParameter (4)]"/>
  </connection>
  <connection id="5" xr16:uid="{74194BB0-8C4A-480B-9FC6-C84933263151}" keepAlive="1" name="Query - fnGetParameter (5)" description="Connection to the 'fnGetParameter (5)' query in the workbook." type="5" refreshedVersion="0" background="1">
    <dbPr connection="Provider=Microsoft.Mashup.OleDb.1;Data Source=$Workbook$;Location=&quot;fnGetParameter (5)&quot;;Extended Properties=&quot;&quot;" command="SELECT * FROM [fnGetParameter (5)]"/>
  </connection>
  <connection id="6" xr16:uid="{05FD6529-D844-4E18-BF0D-166023797200}" keepAlive="1" name="Query - fnGetParameter (6)" description="Connection to the 'fnGetParameter (6)' query in the workbook." type="5" refreshedVersion="0" background="1">
    <dbPr connection="Provider=Microsoft.Mashup.OleDb.1;Data Source=$Workbook$;Location=&quot;fnGetParameter (6)&quot;;Extended Properties=&quot;&quot;" command="SELECT * FROM [fnGetParameter (6)]"/>
  </connection>
  <connection id="7" xr16:uid="{24A07AAD-4853-4D2D-A5CC-A458E34C3343}" keepAlive="1" name="Query - OPCO Removal" description="Connection to the 'OPCO Removal' query in the workbook." type="5" refreshedVersion="8" background="1" saveData="1">
    <dbPr connection="Provider=Microsoft.Mashup.OleDb.1;Data Source=$Workbook$;Location=&quot;OPCO Removal&quot;;Extended Properties=&quot;&quot;" command="SELECT * FROM [OPCO Removal]"/>
  </connection>
  <connection id="8" xr16:uid="{AD973FF9-FCD8-4872-AEB9-CC7341F2AD38}" keepAlive="1" name="Query - OPCO Removal (2)" description="Connection to the 'OPCO Removal (2)' query in the workbook." type="5" refreshedVersion="7" background="1" saveData="1">
    <dbPr connection="Provider=Microsoft.Mashup.OleDb.1;Data Source=$Workbook$;Location=&quot;OPCO Removal (2)&quot;;Extended Properties=&quot;&quot;" command="SELECT * FROM [OPCO Removal (2)]"/>
  </connection>
  <connection id="9" xr16:uid="{A9BA0B55-6C48-48EB-879B-257EFE9C187C}" keepAlive="1" name="Query - OPCO Removal (3)" description="Connection to the 'OPCO Removal (3)' query in the workbook." type="5" refreshedVersion="6" background="1" saveData="1">
    <dbPr connection="Provider=Microsoft.Mashup.OleDb.1;Data Source=$Workbook$;Location=&quot;OPCO Removal (3)&quot;;Extended Properties=&quot;&quot;" command="SELECT * FROM [OPCO Removal (3)]"/>
  </connection>
  <connection id="10" xr16:uid="{2B32728C-B604-4A49-8415-18597F59C9E9}" keepAlive="1" name="Query - OPCO Salvage" description="Connection to the 'OPCO Salvage' query in the workbook." type="5" refreshedVersion="8" background="1" saveData="1">
    <dbPr connection="Provider=Microsoft.Mashup.OleDb.1;Data Source=$Workbook$;Location=&quot;OPCO Salvage&quot;;Extended Properties=&quot;&quot;" command="SELECT * FROM [OPCO Salvage]"/>
  </connection>
  <connection id="11" xr16:uid="{1826CA0D-7822-493F-9FF9-65E04886B241}" keepAlive="1" name="Query - OPCO Salvage (2)" description="Connection to the 'OPCO Salvage (2)' query in the workbook." type="5" refreshedVersion="7" background="1" saveData="1">
    <dbPr connection="Provider=Microsoft.Mashup.OleDb.1;Data Source=$Workbook$;Location=&quot;OPCO Salvage (2)&quot;;Extended Properties=&quot;&quot;" command="SELECT * FROM [OPCO Salvage (2)]"/>
  </connection>
  <connection id="12" xr16:uid="{ED1574BB-F72A-438D-BAD5-E02146A1ADB0}" keepAlive="1" name="Query - OPCO Salvage (3)" description="Connection to the 'OPCO Salvage (3)' query in the workbook." type="5" refreshedVersion="6" background="1" saveData="1">
    <dbPr connection="Provider=Microsoft.Mashup.OleDb.1;Data Source=$Workbook$;Location=&quot;OPCO Salvage (3)&quot;;Extended Properties=&quot;&quot;" command="SELECT * FROM [OPCO Salvage (3)]"/>
  </connection>
</connections>
</file>

<file path=xl/sharedStrings.xml><?xml version="1.0" encoding="utf-8"?>
<sst xmlns="http://schemas.openxmlformats.org/spreadsheetml/2006/main" count="193" uniqueCount="38">
  <si>
    <t>American Electric Power</t>
  </si>
  <si>
    <t>Removal Cost</t>
  </si>
  <si>
    <t>Col. A</t>
  </si>
  <si>
    <t>Col. B</t>
  </si>
  <si>
    <t>Col. C</t>
  </si>
  <si>
    <t>Col. D</t>
  </si>
  <si>
    <t>Col. E</t>
  </si>
  <si>
    <t>(Rounded)</t>
  </si>
  <si>
    <t>B.U.</t>
  </si>
  <si>
    <t>Company</t>
  </si>
  <si>
    <t>Pre-ACRS Salvage</t>
  </si>
  <si>
    <t>Salvage to</t>
  </si>
  <si>
    <t>YTD Rem Cost Required</t>
  </si>
  <si>
    <t>1080001/1080005</t>
  </si>
  <si>
    <t>Salvage Alloc</t>
  </si>
  <si>
    <t>offset Rem Cost</t>
  </si>
  <si>
    <t>Sch M</t>
  </si>
  <si>
    <t>OPCO</t>
  </si>
  <si>
    <t>1080005 Retr Work in Progress</t>
  </si>
  <si>
    <t>117</t>
  </si>
  <si>
    <t>1080001 Accum Prov for Deprec</t>
  </si>
  <si>
    <t>110</t>
  </si>
  <si>
    <t>KPCO Genco</t>
  </si>
  <si>
    <t>KPCO Transco</t>
  </si>
  <si>
    <t>KPCO Distco</t>
  </si>
  <si>
    <t>180</t>
  </si>
  <si>
    <t>COMPANY_C</t>
  </si>
  <si>
    <t>GL_ACCOUNT</t>
  </si>
  <si>
    <t>GL_COMPANY_NO</t>
  </si>
  <si>
    <t>AMOUNT</t>
  </si>
  <si>
    <t>QUANTITY</t>
  </si>
  <si>
    <t>Kentucky Power - Distr</t>
  </si>
  <si>
    <t>Kentucky Power - Transm</t>
  </si>
  <si>
    <t>Kentucky Power - Gen</t>
  </si>
  <si>
    <t>March 2023</t>
  </si>
  <si>
    <t>December 2022</t>
  </si>
  <si>
    <t>March 2022</t>
  </si>
  <si>
    <t>COR per CFIT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</si>
</sst>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7" fontId="0" fillId="0" borderId="0" xfId="0" applyNumberFormat="1"/>
    <xf numFmtId="164" fontId="2" fillId="0" borderId="0" xfId="1" applyNumberFormat="1" applyFont="1" applyFill="1"/>
    <xf numFmtId="1" fontId="2" fillId="0" borderId="0" xfId="1" applyNumberFormat="1" applyFont="1" applyFill="1" applyBorder="1"/>
    <xf numFmtId="43" fontId="0" fillId="0" borderId="0" xfId="1" applyFont="1"/>
    <xf numFmtId="43" fontId="0" fillId="0" borderId="0" xfId="0" applyNumberFormat="1"/>
    <xf numFmtId="0" fontId="2" fillId="0" borderId="0" xfId="0" applyFont="1" applyFill="1" applyAlignment="1">
      <alignment horizontal="center"/>
    </xf>
    <xf numFmtId="17" fontId="3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17" fontId="3" fillId="0" borderId="0" xfId="0" quotePrefix="1" applyNumberFormat="1" applyFont="1" applyFill="1"/>
    <xf numFmtId="14" fontId="3" fillId="0" borderId="0" xfId="0" quotePrefix="1" applyNumberFormat="1" applyFont="1" applyFill="1"/>
    <xf numFmtId="0" fontId="3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/>
    </xf>
    <xf numFmtId="17" fontId="2" fillId="0" borderId="0" xfId="0" quotePrefix="1" applyNumberFormat="1" applyFont="1" applyFill="1" applyAlignment="1">
      <alignment horizontal="center"/>
    </xf>
    <xf numFmtId="37" fontId="2" fillId="0" borderId="0" xfId="0" applyNumberFormat="1" applyFont="1" applyFill="1"/>
    <xf numFmtId="10" fontId="2" fillId="0" borderId="0" xfId="2" applyNumberFormat="1" applyFont="1" applyFill="1"/>
    <xf numFmtId="164" fontId="3" fillId="0" borderId="2" xfId="1" applyNumberFormat="1" applyFont="1" applyFill="1" applyBorder="1"/>
    <xf numFmtId="1" fontId="3" fillId="0" borderId="0" xfId="0" applyNumberFormat="1" applyFont="1" applyFill="1"/>
    <xf numFmtId="37" fontId="3" fillId="0" borderId="2" xfId="0" applyNumberFormat="1" applyFont="1" applyFill="1" applyBorder="1"/>
    <xf numFmtId="37" fontId="0" fillId="0" borderId="0" xfId="0" applyNumberFormat="1"/>
    <xf numFmtId="0" fontId="0" fillId="0" borderId="0" xfId="0" applyAlignment="1">
      <alignment horizontal="center" wrapText="1"/>
    </xf>
    <xf numFmtId="164" fontId="2" fillId="0" borderId="0" xfId="0" applyNumberFormat="1" applyFont="1" applyFill="1"/>
    <xf numFmtId="43" fontId="2" fillId="0" borderId="0" xfId="0" applyNumberFormat="1" applyFont="1" applyFill="1"/>
    <xf numFmtId="37" fontId="0" fillId="0" borderId="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" xr16:uid="{54077A7A-320A-4773-B010-7D7589637500}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COMPANY_C" tableColumnId="1"/>
      <queryTableField id="2" name="GL_ACCOUNT" tableColumnId="2"/>
      <queryTableField id="3" name="GL_COMPANY_NO" tableColumnId="3"/>
      <queryTableField id="4" name="AMOUNT" tableColumnId="4"/>
      <queryTableField id="5" name="QUANTITY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B1922410-0B0F-4C73-AA97-5E158CCD3E87}" autoFormatId="0" applyNumberFormats="0" applyBorderFormats="0" applyFontFormats="1" applyPatternFormats="1" applyAlignmentFormats="0" applyWidthHeightFormats="0">
  <queryTableRefresh preserveSortFilterLayout="0" nextId="7">
    <queryTableFields count="5">
      <queryTableField id="1" name="COMPANY_C" tableColumnId="1"/>
      <queryTableField id="2" name="GL_ACCOUNT" tableColumnId="2"/>
      <queryTableField id="3" name="GL_COMPANY_NO" tableColumnId="3"/>
      <queryTableField id="4" name="AMOUNT" tableColumnId="4"/>
      <queryTableField id="5" name="QUANTITY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" xr16:uid="{779054D4-B2E7-4CC3-B606-7E51F8C389F3}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COMPANY_C" tableColumnId="1"/>
      <queryTableField id="2" name="GL_ACCOUNT" tableColumnId="2"/>
      <queryTableField id="3" name="GL_COMPANY_NO" tableColumnId="3"/>
      <queryTableField id="4" name="AMOUNT" tableColumnId="4"/>
      <queryTableField id="5" name="QUANTITY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" xr16:uid="{29C361A1-1BE4-4F15-A91B-7E0A776D9A83}" autoFormatId="0" applyNumberFormats="0" applyBorderFormats="0" applyFontFormats="1" applyPatternFormats="1" applyAlignmentFormats="0" applyWidthHeightFormats="0">
  <queryTableRefresh preserveSortFilterLayout="0" nextId="7">
    <queryTableFields count="5">
      <queryTableField id="1" name="COMPANY_C" tableColumnId="1"/>
      <queryTableField id="2" name="GL_ACCOUNT" tableColumnId="2"/>
      <queryTableField id="3" name="GL_COMPANY_NO" tableColumnId="3"/>
      <queryTableField id="4" name="AMOUNT" tableColumnId="4"/>
      <queryTableField id="5" name="QUANTITY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" xr16:uid="{7B281A1F-8FD8-47EC-AEDD-C253BB1A69A5}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COMPANY_C" tableColumnId="1"/>
      <queryTableField id="2" name="GL_ACCOUNT" tableColumnId="2"/>
      <queryTableField id="3" name="GL_COMPANY_NO" tableColumnId="3"/>
      <queryTableField id="4" name="AMOUNT" tableColumnId="4"/>
      <queryTableField id="5" name="QUANTITY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2" xr16:uid="{9442631E-BFD1-4F10-BFBF-43AEFA2A4BAF}" autoFormatId="0" applyNumberFormats="0" applyBorderFormats="0" applyFontFormats="1" applyPatternFormats="1" applyAlignmentFormats="0" applyWidthHeightFormats="0">
  <queryTableRefresh preserveSortFilterLayout="0" nextId="7">
    <queryTableFields count="5">
      <queryTableField id="1" name="COMPANY_C" tableColumnId="1"/>
      <queryTableField id="2" name="GL_ACCOUNT" tableColumnId="2"/>
      <queryTableField id="3" name="GL_COMPANY_NO" tableColumnId="3"/>
      <queryTableField id="4" name="AMOUNT" tableColumnId="4"/>
      <queryTableField id="5" name="QUANTIT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07808D-A908-4214-9658-1918CE768776}" name="OPCO_Removal" displayName="OPCO_Removal" ref="A1:E5" tableType="queryTable" totalsRowShown="0">
  <autoFilter ref="A1:E5" xr:uid="{7F07808D-A908-4214-9658-1918CE768776}"/>
  <tableColumns count="5">
    <tableColumn id="1" xr3:uid="{74FF3431-C3AD-465B-B757-C4C507E5114C}" uniqueName="1" name="COMPANY_C" queryTableFieldId="1"/>
    <tableColumn id="2" xr3:uid="{AA57D3B5-ED7D-4950-BC55-244A134AF978}" uniqueName="2" name="GL_ACCOUNT" queryTableFieldId="2"/>
    <tableColumn id="3" xr3:uid="{355E34DD-F5EB-41D0-BC78-3195004E3EC0}" uniqueName="3" name="GL_COMPANY_NO" queryTableFieldId="3"/>
    <tableColumn id="4" xr3:uid="{51136400-23EF-426A-BC5B-804D25C5E292}" uniqueName="4" name="AMOUNT" queryTableFieldId="4" dataDxfId="6" dataCellStyle="Comma"/>
    <tableColumn id="5" xr3:uid="{5D505C38-F33D-4C4F-AB69-A9E4508C8465}" uniqueName="5" name="QUANTITY" queryTableField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07C58E-4CEC-45CF-9E14-2504E9785CEC}" name="OPCO_Salvage" displayName="OPCO_Salvage" ref="A1:E5" tableType="queryTable" totalsRowShown="0">
  <autoFilter ref="A1:E5" xr:uid="{3607C58E-4CEC-45CF-9E14-2504E9785CEC}"/>
  <tableColumns count="5">
    <tableColumn id="1" xr3:uid="{BDAEBFBA-2107-40CD-89CA-3CA046CAFD5E}" uniqueName="1" name="COMPANY_C" queryTableFieldId="1"/>
    <tableColumn id="2" xr3:uid="{5178B2E2-A1B3-414E-A83F-65B5C5BA3684}" uniqueName="2" name="GL_ACCOUNT" queryTableFieldId="2"/>
    <tableColumn id="3" xr3:uid="{0CB153F9-06B2-4446-9C84-27DF12B5147E}" uniqueName="3" name="GL_COMPANY_NO" queryTableFieldId="3"/>
    <tableColumn id="4" xr3:uid="{8A882F9B-A7F3-4350-AD96-EEB9F7D9CEF1}" uniqueName="4" name="AMOUNT" queryTableFieldId="4"/>
    <tableColumn id="5" xr3:uid="{7C79F7EC-1DF3-468D-BC6B-E777A717553F}" uniqueName="5" name="QUANTITY" queryTableField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92DDA6-B20D-45F4-BB1B-FD1FB8C7E169}" name="OPCO_Removal4" displayName="OPCO_Removal4" ref="A1:E7" tableType="queryTable" totalsRowShown="0">
  <autoFilter ref="A1:E7" xr:uid="{C892DDA6-B20D-45F4-BB1B-FD1FB8C7E169}"/>
  <tableColumns count="5">
    <tableColumn id="1" xr3:uid="{6FC11AC3-3088-4611-8B6D-756E45C82DA9}" uniqueName="1" name="COMPANY_C" queryTableFieldId="1"/>
    <tableColumn id="2" xr3:uid="{C6F3BF1B-61D1-46EF-9856-647AAEB1DBB7}" uniqueName="2" name="GL_ACCOUNT" queryTableFieldId="2"/>
    <tableColumn id="3" xr3:uid="{0D0B4D78-6768-4AAA-BCB6-8EA91AACB313}" uniqueName="3" name="GL_COMPANY_NO" queryTableFieldId="3"/>
    <tableColumn id="4" xr3:uid="{96236758-B181-45DE-8E5B-A4B9EC2F3FCC}" uniqueName="4" name="AMOUNT" queryTableFieldId="4" dataDxfId="5" dataCellStyle="Comma"/>
    <tableColumn id="5" xr3:uid="{A8A83742-72FD-4B73-8301-CDB6A2661EA4}" uniqueName="5" name="QUANTITY" queryTableField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E9F95A-6AF5-42E8-B16F-E6BFAD88D7BA}" name="OPCO_Salvage5" displayName="OPCO_Salvage5" ref="A1:E7" tableType="queryTable" totalsRowShown="0">
  <autoFilter ref="A1:E7" xr:uid="{10E9F95A-6AF5-42E8-B16F-E6BFAD88D7BA}"/>
  <tableColumns count="5">
    <tableColumn id="1" xr3:uid="{AE28C860-9CDD-4F0D-977F-36F4C8D620D3}" uniqueName="1" name="COMPANY_C" queryTableFieldId="1"/>
    <tableColumn id="2" xr3:uid="{AA654AD0-6C1F-400F-93F6-EAADD4943E52}" uniqueName="2" name="GL_ACCOUNT" queryTableFieldId="2"/>
    <tableColumn id="3" xr3:uid="{3E0F8002-5576-4E13-B29B-3A5D226748A1}" uniqueName="3" name="GL_COMPANY_NO" queryTableFieldId="3"/>
    <tableColumn id="4" xr3:uid="{FD8399E5-55AF-4883-B689-2915AA712E04}" uniqueName="4" name="AMOUNT" queryTableFieldId="4"/>
    <tableColumn id="5" xr3:uid="{2AE99D60-17FC-4B9A-8914-C1E07231C5A0}" uniqueName="5" name="QUANTITY" queryTableFieldId="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691AE97-D682-49C6-A866-0B421532FDA2}" name="OPCO_Removal6" displayName="OPCO_Removal6" ref="A1:E5" tableType="queryTable" totalsRowShown="0">
  <autoFilter ref="A1:E5" xr:uid="{9691AE97-D682-49C6-A866-0B421532FDA2}"/>
  <tableColumns count="5">
    <tableColumn id="1" xr3:uid="{9A737BC7-0254-4F82-9DE3-42ACA79A9A6B}" uniqueName="1" name="COMPANY_C" queryTableFieldId="1"/>
    <tableColumn id="2" xr3:uid="{C0EE97D0-36E9-4621-BFA7-0D301CBDA44C}" uniqueName="2" name="GL_ACCOUNT" queryTableFieldId="2"/>
    <tableColumn id="3" xr3:uid="{FCC9318C-F83E-4B22-887B-74C1A031B42D}" uniqueName="3" name="GL_COMPANY_NO" queryTableFieldId="3"/>
    <tableColumn id="4" xr3:uid="{76FE3C30-54DD-413F-8771-3A19FAE97A82}" uniqueName="4" name="AMOUNT" queryTableFieldId="4" dataDxfId="4"/>
    <tableColumn id="5" xr3:uid="{C73C999E-8729-4940-ABCF-A9E65C722ECC}" uniqueName="5" name="QUANTITY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D97A60E-A8BD-40E7-A547-347929EFBE71}" name="OPCO_Salvage7" displayName="OPCO_Salvage7" ref="A1:E6" tableType="queryTable" totalsRowShown="0">
  <autoFilter ref="A1:E6" xr:uid="{8D97A60E-A8BD-40E7-A547-347929EFBE71}"/>
  <tableColumns count="5">
    <tableColumn id="1" xr3:uid="{FE794B66-EDA1-4A98-B7C1-3D29A336C77F}" uniqueName="1" name="COMPANY_C" queryTableFieldId="1"/>
    <tableColumn id="2" xr3:uid="{472327AF-0456-496F-8971-6E0B69B90E1E}" uniqueName="2" name="GL_ACCOUNT" queryTableFieldId="2"/>
    <tableColumn id="3" xr3:uid="{BCCE5BE8-3293-4886-A1AC-3998ED23B5C7}" uniqueName="3" name="GL_COMPANY_NO" queryTableFieldId="3"/>
    <tableColumn id="4" xr3:uid="{AC5E87B8-033F-4D53-AEA1-AA2E361A1354}" uniqueName="4" name="AMOUNT" queryTableFieldId="4" dataDxfId="3"/>
    <tableColumn id="5" xr3:uid="{228748AD-6C76-405E-BEB4-F14A731DADA4}" uniqueName="5" name="QUANTIT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357F2-2688-4B3D-B896-1C9187756168}">
  <dimension ref="A1:B5"/>
  <sheetViews>
    <sheetView tabSelected="1" workbookViewId="0">
      <selection activeCell="G5" sqref="G5"/>
    </sheetView>
  </sheetViews>
  <sheetFormatPr defaultRowHeight="15" x14ac:dyDescent="0.25"/>
  <cols>
    <col min="2" max="2" width="18.85546875" customWidth="1"/>
  </cols>
  <sheetData>
    <row r="1" spans="1:2" ht="45" x14ac:dyDescent="0.25">
      <c r="B1" s="21" t="s">
        <v>37</v>
      </c>
    </row>
    <row r="2" spans="1:2" x14ac:dyDescent="0.25">
      <c r="A2" s="1">
        <v>44986</v>
      </c>
      <c r="B2" s="20">
        <f>-'Jan - Mar 2023'!I14</f>
        <v>1934000</v>
      </c>
    </row>
    <row r="3" spans="1:2" x14ac:dyDescent="0.25">
      <c r="A3">
        <v>2022</v>
      </c>
      <c r="B3" s="20">
        <f>-'2022'!I14</f>
        <v>12666000</v>
      </c>
    </row>
    <row r="4" spans="1:2" x14ac:dyDescent="0.25">
      <c r="A4" s="1">
        <v>44621</v>
      </c>
      <c r="B4" s="24">
        <f>'Jan - Mar 2022 Summary'!I14</f>
        <v>-2083000</v>
      </c>
    </row>
    <row r="5" spans="1:2" x14ac:dyDescent="0.25">
      <c r="B5" s="20">
        <f>B3+B4+B2</f>
        <v>12517000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4E53-6C20-4C38-B6DA-A4CABD195B50}">
  <dimension ref="A1:E6"/>
  <sheetViews>
    <sheetView workbookViewId="0">
      <selection activeCell="D2" sqref="D2:D6"/>
    </sheetView>
  </sheetViews>
  <sheetFormatPr defaultRowHeight="15" x14ac:dyDescent="0.25"/>
  <cols>
    <col min="1" max="1" width="35.5703125" customWidth="1"/>
    <col min="2" max="2" width="30.28515625" bestFit="1" customWidth="1"/>
    <col min="3" max="3" width="21.7109375" bestFit="1" customWidth="1"/>
    <col min="4" max="4" width="14.85546875" customWidth="1"/>
    <col min="5" max="5" width="13.7109375" bestFit="1" customWidth="1"/>
  </cols>
  <sheetData>
    <row r="1" spans="1:5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5" x14ac:dyDescent="0.25">
      <c r="A2" t="s">
        <v>31</v>
      </c>
      <c r="B2" t="s">
        <v>20</v>
      </c>
      <c r="C2" t="s">
        <v>21</v>
      </c>
      <c r="D2" s="4">
        <v>-28543.99</v>
      </c>
      <c r="E2">
        <v>4</v>
      </c>
    </row>
    <row r="3" spans="1:5" x14ac:dyDescent="0.25">
      <c r="A3" t="s">
        <v>31</v>
      </c>
      <c r="B3" t="s">
        <v>18</v>
      </c>
      <c r="C3" t="s">
        <v>21</v>
      </c>
      <c r="D3" s="4">
        <v>-6085.33</v>
      </c>
      <c r="E3">
        <v>8</v>
      </c>
    </row>
    <row r="4" spans="1:5" x14ac:dyDescent="0.25">
      <c r="A4" t="s">
        <v>32</v>
      </c>
      <c r="B4" t="s">
        <v>20</v>
      </c>
      <c r="C4" t="s">
        <v>25</v>
      </c>
      <c r="D4" s="4">
        <v>-17283.25</v>
      </c>
      <c r="E4">
        <v>-9</v>
      </c>
    </row>
    <row r="5" spans="1:5" x14ac:dyDescent="0.25">
      <c r="A5" t="s">
        <v>32</v>
      </c>
      <c r="B5" t="s">
        <v>18</v>
      </c>
      <c r="C5" t="s">
        <v>25</v>
      </c>
      <c r="D5" s="4">
        <v>-5967.22</v>
      </c>
      <c r="E5">
        <v>0</v>
      </c>
    </row>
    <row r="6" spans="1:5" x14ac:dyDescent="0.25">
      <c r="A6" t="s">
        <v>33</v>
      </c>
      <c r="B6" t="s">
        <v>18</v>
      </c>
      <c r="C6" t="s">
        <v>19</v>
      </c>
      <c r="D6" s="5">
        <v>12488.49</v>
      </c>
      <c r="E6">
        <v>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A230-CB9A-47C3-8C40-6795BF367DE3}">
  <dimension ref="A1:I16"/>
  <sheetViews>
    <sheetView workbookViewId="0">
      <selection activeCell="H26" sqref="H26"/>
    </sheetView>
  </sheetViews>
  <sheetFormatPr defaultRowHeight="15" outlineLevelRow="1" x14ac:dyDescent="0.25"/>
  <cols>
    <col min="1" max="1" width="7.140625" style="6" bestFit="1" customWidth="1"/>
    <col min="2" max="2" width="10.140625" style="6" bestFit="1" customWidth="1"/>
    <col min="3" max="3" width="34.5703125" style="8" bestFit="1" customWidth="1"/>
    <col min="4" max="5" width="28.42578125" style="8" customWidth="1"/>
    <col min="6" max="6" width="3" style="8" customWidth="1"/>
    <col min="7" max="9" width="21.42578125" style="8" customWidth="1"/>
    <col min="10" max="16384" width="9.140625" style="9"/>
  </cols>
  <sheetData>
    <row r="1" spans="1:9" x14ac:dyDescent="0.25">
      <c r="C1" s="7" t="s">
        <v>0</v>
      </c>
    </row>
    <row r="2" spans="1:9" x14ac:dyDescent="0.25">
      <c r="C2" s="10" t="s">
        <v>1</v>
      </c>
    </row>
    <row r="3" spans="1:9" x14ac:dyDescent="0.25">
      <c r="C3" s="11" t="s">
        <v>34</v>
      </c>
    </row>
    <row r="6" spans="1:9" x14ac:dyDescent="0.25">
      <c r="C6" s="12"/>
      <c r="D6" s="12" t="s">
        <v>2</v>
      </c>
      <c r="E6" s="12" t="s">
        <v>3</v>
      </c>
      <c r="F6" s="12"/>
      <c r="G6" s="12" t="s">
        <v>4</v>
      </c>
      <c r="H6" s="12" t="s">
        <v>5</v>
      </c>
      <c r="I6" s="12" t="s">
        <v>6</v>
      </c>
    </row>
    <row r="7" spans="1:9" x14ac:dyDescent="0.25">
      <c r="C7" s="12"/>
      <c r="D7" s="6"/>
      <c r="E7" s="12"/>
      <c r="F7" s="12"/>
      <c r="G7" s="12"/>
      <c r="H7" s="12"/>
      <c r="I7" s="12" t="s">
        <v>7</v>
      </c>
    </row>
    <row r="8" spans="1:9" x14ac:dyDescent="0.25">
      <c r="A8" s="6" t="s">
        <v>8</v>
      </c>
      <c r="C8" s="6" t="s">
        <v>9</v>
      </c>
      <c r="D8" s="13" t="str">
        <f>C3&amp;" Removal Cost"</f>
        <v>March 2023 Removal Cost</v>
      </c>
      <c r="E8" s="13" t="str">
        <f>C3&amp;" Salvage"</f>
        <v>March 2023 Salvage</v>
      </c>
      <c r="F8" s="13"/>
      <c r="G8" s="6" t="s">
        <v>10</v>
      </c>
      <c r="H8" s="6" t="s">
        <v>11</v>
      </c>
      <c r="I8" s="6" t="s">
        <v>12</v>
      </c>
    </row>
    <row r="9" spans="1:9" x14ac:dyDescent="0.25">
      <c r="D9" s="14" t="s">
        <v>13</v>
      </c>
      <c r="E9" s="14" t="s">
        <v>13</v>
      </c>
      <c r="F9" s="14"/>
      <c r="G9" s="6" t="s">
        <v>14</v>
      </c>
      <c r="H9" s="6" t="s">
        <v>15</v>
      </c>
      <c r="I9" s="6" t="s">
        <v>16</v>
      </c>
    </row>
    <row r="11" spans="1:9" outlineLevel="1" x14ac:dyDescent="0.25">
      <c r="A11" s="6">
        <v>117</v>
      </c>
      <c r="B11" s="6" t="s">
        <v>17</v>
      </c>
      <c r="C11" s="8" t="s">
        <v>22</v>
      </c>
      <c r="D11" s="15">
        <v>-603653.59</v>
      </c>
      <c r="E11" s="15">
        <v>28579.51</v>
      </c>
      <c r="F11" s="15"/>
      <c r="G11" s="16">
        <v>0</v>
      </c>
      <c r="H11" s="15">
        <f t="shared" ref="H11:H13" si="0">+E11*G11</f>
        <v>0</v>
      </c>
      <c r="I11" s="15">
        <f t="shared" ref="I11:I13" si="1">ROUND((+D11+H11),(-3))</f>
        <v>-604000</v>
      </c>
    </row>
    <row r="12" spans="1:9" outlineLevel="1" x14ac:dyDescent="0.25">
      <c r="A12" s="6">
        <v>180</v>
      </c>
      <c r="B12" s="6" t="s">
        <v>17</v>
      </c>
      <c r="C12" s="8" t="s">
        <v>23</v>
      </c>
      <c r="D12" s="15">
        <v>-114419.89</v>
      </c>
      <c r="E12" s="15">
        <v>0</v>
      </c>
      <c r="F12" s="15"/>
      <c r="G12" s="16">
        <v>0</v>
      </c>
      <c r="H12" s="15">
        <f t="shared" si="0"/>
        <v>0</v>
      </c>
      <c r="I12" s="15">
        <f t="shared" si="1"/>
        <v>-114000</v>
      </c>
    </row>
    <row r="13" spans="1:9" outlineLevel="1" x14ac:dyDescent="0.25">
      <c r="A13" s="6">
        <v>110</v>
      </c>
      <c r="B13" s="6" t="s">
        <v>17</v>
      </c>
      <c r="C13" s="8" t="s">
        <v>24</v>
      </c>
      <c r="D13" s="15">
        <v>-1216422.3900000001</v>
      </c>
      <c r="E13" s="15">
        <v>64298.42</v>
      </c>
      <c r="F13" s="15"/>
      <c r="G13" s="16">
        <v>0</v>
      </c>
      <c r="H13" s="15">
        <f t="shared" si="0"/>
        <v>0</v>
      </c>
      <c r="I13" s="15">
        <f t="shared" si="1"/>
        <v>-1216000</v>
      </c>
    </row>
    <row r="14" spans="1:9" ht="15.75" outlineLevel="1" thickBot="1" x14ac:dyDescent="0.3">
      <c r="D14" s="17">
        <f>SUM(D11:D13)</f>
        <v>-1934495.87</v>
      </c>
      <c r="E14" s="17">
        <f>SUM(E11:E13)</f>
        <v>92877.93</v>
      </c>
      <c r="F14" s="18"/>
      <c r="G14" s="19">
        <f>SUM(G11:G13)</f>
        <v>0</v>
      </c>
      <c r="H14" s="19">
        <f>SUM(H11:H13)</f>
        <v>0</v>
      </c>
      <c r="I14" s="19">
        <f>SUM(I11:I13)</f>
        <v>-1934000</v>
      </c>
    </row>
    <row r="15" spans="1:9" ht="15.75" thickTop="1" x14ac:dyDescent="0.25"/>
    <row r="16" spans="1:9" x14ac:dyDescent="0.25">
      <c r="D16" s="22"/>
      <c r="E16" s="23"/>
    </row>
  </sheetData>
  <autoFilter ref="A10:I14" xr:uid="{E4E1A230-CB9A-47C3-8C40-6795BF367DE3}"/>
  <conditionalFormatting sqref="I11:I13">
    <cfRule type="cellIs" dxfId="2" priority="3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81D4-3708-40FE-9321-BB7C42E6E7FA}">
  <dimension ref="A1:J9"/>
  <sheetViews>
    <sheetView workbookViewId="0">
      <selection activeCell="C16" sqref="C16"/>
    </sheetView>
  </sheetViews>
  <sheetFormatPr defaultRowHeight="15" x14ac:dyDescent="0.25"/>
  <cols>
    <col min="1" max="1" width="35.5703125" customWidth="1"/>
    <col min="2" max="2" width="30.28515625" bestFit="1" customWidth="1"/>
    <col min="3" max="3" width="21.7109375" bestFit="1" customWidth="1"/>
    <col min="4" max="4" width="13.85546875" bestFit="1" customWidth="1"/>
    <col min="5" max="5" width="13.7109375" bestFit="1" customWidth="1"/>
    <col min="6" max="6" width="2.85546875" customWidth="1"/>
    <col min="7" max="7" width="16.28515625" bestFit="1" customWidth="1"/>
    <col min="8" max="8" width="2.85546875" customWidth="1"/>
    <col min="10" max="10" width="14.85546875" bestFit="1" customWidth="1"/>
  </cols>
  <sheetData>
    <row r="1" spans="1:10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0" x14ac:dyDescent="0.25">
      <c r="A2" t="s">
        <v>31</v>
      </c>
      <c r="B2" t="s">
        <v>20</v>
      </c>
      <c r="C2" t="s">
        <v>21</v>
      </c>
      <c r="D2" s="4">
        <v>387204.51</v>
      </c>
      <c r="E2">
        <v>11855.92</v>
      </c>
      <c r="J2" s="4">
        <v>0</v>
      </c>
    </row>
    <row r="3" spans="1:10" x14ac:dyDescent="0.25">
      <c r="A3" t="s">
        <v>31</v>
      </c>
      <c r="B3" t="s">
        <v>18</v>
      </c>
      <c r="C3" t="s">
        <v>21</v>
      </c>
      <c r="D3" s="4">
        <v>829217.88</v>
      </c>
      <c r="E3">
        <v>63300.82</v>
      </c>
      <c r="J3" s="4">
        <v>0</v>
      </c>
    </row>
    <row r="4" spans="1:10" x14ac:dyDescent="0.25">
      <c r="A4" t="s">
        <v>32</v>
      </c>
      <c r="B4" t="s">
        <v>18</v>
      </c>
      <c r="C4" t="s">
        <v>25</v>
      </c>
      <c r="D4" s="4">
        <v>114419.89</v>
      </c>
      <c r="E4">
        <v>350.91</v>
      </c>
      <c r="J4" s="4">
        <v>0</v>
      </c>
    </row>
    <row r="5" spans="1:10" x14ac:dyDescent="0.25">
      <c r="A5" t="s">
        <v>33</v>
      </c>
      <c r="B5" t="s">
        <v>18</v>
      </c>
      <c r="C5" t="s">
        <v>19</v>
      </c>
      <c r="D5" s="4">
        <v>603653.59</v>
      </c>
      <c r="E5">
        <v>-1895.77</v>
      </c>
      <c r="J5" s="4">
        <v>0</v>
      </c>
    </row>
    <row r="6" spans="1:10" x14ac:dyDescent="0.25">
      <c r="J6" s="4"/>
    </row>
    <row r="7" spans="1:10" x14ac:dyDescent="0.25">
      <c r="J7" s="4"/>
    </row>
    <row r="8" spans="1:10" x14ac:dyDescent="0.25">
      <c r="J8" s="4"/>
    </row>
    <row r="9" spans="1:10" x14ac:dyDescent="0.25">
      <c r="J9" s="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16B4-9579-4D8E-A209-F8D2D6DF56A9}">
  <dimension ref="A1:E5"/>
  <sheetViews>
    <sheetView workbookViewId="0">
      <selection activeCell="D22" sqref="D22"/>
    </sheetView>
  </sheetViews>
  <sheetFormatPr defaultRowHeight="15" x14ac:dyDescent="0.25"/>
  <cols>
    <col min="1" max="1" width="35.5703125" customWidth="1"/>
    <col min="2" max="2" width="30.28515625" bestFit="1" customWidth="1"/>
    <col min="3" max="3" width="21.7109375" bestFit="1" customWidth="1"/>
    <col min="4" max="4" width="14.85546875" bestFit="1" customWidth="1"/>
    <col min="5" max="5" width="13.7109375" bestFit="1" customWidth="1"/>
  </cols>
  <sheetData>
    <row r="1" spans="1:5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5" x14ac:dyDescent="0.25">
      <c r="A2" t="s">
        <v>31</v>
      </c>
      <c r="B2" t="s">
        <v>20</v>
      </c>
      <c r="C2" t="s">
        <v>21</v>
      </c>
      <c r="D2" s="4">
        <v>-17898.73</v>
      </c>
      <c r="E2">
        <v>1</v>
      </c>
    </row>
    <row r="3" spans="1:5" x14ac:dyDescent="0.25">
      <c r="A3" t="s">
        <v>31</v>
      </c>
      <c r="B3" t="s">
        <v>18</v>
      </c>
      <c r="C3" t="s">
        <v>21</v>
      </c>
      <c r="D3" s="4">
        <v>-46399.69</v>
      </c>
      <c r="E3">
        <v>-13</v>
      </c>
    </row>
    <row r="4" spans="1:5" x14ac:dyDescent="0.25">
      <c r="A4" t="s">
        <v>32</v>
      </c>
      <c r="B4" t="s">
        <v>20</v>
      </c>
      <c r="C4" t="s">
        <v>25</v>
      </c>
      <c r="D4" s="4">
        <v>0</v>
      </c>
      <c r="E4">
        <v>0</v>
      </c>
    </row>
    <row r="5" spans="1:5" x14ac:dyDescent="0.25">
      <c r="A5" t="s">
        <v>33</v>
      </c>
      <c r="B5" t="s">
        <v>18</v>
      </c>
      <c r="C5" t="s">
        <v>19</v>
      </c>
      <c r="D5">
        <v>-28579.51</v>
      </c>
      <c r="E5">
        <v>-4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08D7-830A-4F9A-8AE8-AE3F97D73269}">
  <dimension ref="A1:I15"/>
  <sheetViews>
    <sheetView workbookViewId="0">
      <selection activeCell="G28" sqref="G28"/>
    </sheetView>
  </sheetViews>
  <sheetFormatPr defaultRowHeight="15" outlineLevelRow="1" x14ac:dyDescent="0.25"/>
  <cols>
    <col min="1" max="1" width="7.140625" style="6" bestFit="1" customWidth="1"/>
    <col min="2" max="2" width="10.140625" style="6" bestFit="1" customWidth="1"/>
    <col min="3" max="3" width="34.5703125" style="8" bestFit="1" customWidth="1"/>
    <col min="4" max="5" width="28.42578125" style="8" customWidth="1"/>
    <col min="6" max="6" width="3" style="8" customWidth="1"/>
    <col min="7" max="9" width="21.42578125" style="8" customWidth="1"/>
    <col min="10" max="16384" width="9.140625" style="9"/>
  </cols>
  <sheetData>
    <row r="1" spans="1:9" x14ac:dyDescent="0.25">
      <c r="C1" s="7" t="s">
        <v>0</v>
      </c>
    </row>
    <row r="2" spans="1:9" x14ac:dyDescent="0.25">
      <c r="C2" s="10" t="s">
        <v>1</v>
      </c>
    </row>
    <row r="3" spans="1:9" x14ac:dyDescent="0.25">
      <c r="C3" s="11" t="s">
        <v>35</v>
      </c>
    </row>
    <row r="6" spans="1:9" x14ac:dyDescent="0.25">
      <c r="C6" s="12"/>
      <c r="D6" s="12" t="s">
        <v>2</v>
      </c>
      <c r="E6" s="12" t="s">
        <v>3</v>
      </c>
      <c r="F6" s="12"/>
      <c r="G6" s="12" t="s">
        <v>4</v>
      </c>
      <c r="H6" s="12" t="s">
        <v>5</v>
      </c>
      <c r="I6" s="12" t="s">
        <v>6</v>
      </c>
    </row>
    <row r="7" spans="1:9" x14ac:dyDescent="0.25">
      <c r="C7" s="12"/>
      <c r="D7" s="6"/>
      <c r="E7" s="12"/>
      <c r="F7" s="12"/>
      <c r="G7" s="12"/>
      <c r="H7" s="12"/>
      <c r="I7" s="12" t="s">
        <v>7</v>
      </c>
    </row>
    <row r="8" spans="1:9" x14ac:dyDescent="0.25">
      <c r="A8" s="6" t="s">
        <v>8</v>
      </c>
      <c r="C8" s="6" t="s">
        <v>9</v>
      </c>
      <c r="D8" s="13" t="str">
        <f>C3&amp;" Removal Cost"</f>
        <v>December 2022 Removal Cost</v>
      </c>
      <c r="E8" s="13" t="str">
        <f>C3&amp;" Salvage"</f>
        <v>December 2022 Salvage</v>
      </c>
      <c r="F8" s="13"/>
      <c r="G8" s="6" t="s">
        <v>10</v>
      </c>
      <c r="H8" s="6" t="s">
        <v>11</v>
      </c>
      <c r="I8" s="6" t="s">
        <v>12</v>
      </c>
    </row>
    <row r="9" spans="1:9" x14ac:dyDescent="0.25">
      <c r="D9" s="14" t="s">
        <v>13</v>
      </c>
      <c r="E9" s="14" t="s">
        <v>13</v>
      </c>
      <c r="F9" s="14"/>
      <c r="G9" s="6" t="s">
        <v>14</v>
      </c>
      <c r="H9" s="6" t="s">
        <v>15</v>
      </c>
      <c r="I9" s="6" t="s">
        <v>16</v>
      </c>
    </row>
    <row r="11" spans="1:9" outlineLevel="1" x14ac:dyDescent="0.25">
      <c r="A11" s="6">
        <v>117</v>
      </c>
      <c r="B11" s="6" t="s">
        <v>17</v>
      </c>
      <c r="C11" s="8" t="s">
        <v>22</v>
      </c>
      <c r="D11" s="15">
        <v>-4383093.18</v>
      </c>
      <c r="E11" s="15">
        <v>198541.53</v>
      </c>
      <c r="F11" s="15"/>
      <c r="G11" s="16">
        <v>0</v>
      </c>
      <c r="H11" s="15">
        <f t="shared" ref="H11:H13" si="0">+E11*G11</f>
        <v>0</v>
      </c>
      <c r="I11" s="15">
        <f t="shared" ref="I11:I13" si="1">ROUND((+D11+H11),(-3))</f>
        <v>-4383000</v>
      </c>
    </row>
    <row r="12" spans="1:9" outlineLevel="1" x14ac:dyDescent="0.25">
      <c r="A12" s="6">
        <v>180</v>
      </c>
      <c r="B12" s="6" t="s">
        <v>17</v>
      </c>
      <c r="C12" s="8" t="s">
        <v>23</v>
      </c>
      <c r="D12" s="15">
        <v>-1995304.75</v>
      </c>
      <c r="E12" s="15">
        <v>70149.100000000006</v>
      </c>
      <c r="F12" s="15"/>
      <c r="G12" s="16">
        <v>0</v>
      </c>
      <c r="H12" s="15">
        <f t="shared" si="0"/>
        <v>0</v>
      </c>
      <c r="I12" s="15">
        <f t="shared" si="1"/>
        <v>-1995000</v>
      </c>
    </row>
    <row r="13" spans="1:9" outlineLevel="1" x14ac:dyDescent="0.25">
      <c r="A13" s="6">
        <v>110</v>
      </c>
      <c r="B13" s="6" t="s">
        <v>17</v>
      </c>
      <c r="C13" s="8" t="s">
        <v>24</v>
      </c>
      <c r="D13" s="15">
        <v>-6287853.4900000002</v>
      </c>
      <c r="E13" s="15">
        <v>160639.83000000002</v>
      </c>
      <c r="F13" s="15"/>
      <c r="G13" s="16">
        <v>0</v>
      </c>
      <c r="H13" s="15">
        <f t="shared" si="0"/>
        <v>0</v>
      </c>
      <c r="I13" s="15">
        <f t="shared" si="1"/>
        <v>-6288000</v>
      </c>
    </row>
    <row r="14" spans="1:9" ht="15.75" outlineLevel="1" thickBot="1" x14ac:dyDescent="0.3">
      <c r="D14" s="17">
        <f>SUM(D11:D13)</f>
        <v>-12666251.42</v>
      </c>
      <c r="E14" s="17">
        <f>SUM(E11:E13)</f>
        <v>429330.46</v>
      </c>
      <c r="F14" s="18"/>
      <c r="G14" s="19">
        <f>SUM(G11:G13)</f>
        <v>0</v>
      </c>
      <c r="H14" s="19">
        <f>SUM(H11:H13)</f>
        <v>0</v>
      </c>
      <c r="I14" s="19">
        <f>SUM(I11:I13)</f>
        <v>-12666000</v>
      </c>
    </row>
    <row r="15" spans="1:9" ht="15.75" outlineLevel="1" thickTop="1" x14ac:dyDescent="0.25">
      <c r="A15" s="8"/>
      <c r="D15" s="2"/>
      <c r="E15" s="2"/>
      <c r="F15" s="3"/>
      <c r="G15" s="2"/>
      <c r="H15" s="2"/>
      <c r="I15" s="2"/>
    </row>
  </sheetData>
  <autoFilter ref="A10:I14" xr:uid="{C9F708D7-830A-4F9A-8AE8-AE3F97D73269}"/>
  <conditionalFormatting sqref="I11:I13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E069C-8D7E-41F4-98F3-671541E048C2}">
  <dimension ref="A1:J8"/>
  <sheetViews>
    <sheetView workbookViewId="0">
      <selection activeCell="D35" sqref="D35"/>
    </sheetView>
  </sheetViews>
  <sheetFormatPr defaultRowHeight="15" x14ac:dyDescent="0.25"/>
  <cols>
    <col min="1" max="1" width="35.5703125" customWidth="1"/>
    <col min="2" max="2" width="30.28515625" bestFit="1" customWidth="1"/>
    <col min="3" max="3" width="21.7109375" bestFit="1" customWidth="1"/>
    <col min="4" max="4" width="15.140625" customWidth="1"/>
    <col min="5" max="5" width="13.7109375" bestFit="1" customWidth="1"/>
    <col min="6" max="6" width="2.85546875" customWidth="1"/>
    <col min="7" max="7" width="16.28515625" bestFit="1" customWidth="1"/>
    <col min="8" max="8" width="2.85546875" customWidth="1"/>
    <col min="10" max="10" width="14.85546875" bestFit="1" customWidth="1"/>
  </cols>
  <sheetData>
    <row r="1" spans="1:10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0" x14ac:dyDescent="0.25">
      <c r="A2" t="s">
        <v>33</v>
      </c>
      <c r="B2" t="s">
        <v>20</v>
      </c>
      <c r="C2" t="s">
        <v>19</v>
      </c>
      <c r="D2" s="4">
        <v>31216.92</v>
      </c>
      <c r="E2">
        <v>-191</v>
      </c>
      <c r="G2" s="4">
        <v>0</v>
      </c>
      <c r="J2" s="4">
        <v>0</v>
      </c>
    </row>
    <row r="3" spans="1:10" x14ac:dyDescent="0.25">
      <c r="A3" t="s">
        <v>31</v>
      </c>
      <c r="B3" t="s">
        <v>20</v>
      </c>
      <c r="C3" t="s">
        <v>21</v>
      </c>
      <c r="D3" s="4">
        <v>3970964.68</v>
      </c>
      <c r="E3">
        <v>240057.49</v>
      </c>
      <c r="J3" s="4">
        <v>0</v>
      </c>
    </row>
    <row r="4" spans="1:10" x14ac:dyDescent="0.25">
      <c r="A4" t="s">
        <v>32</v>
      </c>
      <c r="B4" t="s">
        <v>20</v>
      </c>
      <c r="C4" t="s">
        <v>25</v>
      </c>
      <c r="D4" s="4">
        <v>16560.22</v>
      </c>
      <c r="E4">
        <v>106</v>
      </c>
      <c r="J4" s="4">
        <v>0</v>
      </c>
    </row>
    <row r="5" spans="1:10" x14ac:dyDescent="0.25">
      <c r="A5" t="s">
        <v>31</v>
      </c>
      <c r="B5" t="s">
        <v>18</v>
      </c>
      <c r="C5" t="s">
        <v>21</v>
      </c>
      <c r="D5" s="4">
        <v>2316888.81</v>
      </c>
      <c r="E5">
        <v>192024.58</v>
      </c>
      <c r="J5" s="4">
        <v>0</v>
      </c>
    </row>
    <row r="6" spans="1:10" x14ac:dyDescent="0.25">
      <c r="A6" t="s">
        <v>32</v>
      </c>
      <c r="B6" t="s">
        <v>18</v>
      </c>
      <c r="C6" t="s">
        <v>25</v>
      </c>
      <c r="D6" s="4">
        <v>1978744.53</v>
      </c>
      <c r="E6">
        <v>2392.11</v>
      </c>
      <c r="J6" s="4">
        <v>0</v>
      </c>
    </row>
    <row r="7" spans="1:10" x14ac:dyDescent="0.25">
      <c r="A7" t="s">
        <v>33</v>
      </c>
      <c r="B7" t="s">
        <v>18</v>
      </c>
      <c r="C7" t="s">
        <v>19</v>
      </c>
      <c r="D7" s="4">
        <v>4351876.26</v>
      </c>
      <c r="E7">
        <v>2791.86</v>
      </c>
      <c r="J7" s="4">
        <v>0</v>
      </c>
    </row>
    <row r="8" spans="1:10" x14ac:dyDescent="0.25">
      <c r="J8" s="4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5453F-773A-45E5-AC24-425794C3D572}">
  <dimension ref="A1:E7"/>
  <sheetViews>
    <sheetView workbookViewId="0">
      <selection activeCell="D39" sqref="D39"/>
    </sheetView>
  </sheetViews>
  <sheetFormatPr defaultRowHeight="15" x14ac:dyDescent="0.25"/>
  <cols>
    <col min="1" max="1" width="35.5703125" customWidth="1"/>
    <col min="2" max="2" width="30.28515625" bestFit="1" customWidth="1"/>
    <col min="3" max="3" width="21.7109375" bestFit="1" customWidth="1"/>
    <col min="4" max="4" width="14.85546875" customWidth="1"/>
    <col min="5" max="5" width="13.7109375" bestFit="1" customWidth="1"/>
    <col min="6" max="6" width="2.85546875" customWidth="1"/>
  </cols>
  <sheetData>
    <row r="1" spans="1:5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5" x14ac:dyDescent="0.25">
      <c r="A2" t="s">
        <v>33</v>
      </c>
      <c r="B2" t="s">
        <v>20</v>
      </c>
      <c r="C2" t="s">
        <v>19</v>
      </c>
      <c r="D2" s="4">
        <v>210.59</v>
      </c>
      <c r="E2">
        <v>12</v>
      </c>
    </row>
    <row r="3" spans="1:5" x14ac:dyDescent="0.25">
      <c r="A3" t="s">
        <v>31</v>
      </c>
      <c r="B3" t="s">
        <v>20</v>
      </c>
      <c r="C3" t="s">
        <v>21</v>
      </c>
      <c r="D3" s="4">
        <v>-161016.26</v>
      </c>
      <c r="E3">
        <v>8</v>
      </c>
    </row>
    <row r="4" spans="1:5" x14ac:dyDescent="0.25">
      <c r="A4" t="s">
        <v>31</v>
      </c>
      <c r="B4" t="s">
        <v>18</v>
      </c>
      <c r="C4" t="s">
        <v>21</v>
      </c>
      <c r="D4" s="4">
        <v>376.43</v>
      </c>
      <c r="E4">
        <v>-6</v>
      </c>
    </row>
    <row r="5" spans="1:5" x14ac:dyDescent="0.25">
      <c r="A5" t="s">
        <v>32</v>
      </c>
      <c r="B5" t="s">
        <v>20</v>
      </c>
      <c r="C5" t="s">
        <v>25</v>
      </c>
      <c r="D5" s="4">
        <v>-14512.78</v>
      </c>
      <c r="E5">
        <v>-9</v>
      </c>
    </row>
    <row r="6" spans="1:5" x14ac:dyDescent="0.25">
      <c r="A6" t="s">
        <v>32</v>
      </c>
      <c r="B6" t="s">
        <v>18</v>
      </c>
      <c r="C6" t="s">
        <v>25</v>
      </c>
      <c r="D6" s="4">
        <v>-55636.32</v>
      </c>
      <c r="E6">
        <v>0</v>
      </c>
    </row>
    <row r="7" spans="1:5" x14ac:dyDescent="0.25">
      <c r="A7" t="s">
        <v>33</v>
      </c>
      <c r="B7" t="s">
        <v>18</v>
      </c>
      <c r="C7" t="s">
        <v>19</v>
      </c>
      <c r="D7">
        <v>-198752.12</v>
      </c>
      <c r="E7">
        <v>676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FADE-1426-4F27-AA5D-9563A8A2FF5B}">
  <dimension ref="A1:I15"/>
  <sheetViews>
    <sheetView workbookViewId="0">
      <selection activeCell="G30" sqref="G30"/>
    </sheetView>
  </sheetViews>
  <sheetFormatPr defaultRowHeight="15" outlineLevelRow="1" x14ac:dyDescent="0.25"/>
  <cols>
    <col min="1" max="1" width="7.140625" style="6" bestFit="1" customWidth="1"/>
    <col min="2" max="2" width="10.140625" style="6" bestFit="1" customWidth="1"/>
    <col min="3" max="3" width="34.5703125" style="8" bestFit="1" customWidth="1"/>
    <col min="4" max="5" width="28.42578125" style="8" customWidth="1"/>
    <col min="6" max="6" width="3" style="8" customWidth="1"/>
    <col min="7" max="9" width="21.42578125" style="8" customWidth="1"/>
    <col min="10" max="16384" width="9.140625" style="9"/>
  </cols>
  <sheetData>
    <row r="1" spans="1:9" x14ac:dyDescent="0.25">
      <c r="C1" s="7" t="s">
        <v>0</v>
      </c>
    </row>
    <row r="2" spans="1:9" x14ac:dyDescent="0.25">
      <c r="C2" s="10" t="s">
        <v>1</v>
      </c>
    </row>
    <row r="3" spans="1:9" x14ac:dyDescent="0.25">
      <c r="C3" s="11" t="s">
        <v>36</v>
      </c>
    </row>
    <row r="6" spans="1:9" x14ac:dyDescent="0.25">
      <c r="C6" s="12"/>
      <c r="D6" s="12" t="s">
        <v>2</v>
      </c>
      <c r="E6" s="12" t="s">
        <v>3</v>
      </c>
      <c r="F6" s="12"/>
      <c r="G6" s="12" t="s">
        <v>4</v>
      </c>
      <c r="H6" s="12" t="s">
        <v>5</v>
      </c>
      <c r="I6" s="12" t="s">
        <v>6</v>
      </c>
    </row>
    <row r="7" spans="1:9" x14ac:dyDescent="0.25">
      <c r="C7" s="12"/>
      <c r="D7" s="6"/>
      <c r="E7" s="12"/>
      <c r="F7" s="12"/>
      <c r="G7" s="12"/>
      <c r="H7" s="12"/>
      <c r="I7" s="12" t="s">
        <v>7</v>
      </c>
    </row>
    <row r="8" spans="1:9" x14ac:dyDescent="0.25">
      <c r="A8" s="6" t="s">
        <v>8</v>
      </c>
      <c r="C8" s="6" t="s">
        <v>9</v>
      </c>
      <c r="D8" s="13" t="str">
        <f>C3&amp;" Removal Cost"</f>
        <v>March 2022 Removal Cost</v>
      </c>
      <c r="E8" s="13" t="str">
        <f>C3&amp;" Salvage"</f>
        <v>March 2022 Salvage</v>
      </c>
      <c r="F8" s="13"/>
      <c r="G8" s="6" t="s">
        <v>10</v>
      </c>
      <c r="H8" s="6" t="s">
        <v>11</v>
      </c>
      <c r="I8" s="6" t="s">
        <v>12</v>
      </c>
    </row>
    <row r="9" spans="1:9" x14ac:dyDescent="0.25">
      <c r="D9" s="14" t="s">
        <v>13</v>
      </c>
      <c r="E9" s="14" t="s">
        <v>13</v>
      </c>
      <c r="F9" s="14"/>
      <c r="G9" s="6" t="s">
        <v>14</v>
      </c>
      <c r="H9" s="6" t="s">
        <v>15</v>
      </c>
      <c r="I9" s="6" t="s">
        <v>16</v>
      </c>
    </row>
    <row r="11" spans="1:9" outlineLevel="1" x14ac:dyDescent="0.25">
      <c r="A11" s="6">
        <v>117</v>
      </c>
      <c r="B11" s="6" t="s">
        <v>17</v>
      </c>
      <c r="C11" s="8" t="s">
        <v>22</v>
      </c>
      <c r="D11" s="15">
        <v>-377737.62</v>
      </c>
      <c r="E11" s="15">
        <v>-12488.49</v>
      </c>
      <c r="F11" s="15"/>
      <c r="G11" s="16">
        <v>2.8000000000000001E-2</v>
      </c>
      <c r="H11" s="15">
        <f t="shared" ref="H11:H13" si="0">+E11*G11</f>
        <v>-349.67772000000002</v>
      </c>
      <c r="I11" s="15">
        <f t="shared" ref="I11:I13" si="1">ROUND((+D11+H11),(-3))</f>
        <v>-378000</v>
      </c>
    </row>
    <row r="12" spans="1:9" outlineLevel="1" x14ac:dyDescent="0.25">
      <c r="A12" s="6">
        <v>180</v>
      </c>
      <c r="B12" s="6" t="s">
        <v>17</v>
      </c>
      <c r="C12" s="8" t="s">
        <v>23</v>
      </c>
      <c r="D12" s="15">
        <v>-501512.45</v>
      </c>
      <c r="E12" s="15">
        <v>23250.47</v>
      </c>
      <c r="F12" s="15"/>
      <c r="G12" s="16">
        <v>0.2056</v>
      </c>
      <c r="H12" s="15">
        <f t="shared" si="0"/>
        <v>4780.2966320000005</v>
      </c>
      <c r="I12" s="15">
        <f t="shared" si="1"/>
        <v>-497000</v>
      </c>
    </row>
    <row r="13" spans="1:9" outlineLevel="1" x14ac:dyDescent="0.25">
      <c r="A13" s="6">
        <v>110</v>
      </c>
      <c r="B13" s="6" t="s">
        <v>17</v>
      </c>
      <c r="C13" s="8" t="s">
        <v>24</v>
      </c>
      <c r="D13" s="15">
        <v>-1212066.32</v>
      </c>
      <c r="E13" s="15">
        <v>34629.32</v>
      </c>
      <c r="F13" s="15"/>
      <c r="G13" s="16">
        <v>0.1229</v>
      </c>
      <c r="H13" s="15">
        <f t="shared" si="0"/>
        <v>4255.9434279999996</v>
      </c>
      <c r="I13" s="15">
        <f t="shared" si="1"/>
        <v>-1208000</v>
      </c>
    </row>
    <row r="14" spans="1:9" ht="15.75" outlineLevel="1" thickBot="1" x14ac:dyDescent="0.3">
      <c r="D14" s="17">
        <f>SUM(D11:D13)</f>
        <v>-2091316.3900000001</v>
      </c>
      <c r="E14" s="17">
        <f>SUM(E11:E13)</f>
        <v>45391.3</v>
      </c>
      <c r="F14" s="18"/>
      <c r="G14" s="19">
        <f>SUM(G11:G13)</f>
        <v>0.35649999999999998</v>
      </c>
      <c r="H14" s="19">
        <f>SUM(H11:H13)</f>
        <v>8686.5623400000004</v>
      </c>
      <c r="I14" s="19">
        <f>SUM(I11:I13)</f>
        <v>-2083000</v>
      </c>
    </row>
    <row r="15" spans="1:9" ht="15.75" outlineLevel="1" thickTop="1" x14ac:dyDescent="0.25">
      <c r="A15" s="8"/>
      <c r="D15" s="2"/>
      <c r="E15" s="2"/>
      <c r="F15" s="3"/>
      <c r="G15" s="2"/>
      <c r="H15" s="2"/>
      <c r="I15" s="2"/>
    </row>
  </sheetData>
  <autoFilter ref="A10:I14" xr:uid="{833BFADE-1426-4F27-AA5D-9563A8A2FF5B}"/>
  <conditionalFormatting sqref="I11:I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6727-D10E-4870-B0E8-D2F2C9868643}">
  <dimension ref="A1:J13"/>
  <sheetViews>
    <sheetView workbookViewId="0">
      <selection activeCell="D19" sqref="D19"/>
    </sheetView>
  </sheetViews>
  <sheetFormatPr defaultRowHeight="15" x14ac:dyDescent="0.25"/>
  <cols>
    <col min="1" max="1" width="35.5703125" customWidth="1"/>
    <col min="2" max="2" width="30.28515625" bestFit="1" customWidth="1"/>
    <col min="3" max="3" width="21.7109375" bestFit="1" customWidth="1"/>
    <col min="4" max="4" width="14.85546875" customWidth="1"/>
    <col min="5" max="5" width="13.7109375" bestFit="1" customWidth="1"/>
    <col min="6" max="6" width="2.85546875" customWidth="1"/>
    <col min="7" max="7" width="16.28515625" bestFit="1" customWidth="1"/>
    <col min="8" max="8" width="2.85546875" customWidth="1"/>
  </cols>
  <sheetData>
    <row r="1" spans="1:10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0" x14ac:dyDescent="0.25">
      <c r="A2" t="s">
        <v>31</v>
      </c>
      <c r="B2" t="s">
        <v>20</v>
      </c>
      <c r="C2" t="s">
        <v>21</v>
      </c>
      <c r="D2" s="4">
        <v>291492.90000000002</v>
      </c>
      <c r="E2">
        <v>1710.76</v>
      </c>
      <c r="J2" s="4">
        <v>0</v>
      </c>
    </row>
    <row r="3" spans="1:10" x14ac:dyDescent="0.25">
      <c r="A3" t="s">
        <v>31</v>
      </c>
      <c r="B3" t="s">
        <v>18</v>
      </c>
      <c r="C3" t="s">
        <v>21</v>
      </c>
      <c r="D3" s="4">
        <v>920573.42</v>
      </c>
      <c r="E3">
        <v>139279.12</v>
      </c>
      <c r="J3" s="4">
        <v>0</v>
      </c>
    </row>
    <row r="4" spans="1:10" x14ac:dyDescent="0.25">
      <c r="A4" t="s">
        <v>32</v>
      </c>
      <c r="B4" t="s">
        <v>18</v>
      </c>
      <c r="C4" t="s">
        <v>25</v>
      </c>
      <c r="D4" s="4">
        <v>501512.45</v>
      </c>
      <c r="E4">
        <v>524.66</v>
      </c>
      <c r="J4" s="4">
        <v>0</v>
      </c>
    </row>
    <row r="5" spans="1:10" x14ac:dyDescent="0.25">
      <c r="A5" t="s">
        <v>33</v>
      </c>
      <c r="B5" t="s">
        <v>18</v>
      </c>
      <c r="C5" t="s">
        <v>19</v>
      </c>
      <c r="D5" s="5">
        <v>377737.62</v>
      </c>
      <c r="E5">
        <v>-19.46</v>
      </c>
      <c r="J5" s="4">
        <v>0</v>
      </c>
    </row>
    <row r="6" spans="1:10" x14ac:dyDescent="0.25">
      <c r="J6" s="4"/>
    </row>
    <row r="7" spans="1:10" x14ac:dyDescent="0.25">
      <c r="J7" s="4"/>
    </row>
    <row r="8" spans="1:10" x14ac:dyDescent="0.25">
      <c r="J8" s="4"/>
    </row>
    <row r="9" spans="1:10" x14ac:dyDescent="0.25">
      <c r="J9" s="4"/>
    </row>
    <row r="10" spans="1:10" x14ac:dyDescent="0.25">
      <c r="J10" s="4"/>
    </row>
    <row r="11" spans="1:10" x14ac:dyDescent="0.25">
      <c r="J11" s="4"/>
    </row>
    <row r="12" spans="1:10" x14ac:dyDescent="0.25">
      <c r="J12" s="4"/>
    </row>
    <row r="13" spans="1:10" x14ac:dyDescent="0.25">
      <c r="J13" s="4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M G A A B Q S w M E F A A C A A g A m 3 Q 0 V 2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m 3 Q 0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t 0 N F c t 4 j S t j Q M A A F Q o A A A T A B w A R m 9 y b X V s Y X M v U 2 V j d G l v b j E u b S C i G A A o o B Q A A A A A A A A A A A A A A A A A A A A A A A A A A A D t l 1 1 v 2 j A U h u + R + h 8 s V 6 o S D a F u A W 6 2 V O q A d p U 2 Y I V t F w h F x r g Q N b G Z 4 5 S i q v 9 9 z i c J C i 2 u x l X N T c D n P a + P H d s P D g g W L q N g l D w / f j 6 p n d S C J e J k D u 7 o N R F D x J F P B O H A B h 4 R N S A / I x Z y T G S D k U f 7 8 g F Q A A R 5 F C a w L 2 q J O I 7 n 8 t 4 j J l 6 j E 3 J O q P j D + P 2 M s X v D f J p E 2 T b M z Q I 4 f Z 5 0 G B V S N q 2 n L r d s L S 3 G a O a R x o h 4 s l 7 Z E h i F H u q A I L w E x i Q 3 m s q M U o m m K e 1 + I y 8 k N n D v U r e b o O e v x M b I u j F t w U M C x J J Q Q E P P q w H i B Q T c E s z 4 v H H l E m + e a 5 / O n + s w N o Q m c G n i X X N p Y Z 6 K U 3 o K B 8 P O Q F r 5 7 A F 5 M J 3 T W P y 1 d + 1 0 L 8 c 9 2 X Y K y 1 M P D Z h F Y T Q A + e n 1 u y + o s 2 i m v u w N R 5 1 q a R z K d O P b y / 5 I 1 l e p T I O Z N h 5 I p T C K 5 H V + 7 / 3 o 9 c f O T X e 0 p 9 S t I K + 2 0 x n 8 6 o / 3 J G T R S F 1 e j Q O O s H y d X S T Q D A X E g F c 3 / e F w e N u F d R A r J 9 9 c w h H H S x c j r 4 8 e 3 A W K F n 3 8 u l P J z 5 D w j Q 2 D e I E B z P w V o p v G n A S Y u 6 t 4 p 6 R t D k 6 K X X g O w p i F V J R U h f Z E l 1 n J 9 s y B s l i 2 / Z k o g 9 A 3 k B 9 l m i B 5 p r V F g b 8 h o s I V G x N k 3 0 A y C 3 e c + Q C v 3 Z W D 5 V J b k M R r L T e Z I 1 c t 4 b I b K j j z d q s u V Z d 6 r Z e E k 6 J Z I 6 v R n U e L 3 C h P T 9 S a d J / 8 N k F S L 6 L z k k m h G J l h V x R X l u Q m F c K 7 k M 5 d u n D W z H H l N 4 w E i 0 6 o 8 8 q O t 6 N N O i 6 8 s 3 L I + G B W G h Q G a u d v c t u Y 5 x j g p V m D Z 9 H O O I P b P l 6 o M k n I F v v e J M w C 4 c i 3 4 Z M k j T K R p h Y 2 1 t 5 s X 8 7 m 0 q G h P 5 P n + 4 U N 4 F l 2 z p z B 1 + R f I n l 2 0 E R y U y 6 e B W f h C s w 2 V T u n X r 1 V 6 p U 7 Q / p N p a E 8 S K s O 0 R 0 y G Z 9 M q P H 0 / / A 0 Q t 4 D W p B D 8 R T P v x K i 0 o x D M Z X K D 0 R V q j 4 M V 6 n 4 c G R l p S t h K x u A R p d G l 0 b X H n S 9 P 2 x Z G l t H u F U V / w 6 8 j i 5 L G V 2 W G r o s J X R Z K u i y V N F l v Q V d l k a X R p d G l 7 5 1 7 R 4 M T Y 2 v I 9 y 6 1 P D V V M Z X U w 1 f T S V 8 N V X w 1 V T F V / M t + G p q f G l 8 a X z p m 1 f x U G h p d B 3 l 5 m U p o K u l j K 6 W G r p a S u h q q a C r p Y q u 1 l v Q 1 d L o 0 u j S 6 N I 3 r 9 2 D o a 3 x d Z S b l w q + 2 s r 4 a q v h q 6 2 E r 7 Y K v t q q + G q / B V 9 t j S + N L 4 2 v d 3 f z + g d Q S w E C L Q A U A A I A C A C b d D R X b / x z K 6 Q A A A D 2 A A A A E g A A A A A A A A A A A A A A A A A A A A A A Q 2 9 u Z m l n L 1 B h Y 2 t h Z 2 U u e G 1 s U E s B A i 0 A F A A C A A g A m 3 Q 0 V w / K 6 a u k A A A A 6 Q A A A B M A A A A A A A A A A A A A A A A A 8 A A A A F t D b 2 5 0 Z W 5 0 X 1 R 5 c G V z X S 5 4 b W x Q S w E C L Q A U A A I A C A C b d D R X L e I 0 r Y 0 D A A B U K A A A E w A A A A A A A A A A A A A A A A D h A Q A A R m 9 y b X V s Y X M v U 2 V j d G l v b j E u b V B L B Q Y A A A A A A w A D A M I A A A C 7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V a Q A A A A A A A H N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5 H Z X R Q Y X J h b W V 0 Z X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Z p b G x M Y X N 0 V X B k Y X R l Z C I g V m F s d W U 9 I m Q y M D I z L T A 5 L T I w V D E 4 O j M 0 O j U 2 L j c w M T I 2 N D J a I i A v P j w v U 3 R h Y m x l R W 5 0 c m l l c z 4 8 L 0 l 0 Z W 0 + P E l 0 Z W 0 + P E l 0 Z W 1 M b 2 N h d G l v b j 4 8 S X R l b V R 5 c G U + R m 9 y b X V s Y T w v S X R l b V R 5 c G U + P E l 0 Z W 1 Q Y X R o P l N l Y 3 R p b 2 4 x L 2 Z u R 2 V 0 U G F y Y W 1 l d G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S Z W 1 v d m F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P U E N P X 1 J l b W 9 2 Y W w i I C 8 + P E V u d H J 5 I F R 5 c G U 9 I k Z p b G x l Z E N v b X B s Z X R l U m V z d W x 0 V G 9 X b 3 J r c 2 h l Z X Q i I F Z h b H V l P S J s M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P U E N P I F J l b W 9 2 Y W w i I C 8 + P E V u d H J 5 I F R 5 c G U 9 I k J 1 Z m Z l c k 5 l e H R S Z W Z y Z X N o I i B W Y W x 1 Z T 0 i b D E i I C 8 + P E V u d H J 5 I F R 5 c G U 9 I k Z p b G x U Y X J n Z X R O Y W 1 l Q 3 V z d G 9 t a X p l Z C I g V m F s d W U 9 I m w x I i A v P j x F b n R y e S B U e X B l P S J M b 2 F k Z W R U b 0 F u Y W x 5 c 2 l z U 2 V y d m l j Z X M i I F Z h b H V l P S J s M C I g L z 4 8 R W 5 0 c n k g V H l w Z T 0 i U X V l c n l J R C I g V m F s d W U 9 I n N k O T d l Y T J l O S 0 y O D c 4 L T Q y N T U t O G M 4 N y 1 j M W R h Y m Y 4 M G Q 1 M G E i I C 8 + P E V u d H J 5 I F R 5 c G U 9 I k Z p b G x F c n J v c k N v d W 5 0 I i B W Y W x 1 Z T 0 i b D A i I C 8 + P E V u d H J 5 I F R 5 c G U 9 I k Z p b G x M Y X N 0 V X B k Y X R l Z C I g V m F s d W U 9 I m Q y M D I z L T A 0 L T A 2 V D E 3 O j A 0 O j Q 1 L j c 0 M j g y O D N a I i A v P j x F b n R y e S B U e X B l P S J G a W x s R X J y b 3 J D b 2 R l I i B W Y W x 1 Z T 0 i c 1 V u a 2 5 v d 2 4 i I C 8 + P E V u d H J 5 I F R 5 c G U 9 I k Z p b G x D b 2 x 1 b W 5 U e X B l c y I g V m F s d W U 9 I n N C Z 1 l H Q k F R P S I g L z 4 8 R W 5 0 c n k g V H l w Z T 0 i R m l s b E N v d W 5 0 I i B W Y W x 1 Z T 0 i b D Y y I i A v P j x F b n R y e S B U e X B l P S J G a W x s Q 2 9 s d W 1 u T m F t Z X M i I F Z h b H V l P S J z W y Z x d W 9 0 O 0 N P T V B B T l l f Q y Z x d W 9 0 O y w m c X V v d D t H T F 9 B Q 0 N P V U 5 U J n F 1 b 3 Q 7 L C Z x d W 9 0 O 0 d M X 0 N P T V B B T l l f T k 8 m c X V v d D s s J n F 1 b 3 Q 7 Q U 1 P V U 5 U J n F 1 b 3 Q 7 L C Z x d W 9 0 O 1 F V Q U 5 U S V R Z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U E N P I F J l b W 9 2 Y W w v Q X V 0 b 1 J l b W 9 2 Z W R D b 2 x 1 b W 5 z M S 5 7 Q 0 9 N U E F O W V 9 D L D B 9 J n F 1 b 3 Q 7 L C Z x d W 9 0 O 1 N l Y 3 R p b 2 4 x L 0 9 Q Q 0 8 g U m V t b 3 Z h b C 9 B d X R v U m V t b 3 Z l Z E N v b H V t b n M x L n t H T F 9 B Q 0 N P V U 5 U L D F 9 J n F 1 b 3 Q 7 L C Z x d W 9 0 O 1 N l Y 3 R p b 2 4 x L 0 9 Q Q 0 8 g U m V t b 3 Z h b C 9 B d X R v U m V t b 3 Z l Z E N v b H V t b n M x L n t H T F 9 D T 0 1 Q Q U 5 Z X 0 5 P L D J 9 J n F 1 b 3 Q 7 L C Z x d W 9 0 O 1 N l Y 3 R p b 2 4 x L 0 9 Q Q 0 8 g U m V t b 3 Z h b C 9 B d X R v U m V t b 3 Z l Z E N v b H V t b n M x L n t B T U 9 V T l Q s M 3 0 m c X V v d D s s J n F 1 b 3 Q 7 U 2 V j d G l v b j E v T 1 B D T y B S Z W 1 v d m F s L 0 F 1 d G 9 S Z W 1 v d m V k Q 2 9 s d W 1 u c z E u e 1 F V Q U 5 U S V R Z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9 Q Q 0 8 g U m V t b 3 Z h b C 9 B d X R v U m V t b 3 Z l Z E N v b H V t b n M x L n t D T 0 1 Q Q U 5 Z X 0 M s M H 0 m c X V v d D s s J n F 1 b 3 Q 7 U 2 V j d G l v b j E v T 1 B D T y B S Z W 1 v d m F s L 0 F 1 d G 9 S Z W 1 v d m V k Q 2 9 s d W 1 u c z E u e 0 d M X 0 F D Q 0 9 V T l Q s M X 0 m c X V v d D s s J n F 1 b 3 Q 7 U 2 V j d G l v b j E v T 1 B D T y B S Z W 1 v d m F s L 0 F 1 d G 9 S Z W 1 v d m V k Q 2 9 s d W 1 u c z E u e 0 d M X 0 N P T V B B T l l f T k 8 s M n 0 m c X V v d D s s J n F 1 b 3 Q 7 U 2 V j d G l v b j E v T 1 B D T y B S Z W 1 v d m F s L 0 F 1 d G 9 S Z W 1 v d m V k Q 2 9 s d W 1 u c z E u e 0 F N T 1 V O V C w z f S Z x d W 9 0 O y w m c X V v d D t T Z W N 0 a W 9 u M S 9 P U E N P I F J l b W 9 2 Y W w v Q X V 0 b 1 J l b W 9 2 Z W R D b 2 x 1 b W 5 z M S 5 7 U V V B T l R J V F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9 Q Q 0 8 l M j B S Z W 1 v d m F s L 0 J F R 1 9 E Q V R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J l b W 9 2 Y W w v R U 5 E X 0 R B V E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m V t b 3 Z h b C 9 B R V B T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S Z W 1 v d m F s L 1 R S Q U 5 T Q 0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m V t b 3 Z h b C 9 P U E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J l b W 9 2 Y W w v R U x F T U V O V F 9 J R F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m V t b 3 Z h b C 9 B Q 0 N P V U 5 U U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S Z W 1 v d m F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u R 2 V 0 U G F y Y W 1 l d G V y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G a W x s T G F z d F V w Z G F 0 Z W Q i I F Z h b H V l P S J k M j A y M y 0 w O S 0 y M F Q x O D o z N T o w O C 4 x N z M 4 N T k 5 W i I g L z 4 8 L 1 N 0 Y W J s Z U V u d H J p Z X M + P C 9 J d G V t P j x J d G V t P j x J d G V t T G 9 j Y X R p b 2 4 + P E l 0 Z W 1 U e X B l P k Z v c m 1 1 b G E 8 L 0 l 0 Z W 1 U e X B l P j x J d G V t U G F 0 a D 5 T Z W N 0 a W 9 u M S 9 m b k d l d F B h c m F t Z X R l c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2 F s d m F n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Z p b G x U Y X J n Z X Q i I F Z h b H V l P S J z T 1 B D T 1 9 T Y W x 2 Y W d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1 B D T y B T Y W x 2 Y W d l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C d W Z m Z X J O Z X h 0 U m V m c m V z a C I g V m F s d W U 9 I m w x I i A v P j x F b n R y e S B U e X B l P S J G a W x s V G F y Z 2 V 0 T m F t Z U N 1 c 3 R v b W l 6 Z W Q i I F Z h b H V l P S J s M S I g L z 4 8 R W 5 0 c n k g V H l w Z T 0 i T G 9 h Z G V k V G 9 B b m F s e X N p c 1 N l c n Z p Y 2 V z I i B W Y W x 1 Z T 0 i b D A i I C 8 + P E V u d H J 5 I F R 5 c G U 9 I l F 1 Z X J 5 S U Q i I F Z h b H V l P S J z Z D Z h O W V m M G M t O T E 5 O C 0 0 Z D h h L T l m M z c t Z G Q z Z T F i Z m M w Z D J l I i A v P j x F b n R y e S B U e X B l P S J G a W x s R X J y b 3 J D b 3 V u d C I g V m F s d W U 9 I m w w I i A v P j x F b n R y e S B U e X B l P S J G a W x s T G F z d F V w Z G F 0 Z W Q i I F Z h b H V l P S J k M j A y M y 0 w N C 0 w N l Q x N z o w N D o 0 O C 4 5 N z k 0 N j g 3 W i I g L z 4 8 R W 5 0 c n k g V H l w Z T 0 i R m l s b E V y c m 9 y Q 2 9 k Z S I g V m F s d W U 9 I n N V b m t u b 3 d u I i A v P j x F b n R y e S B U e X B l P S J G a W x s Q 2 9 s d W 1 u V H l w Z X M i I F Z h b H V l P S J z Q m d Z R 0 J B U T 0 i I C 8 + P E V u d H J 5 I F R 5 c G U 9 I k Z p b G x D b 3 V u d C I g V m F s d W U 9 I m w 1 M S I g L z 4 8 R W 5 0 c n k g V H l w Z T 0 i R m l s b E N v b H V t b k 5 h b W V z I i B W Y W x 1 Z T 0 i c 1 s m c X V v d D t D T 0 1 Q Q U 5 Z X 0 M m c X V v d D s s J n F 1 b 3 Q 7 R 0 x f Q U N D T 1 V O V C Z x d W 9 0 O y w m c X V v d D t H T F 9 D T 0 1 Q Q U 5 Z X 0 5 P J n F 1 b 3 Q 7 L C Z x d W 9 0 O 0 F N T 1 V O V C Z x d W 9 0 O y w m c X V v d D t R V U F O V E l U W S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1 B D T y B T Y W x 2 Y W d l L 0 F 1 d G 9 S Z W 1 v d m V k Q 2 9 s d W 1 u c z E u e 0 N P T V B B T l l f Q y w w f S Z x d W 9 0 O y w m c X V v d D t T Z W N 0 a W 9 u M S 9 P U E N P I F N h b H Z h Z 2 U v Q X V 0 b 1 J l b W 9 2 Z W R D b 2 x 1 b W 5 z M S 5 7 R 0 x f Q U N D T 1 V O V C w x f S Z x d W 9 0 O y w m c X V v d D t T Z W N 0 a W 9 u M S 9 P U E N P I F N h b H Z h Z 2 U v Q X V 0 b 1 J l b W 9 2 Z W R D b 2 x 1 b W 5 z M S 5 7 R 0 x f Q 0 9 N U E F O W V 9 O T y w y f S Z x d W 9 0 O y w m c X V v d D t T Z W N 0 a W 9 u M S 9 P U E N P I F N h b H Z h Z 2 U v Q X V 0 b 1 J l b W 9 2 Z W R D b 2 x 1 b W 5 z M S 5 7 Q U 1 P V U 5 U L D N 9 J n F 1 b 3 Q 7 L C Z x d W 9 0 O 1 N l Y 3 R p b 2 4 x L 0 9 Q Q 0 8 g U 2 F s d m F n Z S 9 B d X R v U m V t b 3 Z l Z E N v b H V t b n M x L n t R V U F O V E l U W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P U E N P I F N h b H Z h Z 2 U v Q X V 0 b 1 J l b W 9 2 Z W R D b 2 x 1 b W 5 z M S 5 7 Q 0 9 N U E F O W V 9 D L D B 9 J n F 1 b 3 Q 7 L C Z x d W 9 0 O 1 N l Y 3 R p b 2 4 x L 0 9 Q Q 0 8 g U 2 F s d m F n Z S 9 B d X R v U m V t b 3 Z l Z E N v b H V t b n M x L n t H T F 9 B Q 0 N P V U 5 U L D F 9 J n F 1 b 3 Q 7 L C Z x d W 9 0 O 1 N l Y 3 R p b 2 4 x L 0 9 Q Q 0 8 g U 2 F s d m F n Z S 9 B d X R v U m V t b 3 Z l Z E N v b H V t b n M x L n t H T F 9 D T 0 1 Q Q U 5 Z X 0 5 P L D J 9 J n F 1 b 3 Q 7 L C Z x d W 9 0 O 1 N l Y 3 R p b 2 4 x L 0 9 Q Q 0 8 g U 2 F s d m F n Z S 9 B d X R v U m V t b 3 Z l Z E N v b H V t b n M x L n t B T U 9 V T l Q s M 3 0 m c X V v d D s s J n F 1 b 3 Q 7 U 2 V j d G l v b j E v T 1 B D T y B T Y W x 2 Y W d l L 0 F 1 d G 9 S Z W 1 v d m V k Q 2 9 s d W 1 u c z E u e 1 F V Q U 5 U S V R Z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U E N P J T I w U 2 F s d m F n Z S 9 C R U d f R E F U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T Y W x 2 Y W d l L 0 V O R F 9 E Q V R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N h b H Z h Z 2 U v Q U V Q U 0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2 F s d m F n Z S 9 U U k F O U 0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N h b H Z h Z 2 U v T 1 B D T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T Y W x 2 Y W d l L 0 V M R U 1 F T l R f S U R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N h b H Z h Z 2 U v Q U N D T 1 V O V F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2 F s d m F n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k d l d F B h c m F t Z X R l c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R m l s b E x h c 3 R V c G R h d G V k I i B W Y W x 1 Z T 0 i Z D I w M j M t M D k t M j B U M T g 6 M z U 6 N D g u M T g 4 N D A 4 M 1 o i I C 8 + P C 9 T d G F i b G V F b n R y a W V z P j w v S X R l b T 4 8 S X R l b T 4 8 S X R l b U x v Y 2 F 0 a W 9 u P j x J d G V t V H l w Z T 5 G b 3 J t d W x h P C 9 J d G V t V H l w Z T 4 8 S X R l b V B h d G g + U 2 V j d G l v b j E v Z m 5 H Z X R Q Y X J h b W V 0 Z X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J l b W 9 2 Y W w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9 Q Q 0 9 f U m V t b 3 Z h b D Q i I C 8 + P E V u d H J 5 I F R 5 c G U 9 I k Z p b G x l Z E N v b X B s Z X R l U m V z d W x 0 V G 9 X b 3 J r c 2 h l Z X Q i I F Z h b H V l P S J s M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P U E N P I F J l b W 9 2 Y W w i I C 8 + P E V u d H J 5 I F R 5 c G U 9 I k J 1 Z m Z l c k 5 l e H R S Z W Z y Z X N o I i B W Y W x 1 Z T 0 i b D E i I C 8 + P E V u d H J 5 I F R 5 c G U 9 I k Z p b G x U Y X J n Z X R O Y W 1 l Q 3 V z d G 9 t a X p l Z C I g V m F s d W U 9 I m w x I i A v P j x F b n R y e S B U e X B l P S J M b 2 F k Z W R U b 0 F u Y W x 5 c 2 l z U 2 V y d m l j Z X M i I F Z h b H V l P S J s M C I g L z 4 8 R W 5 0 c n k g V H l w Z T 0 i U X V l c n l J R C I g V m F s d W U 9 I n N k O T d l Y T J l O S 0 y O D c 4 L T Q y N T U t O G M 4 N y 1 j M W R h Y m Y 4 M G Q 1 M G E i I C 8 + P E V u d H J 5 I F R 5 c G U 9 I k Z p b G x M Y X N 0 V X B k Y X R l Z C I g V m F s d W U 9 I m Q y M D I z L T A x L T A 2 V D E 3 O j I 2 O j E 0 L j E y M D Q 4 O T F a I i A v P j x F b n R y e S B U e X B l P S J G a W x s R X J y b 3 J D b 3 V u d C I g V m F s d W U 9 I m w w I i A v P j x F b n R y e S B U e X B l P S J G a W x s Q 2 9 s d W 1 u V H l w Z X M i I F Z h b H V l P S J z Q m d Z R 0 J B U T 0 i I C 8 + P E V u d H J 5 I F R 5 c G U 9 I k Z p b G x F c n J v c k N v Z G U i I F Z h b H V l P S J z V W 5 r b m 9 3 b i I g L z 4 8 R W 5 0 c n k g V H l w Z T 0 i R m l s b E N v b H V t b k 5 h b W V z I i B W Y W x 1 Z T 0 i c 1 s m c X V v d D t D T 0 1 Q Q U 5 Z X 0 M m c X V v d D s s J n F 1 b 3 Q 7 R 0 x f Q U N D T 1 V O V C Z x d W 9 0 O y w m c X V v d D t H T F 9 D T 0 1 Q Q U 5 Z X 0 5 P J n F 1 b 3 Q 7 L C Z x d W 9 0 O 0 F N T 1 V O V C Z x d W 9 0 O y w m c X V v d D t R V U F O V E l U W S Z x d W 9 0 O 1 0 i I C 8 + P E V u d H J 5 I F R 5 c G U 9 I k Z p b G x D b 3 V u d C I g V m F s d W U 9 I m w 2 N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U E N P I F J l b W 9 2 Y W w v Q X V 0 b 1 J l b W 9 2 Z W R D b 2 x 1 b W 5 z M S 5 7 Q 0 9 N U E F O W V 9 D L D B 9 J n F 1 b 3 Q 7 L C Z x d W 9 0 O 1 N l Y 3 R p b 2 4 x L 0 9 Q Q 0 8 g U m V t b 3 Z h b C 9 B d X R v U m V t b 3 Z l Z E N v b H V t b n M x L n t H T F 9 B Q 0 N P V U 5 U L D F 9 J n F 1 b 3 Q 7 L C Z x d W 9 0 O 1 N l Y 3 R p b 2 4 x L 0 9 Q Q 0 8 g U m V t b 3 Z h b C 9 B d X R v U m V t b 3 Z l Z E N v b H V t b n M x L n t H T F 9 D T 0 1 Q Q U 5 Z X 0 5 P L D J 9 J n F 1 b 3 Q 7 L C Z x d W 9 0 O 1 N l Y 3 R p b 2 4 x L 0 9 Q Q 0 8 g U m V t b 3 Z h b C 9 B d X R v U m V t b 3 Z l Z E N v b H V t b n M x L n t B T U 9 V T l Q s M 3 0 m c X V v d D s s J n F 1 b 3 Q 7 U 2 V j d G l v b j E v T 1 B D T y B S Z W 1 v d m F s L 0 F 1 d G 9 S Z W 1 v d m V k Q 2 9 s d W 1 u c z E u e 1 F V Q U 5 U S V R Z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9 Q Q 0 8 g U m V t b 3 Z h b C 9 B d X R v U m V t b 3 Z l Z E N v b H V t b n M x L n t D T 0 1 Q Q U 5 Z X 0 M s M H 0 m c X V v d D s s J n F 1 b 3 Q 7 U 2 V j d G l v b j E v T 1 B D T y B S Z W 1 v d m F s L 0 F 1 d G 9 S Z W 1 v d m V k Q 2 9 s d W 1 u c z E u e 0 d M X 0 F D Q 0 9 V T l Q s M X 0 m c X V v d D s s J n F 1 b 3 Q 7 U 2 V j d G l v b j E v T 1 B D T y B S Z W 1 v d m F s L 0 F 1 d G 9 S Z W 1 v d m V k Q 2 9 s d W 1 u c z E u e 0 d M X 0 N P T V B B T l l f T k 8 s M n 0 m c X V v d D s s J n F 1 b 3 Q 7 U 2 V j d G l v b j E v T 1 B D T y B S Z W 1 v d m F s L 0 F 1 d G 9 S Z W 1 v d m V k Q 2 9 s d W 1 u c z E u e 0 F N T 1 V O V C w z f S Z x d W 9 0 O y w m c X V v d D t T Z W N 0 a W 9 u M S 9 P U E N P I F J l b W 9 2 Y W w v Q X V 0 b 1 J l b W 9 2 Z W R D b 2 x 1 b W 5 z M S 5 7 U V V B T l R J V F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9 Q Q 0 8 l M j B S Z W 1 v d m F s J T I w K D I p L 0 J F R 1 9 E Q V R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J l b W 9 2 Y W w l M j A o M i k v R U 5 E X 0 R B V E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m V t b 3 Z h b C U y M C g y K S 9 B R V B T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S Z W 1 v d m F s J T I w K D I p L 1 R S Q U 5 T Q 0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m V t b 3 Z h b C U y M C g y K S 9 P U E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J l b W 9 2 Y W w l M j A o M i k v R U x F T U V O V F 9 J R F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m V t b 3 Z h b C U y M C g y K S 9 B Q 0 N P V U 5 U U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S Z W 1 v d m F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u R 2 V 0 U G F y Y W 1 l d G V y J T I w K D Q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G a W x s T G F z d F V w Z G F 0 Z W Q i I F Z h b H V l P S J k M j A y M y 0 w O S 0 y M F Q x O D o z N T o 1 O C 4 w N z A 3 N z I 4 W i I g L z 4 8 L 1 N 0 Y W J s Z U V u d H J p Z X M + P C 9 J d G V t P j x J d G V t P j x J d G V t T G 9 j Y X R p b 2 4 + P E l 0 Z W 1 U e X B l P k Z v c m 1 1 b G E 8 L 0 l 0 Z W 1 U e X B l P j x J d G V t U G F 0 a D 5 T Z W N 0 a W 9 u M S 9 m b k d l d F B h c m F t Z X R l c i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2 F s d m F n Z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Z p b G x U Y X J n Z X Q i I F Z h b H V l P S J z T 1 B D T 1 9 T Y W x 2 Y W d l N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9 Q Q 0 8 g U 2 F s d m F n Z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n V m Z m V y T m V 4 d F J l Z n J l c 2 g i I F Z h b H V l P S J s M S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R d W V y e U l E I i B W Y W x 1 Z T 0 i c 2 Q 2 Y T l l Z j B j L T k x O T g t N G Q 4 Y S 0 5 Z j M 3 L W R k M 2 U x Y m Z j M G Q y Z S I g L z 4 8 R W 5 0 c n k g V H l w Z T 0 i R m l s b E V y c m 9 y Q 2 9 1 b n Q i I F Z h b H V l P S J s M C I g L z 4 8 R W 5 0 c n k g V H l w Z T 0 i R m l s b E x h c 3 R V c G R h d G V k I i B W Y W x 1 Z T 0 i Z D I w M j M t M D E t M D Z U M T c 6 M j Y 6 M T M u M D U z O D M x N F o i I C 8 + P E V u d H J 5 I F R 5 c G U 9 I k Z p b G x D b 2 x 1 b W 5 U e X B l c y I g V m F s d W U 9 I n N C Z 1 l H Q k F R P S I g L z 4 8 R W 5 0 c n k g V H l w Z T 0 i R m l s b E V y c m 9 y Q 2 9 k Z S I g V m F s d W U 9 I n N V b m t u b 3 d u I i A v P j x F b n R y e S B U e X B l P S J G a W x s Q 2 9 s d W 1 u T m F t Z X M i I F Z h b H V l P S J z W y Z x d W 9 0 O 0 N P T V B B T l l f Q y Z x d W 9 0 O y w m c X V v d D t H T F 9 B Q 0 N P V U 5 U J n F 1 b 3 Q 7 L C Z x d W 9 0 O 0 d M X 0 N P T V B B T l l f T k 8 m c X V v d D s s J n F 1 b 3 Q 7 Q U 1 P V U 5 U J n F 1 b 3 Q 7 L C Z x d W 9 0 O 1 F V Q U 5 U S V R Z J n F 1 b 3 Q 7 X S I g L z 4 8 R W 5 0 c n k g V H l w Z T 0 i R m l s b E N v d W 5 0 I i B W Y W x 1 Z T 0 i b D Y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Q Q 0 8 g U 2 F s d m F n Z S 9 B d X R v U m V t b 3 Z l Z E N v b H V t b n M x L n t D T 0 1 Q Q U 5 Z X 0 M s M H 0 m c X V v d D s s J n F 1 b 3 Q 7 U 2 V j d G l v b j E v T 1 B D T y B T Y W x 2 Y W d l L 0 F 1 d G 9 S Z W 1 v d m V k Q 2 9 s d W 1 u c z E u e 0 d M X 0 F D Q 0 9 V T l Q s M X 0 m c X V v d D s s J n F 1 b 3 Q 7 U 2 V j d G l v b j E v T 1 B D T y B T Y W x 2 Y W d l L 0 F 1 d G 9 S Z W 1 v d m V k Q 2 9 s d W 1 u c z E u e 0 d M X 0 N P T V B B T l l f T k 8 s M n 0 m c X V v d D s s J n F 1 b 3 Q 7 U 2 V j d G l v b j E v T 1 B D T y B T Y W x 2 Y W d l L 0 F 1 d G 9 S Z W 1 v d m V k Q 2 9 s d W 1 u c z E u e 0 F N T 1 V O V C w z f S Z x d W 9 0 O y w m c X V v d D t T Z W N 0 a W 9 u M S 9 P U E N P I F N h b H Z h Z 2 U v Q X V 0 b 1 J l b W 9 2 Z W R D b 2 x 1 b W 5 z M S 5 7 U V V B T l R J V F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T 1 B D T y B T Y W x 2 Y W d l L 0 F 1 d G 9 S Z W 1 v d m V k Q 2 9 s d W 1 u c z E u e 0 N P T V B B T l l f Q y w w f S Z x d W 9 0 O y w m c X V v d D t T Z W N 0 a W 9 u M S 9 P U E N P I F N h b H Z h Z 2 U v Q X V 0 b 1 J l b W 9 2 Z W R D b 2 x 1 b W 5 z M S 5 7 R 0 x f Q U N D T 1 V O V C w x f S Z x d W 9 0 O y w m c X V v d D t T Z W N 0 a W 9 u M S 9 P U E N P I F N h b H Z h Z 2 U v Q X V 0 b 1 J l b W 9 2 Z W R D b 2 x 1 b W 5 z M S 5 7 R 0 x f Q 0 9 N U E F O W V 9 O T y w y f S Z x d W 9 0 O y w m c X V v d D t T Z W N 0 a W 9 u M S 9 P U E N P I F N h b H Z h Z 2 U v Q X V 0 b 1 J l b W 9 2 Z W R D b 2 x 1 b W 5 z M S 5 7 Q U 1 P V U 5 U L D N 9 J n F 1 b 3 Q 7 L C Z x d W 9 0 O 1 N l Y 3 R p b 2 4 x L 0 9 Q Q 0 8 g U 2 F s d m F n Z S 9 B d X R v U m V t b 3 Z l Z E N v b H V t b n M x L n t R V U F O V E l U W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1 B D T y U y M F N h b H Z h Z 2 U l M j A o M i k v Q k V H X 0 R B V E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2 F s d m F n Z S U y M C g y K S 9 F T k R f R E F U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T Y W x 2 Y W d l J T I w K D I p L 0 F F U F N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N h b H Z h Z 2 U l M j A o M i k v V F J B T l N D T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T Y W x 2 Y W d l J T I w K D I p L 0 9 Q Q 0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2 F s d m F n Z S U y M C g y K S 9 F T E V N R U 5 U X 0 l E U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T Y W x 2 Y W d l J T I w K D I p L 0 F D Q 0 9 V T l R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N h b H Z h Z 2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5 H Z X R Q Y X J h b W V 0 Z X I l M j A o N S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Z p b G x M Y X N 0 V X B k Y X R l Z C I g V m F s d W U 9 I m Q y M D I z L T A 5 L T I w V D E 4 O j M 2 O j Q 1 L j g w N z Q 5 N T B a I i A v P j w v U 3 R h Y m x l R W 5 0 c m l l c z 4 8 L 0 l 0 Z W 0 + P E l 0 Z W 0 + P E l 0 Z W 1 M b 2 N h d G l v b j 4 8 S X R l b V R 5 c G U + R m 9 y b X V s Y T w v S X R l b V R 5 c G U + P E l 0 Z W 1 Q Y X R o P l N l Y 3 R p b 2 4 x L 2 Z u R 2 V 0 U G F y Y W 1 l d G V y J T I w K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S Z W 1 v d m F s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G a W x s V G F y Z 2 V 0 I i B W Y W x 1 Z T 0 i c 0 9 Q Q 0 9 f U m V t b 3 Z h b D Y i I C 8 + P E V u d H J 5 I F R 5 c G U 9 I k Z p b G x l Z E N v b X B s Z X R l U m V z d W x 0 V G 9 X b 3 J r c 2 h l Z X Q i I F Z h b H V l P S J s M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P U E N P I F J l b W 9 2 Y W w i I C 8 + P E V u d H J 5 I F R 5 c G U 9 I k 5 h d m l n Y X R p b 2 5 T d G V w T m F t Z S I g V m F s d W U 9 I n N O Y X Z p Z 2 F 0 a W 9 u I i A v P j x F b n R y e S B U e X B l P S J G a W x s V G F y Z 2 V 0 T m F t Z U N 1 c 3 R v b W l 6 Z W Q i I F Z h b H V l P S J s M S I g L z 4 8 R W 5 0 c n k g V H l w Z T 0 i T G 9 h Z G V k V G 9 B b m F s e X N p c 1 N l c n Z p Y 2 V z I i B W Y W x 1 Z T 0 i b D A i I C 8 + P E V u d H J 5 I F R 5 c G U 9 I l F 1 Z X J 5 S U Q i I F Z h b H V l P S J z Z D k 3 Z W E y Z T k t M j g 3 O C 0 0 M j U 1 L T h j O D c t Y z F k Y W J m O D B k N T B h I i A v P j x F b n R y e S B U e X B l P S J G a W x s T G F z d F V w Z G F 0 Z W Q i I F Z h b H V l P S J k M j A y M i 0 w N C 0 w N V Q x N j o y M T o 0 O C 4 z O T U z M j Q w W i I g L z 4 8 R W 5 0 c n k g V H l w Z T 0 i R m l s b E V y c m 9 y Q 2 9 1 b n Q i I F Z h b H V l P S J s M C I g L z 4 8 R W 5 0 c n k g V H l w Z T 0 i R m l s b E N v b H V t b l R 5 c G V z I i B W Y W x 1 Z T 0 i c 0 J n W U d E d z g 9 I i A v P j x F b n R y e S B U e X B l P S J G a W x s R X J y b 3 J D b 2 R l I i B W Y W x 1 Z T 0 i c 1 V u a 2 5 v d 2 4 i I C 8 + P E V u d H J 5 I F R 5 c G U 9 I k Z p b G x D b 2 x 1 b W 5 O Y W 1 l c y I g V m F s d W U 9 I n N b J n F 1 b 3 Q 7 Q 0 9 N U E F O W V 9 D J n F 1 b 3 Q 7 L C Z x d W 9 0 O 0 d M X 0 F D Q 0 9 V T l Q m c X V v d D s s J n F 1 b 3 Q 7 R 0 x f Q 0 9 N U E F O W V 9 O T y Z x d W 9 0 O y w m c X V v d D t B T U 9 V T l Q m c X V v d D s s J n F 1 b 3 Q 7 U V V B T l R J V F k m c X V v d D t d I i A v P j x F b n R y e S B U e X B l P S J G a W x s Q 2 9 1 b n Q i I F Z h b H V l P S J s N T g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1 B D T y B S Z W 1 v d m F s L 1 N v d X J j Z S 5 7 Q 0 9 N U E F O W V 9 D L D B 9 J n F 1 b 3 Q 7 L C Z x d W 9 0 O 1 N l Y 3 R p b 2 4 x L 0 9 Q Q 0 8 g U m V t b 3 Z h b C 9 T b 3 V y Y 2 U u e 0 d M X 0 F D Q 0 9 V T l Q s M X 0 m c X V v d D s s J n F 1 b 3 Q 7 U 2 V j d G l v b j E v T 1 B D T y B S Z W 1 v d m F s L 1 N v d X J j Z S 5 7 R 0 x f Q 0 9 N U E F O W V 9 O T y w y f S Z x d W 9 0 O y w m c X V v d D t T Z W N 0 a W 9 u M S 9 P U E N P I F J l b W 9 2 Y W w v U 2 9 1 c m N l L n t B T U 9 V T l Q s M 3 0 m c X V v d D s s J n F 1 b 3 Q 7 U 2 V j d G l v b j E v T 1 B D T y B S Z W 1 v d m F s L 1 N v d X J j Z S 5 7 U V V B T l R J V F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T 1 B D T y B S Z W 1 v d m F s L 1 N v d X J j Z S 5 7 Q 0 9 N U E F O W V 9 D L D B 9 J n F 1 b 3 Q 7 L C Z x d W 9 0 O 1 N l Y 3 R p b 2 4 x L 0 9 Q Q 0 8 g U m V t b 3 Z h b C 9 T b 3 V y Y 2 U u e 0 d M X 0 F D Q 0 9 V T l Q s M X 0 m c X V v d D s s J n F 1 b 3 Q 7 U 2 V j d G l v b j E v T 1 B D T y B S Z W 1 v d m F s L 1 N v d X J j Z S 5 7 R 0 x f Q 0 9 N U E F O W V 9 O T y w y f S Z x d W 9 0 O y w m c X V v d D t T Z W N 0 a W 9 u M S 9 P U E N P I F J l b W 9 2 Y W w v U 2 9 1 c m N l L n t B T U 9 V T l Q s M 3 0 m c X V v d D s s J n F 1 b 3 Q 7 U 2 V j d G l v b j E v T 1 B D T y B S Z W 1 v d m F s L 1 N v d X J j Z S 5 7 U V V B T l R J V F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9 Q Q 0 8 l M j B S Z W 1 v d m F s J T I w K D M p L 0 J F R 1 9 E Q V R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J l b W 9 2 Y W w l M j A o M y k v R U 5 E X 0 R B V E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m V t b 3 Z h b C U y M C g z K S 9 B R V B T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S Z W 1 v d m F s J T I w K D M p L 1 R S Q U 5 T Q 0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m V t b 3 Z h b C U y M C g z K S 9 P U E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J l b W 9 2 Y W w l M j A o M y k v R U x F T U V O V F 9 J R F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m V t b 3 Z h b C U y M C g z K S 9 B Q 0 N P V U 5 U U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S Z W 1 v d m F s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u R 2 V 0 U G F y Y W 1 l d G V y J T I w K D Y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G a W x s T G F z d F V w Z G F 0 Z W Q i I F Z h b H V l P S J k M j A y M y 0 w O S 0 y M F Q x O D o z N j o 1 N C 4 0 M z A 3 N D Y 1 W i I g L z 4 8 L 1 N 0 Y W J s Z U V u d H J p Z X M + P C 9 J d G V t P j x J d G V t P j x J d G V t T G 9 j Y X R p b 2 4 + P E l 0 Z W 1 U e X B l P k Z v c m 1 1 b G E 8 L 0 l 0 Z W 1 U e X B l P j x J d G V t U G F 0 a D 5 T Z W N 0 a W 9 u M S 9 m b k d l d F B h c m F t Z X R l c i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2 F s d m F n Z S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F R h c m d l d C I g V m F s d W U 9 I n N P U E N P X 1 N h b H Z h Z 2 U 3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1 B D T y B T Y W x 2 Y W d l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X Z p Z 2 F 0 a W 9 u U 3 R l c E 5 h b W U i I F Z h b H V l P S J z T m F 2 a W d h d G l v b i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R d W V y e U l E I i B W Y W x 1 Z T 0 i c 2 Q 2 Y T l l Z j B j L T k x O T g t N G Q 4 Y S 0 5 Z j M 3 L W R k M 2 U x Y m Z j M G Q y Z S I g L z 4 8 R W 5 0 c n k g V H l w Z T 0 i R m l s b E x h c 3 R V c G R h d G V k I i B W Y W x 1 Z T 0 i Z D I w M j I t M D Q t M D V U M T Y 6 M j E 6 N D g u N T A z M T g 0 N 1 o i I C 8 + P E V u d H J 5 I F R 5 c G U 9 I k Z p b G x F c n J v c k N v d W 5 0 I i B W Y W x 1 Z T 0 i b D A i I C 8 + P E V u d H J 5 I F R 5 c G U 9 I k Z p b G x D b 2 x 1 b W 5 U e X B l c y I g V m F s d W U 9 I n N C Z 1 l H R H c 4 P S I g L z 4 8 R W 5 0 c n k g V H l w Z T 0 i R m l s b E V y c m 9 y Q 2 9 k Z S I g V m F s d W U 9 I n N V b m t u b 3 d u I i A v P j x F b n R y e S B U e X B l P S J G a W x s Q 2 9 s d W 1 u T m F t Z X M i I F Z h b H V l P S J z W y Z x d W 9 0 O 0 N P T V B B T l l f Q y Z x d W 9 0 O y w m c X V v d D t H T F 9 B Q 0 N P V U 5 U J n F 1 b 3 Q 7 L C Z x d W 9 0 O 0 d M X 0 N P T V B B T l l f T k 8 m c X V v d D s s J n F 1 b 3 Q 7 Q U 1 P V U 5 U J n F 1 b 3 Q 7 L C Z x d W 9 0 O 1 F V Q U 5 U S V R Z J n F 1 b 3 Q 7 X S I g L z 4 8 R W 5 0 c n k g V H l w Z T 0 i R m l s b E N v d W 5 0 I i B W Y W x 1 Z T 0 i b D U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Q Q 0 8 g U 2 F s d m F n Z S 9 T b 3 V y Y 2 U u e 0 N P T V B B T l l f Q y w w f S Z x d W 9 0 O y w m c X V v d D t T Z W N 0 a W 9 u M S 9 P U E N P I F N h b H Z h Z 2 U v U 2 9 1 c m N l L n t H T F 9 B Q 0 N P V U 5 U L D F 9 J n F 1 b 3 Q 7 L C Z x d W 9 0 O 1 N l Y 3 R p b 2 4 x L 0 9 Q Q 0 8 g U 2 F s d m F n Z S 9 T b 3 V y Y 2 U u e 0 d M X 0 N P T V B B T l l f T k 8 s M n 0 m c X V v d D s s J n F 1 b 3 Q 7 U 2 V j d G l v b j E v T 1 B D T y B T Y W x 2 Y W d l L 1 N v d X J j Z S 5 7 Q U 1 P V U 5 U L D N 9 J n F 1 b 3 Q 7 L C Z x d W 9 0 O 1 N l Y 3 R p b 2 4 x L 0 9 Q Q 0 8 g U 2 F s d m F n Z S 9 T b 3 V y Y 2 U u e 1 F V Q U 5 U S V R Z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9 Q Q 0 8 g U 2 F s d m F n Z S 9 T b 3 V y Y 2 U u e 0 N P T V B B T l l f Q y w w f S Z x d W 9 0 O y w m c X V v d D t T Z W N 0 a W 9 u M S 9 P U E N P I F N h b H Z h Z 2 U v U 2 9 1 c m N l L n t H T F 9 B Q 0 N P V U 5 U L D F 9 J n F 1 b 3 Q 7 L C Z x d W 9 0 O 1 N l Y 3 R p b 2 4 x L 0 9 Q Q 0 8 g U 2 F s d m F n Z S 9 T b 3 V y Y 2 U u e 0 d M X 0 N P T V B B T l l f T k 8 s M n 0 m c X V v d D s s J n F 1 b 3 Q 7 U 2 V j d G l v b j E v T 1 B D T y B T Y W x 2 Y W d l L 1 N v d X J j Z S 5 7 Q U 1 P V U 5 U L D N 9 J n F 1 b 3 Q 7 L C Z x d W 9 0 O 1 N l Y 3 R p b 2 4 x L 0 9 Q Q 0 8 g U 2 F s d m F n Z S 9 T b 3 V y Y 2 U u e 1 F V Q U 5 U S V R Z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U E N P J T I w U 2 F s d m F n Z S U y M C g z K S 9 C R U d f R E F U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T Y W x 2 Y W d l J T I w K D M p L 0 V O R F 9 E Q V R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N h b H Z h Z 2 U l M j A o M y k v Q U V Q U 0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2 F s d m F n Z S U y M C g z K S 9 U U k F O U 0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N h b H Z h Z 2 U l M j A o M y k v T 1 B D T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Q Q 0 8 l M j B T Y W x 2 Y W d l J T I w K D M p L 0 V M R U 1 F T l R f S U R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B D T y U y M F N h b H Z h Z 2 U l M j A o M y k v Q U N D T 1 V O V F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E N P J T I w U 2 F s d m F n Z S U y M C g z K S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U T E D d H S d K k G f H f P X 9 G e V j Q A A A A A C A A A A A A A D Z g A A w A A A A B A A A A A + U k O S k M e I 9 F i 4 z R O T B P h p A A A A A A S A A A C g A A A A E A A A A M e 6 Q / L i A 6 F V L l R A Q C J l b K l Q A A A A N i / 5 k r s L N J R 6 Z X s I r u h I N R Z w b r i T J c a T / N i s t M 2 L W V 7 7 G I u n S + Y p u 4 Y f a Q A 5 D / 2 G H Z w 7 2 0 H b r T C j V k 4 b 2 k s Q F 9 Z w s u 7 9 s + r b U w F O 7 W p 5 X N 4 U A A A A 8 M 3 L 2 T a J O x k z D C a S E 0 e g r X y Y 0 B 4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28315091-E972-48EB-A107-B0A2D1DA311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572E6E4-9065-49D5-8F3E-CB3FBA3D3E44}"/>
</file>

<file path=customXml/itemProps3.xml><?xml version="1.0" encoding="utf-8"?>
<ds:datastoreItem xmlns:ds="http://schemas.openxmlformats.org/officeDocument/2006/customXml" ds:itemID="{7DC3E429-6534-446D-B828-11322C0CB38D}"/>
</file>

<file path=customXml/itemProps4.xml><?xml version="1.0" encoding="utf-8"?>
<ds:datastoreItem xmlns:ds="http://schemas.openxmlformats.org/officeDocument/2006/customXml" ds:itemID="{470B6001-6ADF-4217-83F2-276460B26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Jan - Mar 2023</vt:lpstr>
      <vt:lpstr>Jan - Mar 2023 COR</vt:lpstr>
      <vt:lpstr>Jan - Mar 2023 Salvage</vt:lpstr>
      <vt:lpstr>2022</vt:lpstr>
      <vt:lpstr>2022 COR</vt:lpstr>
      <vt:lpstr>2022 Salvage</vt:lpstr>
      <vt:lpstr>Jan - Mar 2022 Summary</vt:lpstr>
      <vt:lpstr>Jan - Mar 2022 COR</vt:lpstr>
      <vt:lpstr>Jan - Mar 2022 Salvage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s293802</dc:creator>
  <cp:lastModifiedBy>Linda M Schlessman</cp:lastModifiedBy>
  <dcterms:created xsi:type="dcterms:W3CDTF">2023-09-20T16:48:04Z</dcterms:created>
  <dcterms:modified xsi:type="dcterms:W3CDTF">2023-09-21T17:27:13Z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0x01010001136CE24ED5F449BD16740FFC7FAF6F</vt:lpwstr>
  </property>
</Properties>
</file>