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R:\Regulatory Support\Distribution Support\_Kentucky\2023 KY Base Case\Everett Phillips supported by Tony Sutor\03-Discovery\Staff set 1\KPSC 1-7\"/>
    </mc:Choice>
  </mc:AlternateContent>
  <xr:revisionPtr revIDLastSave="0" documentId="8_{AF379CC2-AF91-413C-B8A9-2AE84651AD73}" xr6:coauthVersionLast="47" xr6:coauthVersionMax="47" xr10:uidLastSave="{00000000-0000-0000-0000-000000000000}"/>
  <bookViews>
    <workbookView xWindow="20370" yWindow="-2475" windowWidth="29040" windowHeight="15720" xr2:uid="{00000000-000D-0000-FFFF-FFFF00000000}"/>
  </bookViews>
  <sheets>
    <sheet name="Test Year" sheetId="5" r:id="rId1"/>
    <sheet name="12 Mos. Preceding Test Year" sheetId="6" r:id="rId2"/>
  </sheets>
  <externalReferences>
    <externalReference r:id="rId3"/>
  </externalReferences>
  <definedNames>
    <definedName name="_xlnm._FilterDatabase" localSheetId="1" hidden="1">'12 Mos. Preceding Test Year'!$A$9:$I$612</definedName>
    <definedName name="_xlnm._FilterDatabase" localSheetId="0" hidden="1">'Test Year'!$A$9:$I$594</definedName>
    <definedName name="_xlnm.Print_Area" localSheetId="1">'12 Mos. Preceding Test Year'!$A$1:$I$612</definedName>
    <definedName name="_xlnm.Print_Area" localSheetId="0">'Test Year'!$A$1:$I$594</definedName>
    <definedName name="_xlnm.Print_Titles" localSheetId="1">'12 Mos. Preceding Test Year'!$1:$9</definedName>
    <definedName name="_xlnm.Print_Titles" localSheetId="0">'Test Year'!$1:$9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2" i="6" l="1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6" i="5"/>
  <c r="I32" i="5" l="1"/>
  <c r="H23" i="5"/>
  <c r="I23" i="5"/>
  <c r="I577" i="5"/>
  <c r="I576" i="5"/>
  <c r="I575" i="5"/>
  <c r="I574" i="5"/>
  <c r="I573" i="5"/>
  <c r="I572" i="5"/>
  <c r="I571" i="5"/>
  <c r="I570" i="5"/>
  <c r="I569" i="5"/>
  <c r="I568" i="5"/>
  <c r="I567" i="5"/>
  <c r="I566" i="5"/>
  <c r="I565" i="5"/>
  <c r="I564" i="5"/>
  <c r="I563" i="5"/>
  <c r="I562" i="5"/>
  <c r="I561" i="5"/>
  <c r="I560" i="5"/>
  <c r="I559" i="5"/>
  <c r="I558" i="5"/>
  <c r="I557" i="5"/>
  <c r="I556" i="5"/>
  <c r="I555" i="5"/>
  <c r="I554" i="5"/>
  <c r="I553" i="5"/>
  <c r="I552" i="5"/>
  <c r="I551" i="5"/>
  <c r="I550" i="5"/>
  <c r="I549" i="5"/>
  <c r="I548" i="5"/>
  <c r="I547" i="5"/>
  <c r="I546" i="5"/>
  <c r="I545" i="5"/>
  <c r="I544" i="5"/>
  <c r="I543" i="5"/>
  <c r="I542" i="5"/>
  <c r="I541" i="5"/>
  <c r="I540" i="5"/>
  <c r="I539" i="5"/>
  <c r="I538" i="5"/>
  <c r="I537" i="5"/>
  <c r="I536" i="5"/>
  <c r="I535" i="5"/>
  <c r="I534" i="5"/>
  <c r="I533" i="5"/>
  <c r="I532" i="5"/>
  <c r="I531" i="5"/>
  <c r="I530" i="5"/>
  <c r="I529" i="5"/>
  <c r="I528" i="5"/>
  <c r="I527" i="5"/>
  <c r="I526" i="5"/>
  <c r="I525" i="5"/>
  <c r="I524" i="5"/>
  <c r="I523" i="5"/>
  <c r="I522" i="5"/>
  <c r="I521" i="5"/>
  <c r="I520" i="5"/>
  <c r="I519" i="5"/>
  <c r="I518" i="5"/>
  <c r="I517" i="5"/>
  <c r="I516" i="5"/>
  <c r="I515" i="5"/>
  <c r="I514" i="5"/>
  <c r="I513" i="5"/>
  <c r="I512" i="5"/>
  <c r="I511" i="5"/>
  <c r="I510" i="5"/>
  <c r="I509" i="5"/>
  <c r="I508" i="5"/>
  <c r="I507" i="5"/>
  <c r="I506" i="5"/>
  <c r="I505" i="5"/>
  <c r="I504" i="5"/>
  <c r="I503" i="5"/>
  <c r="I502" i="5"/>
  <c r="I501" i="5"/>
  <c r="I500" i="5"/>
  <c r="I499" i="5"/>
  <c r="I498" i="5"/>
  <c r="I497" i="5"/>
  <c r="I496" i="5"/>
  <c r="I495" i="5"/>
  <c r="I494" i="5"/>
  <c r="I493" i="5"/>
  <c r="I492" i="5"/>
  <c r="I491" i="5"/>
  <c r="I490" i="5"/>
  <c r="I489" i="5"/>
  <c r="I488" i="5"/>
  <c r="I487" i="5"/>
  <c r="I486" i="5"/>
  <c r="I485" i="5"/>
  <c r="I484" i="5"/>
  <c r="I483" i="5"/>
  <c r="I482" i="5"/>
  <c r="I481" i="5"/>
  <c r="I480" i="5"/>
  <c r="I479" i="5"/>
  <c r="I478" i="5"/>
  <c r="I477" i="5"/>
  <c r="I476" i="5"/>
  <c r="I475" i="5"/>
  <c r="I474" i="5"/>
  <c r="I473" i="5"/>
  <c r="I472" i="5"/>
  <c r="I471" i="5"/>
  <c r="I470" i="5"/>
  <c r="I469" i="5"/>
  <c r="I468" i="5"/>
  <c r="I467" i="5"/>
  <c r="I466" i="5"/>
  <c r="I465" i="5"/>
  <c r="I464" i="5"/>
  <c r="I463" i="5"/>
  <c r="I462" i="5"/>
  <c r="I461" i="5"/>
  <c r="I460" i="5"/>
  <c r="I459" i="5"/>
  <c r="I458" i="5"/>
  <c r="I457" i="5"/>
  <c r="I456" i="5"/>
  <c r="I455" i="5"/>
  <c r="I454" i="5"/>
  <c r="I453" i="5"/>
  <c r="I452" i="5"/>
  <c r="I451" i="5"/>
  <c r="I450" i="5"/>
  <c r="I449" i="5"/>
  <c r="I448" i="5"/>
  <c r="I447" i="5"/>
  <c r="I446" i="5"/>
  <c r="I445" i="5"/>
  <c r="I444" i="5"/>
  <c r="I443" i="5"/>
  <c r="I442" i="5"/>
  <c r="I441" i="5"/>
  <c r="I440" i="5"/>
  <c r="I439" i="5"/>
  <c r="I438" i="5"/>
  <c r="I437" i="5"/>
  <c r="I436" i="5"/>
  <c r="I435" i="5"/>
  <c r="I434" i="5"/>
  <c r="I433" i="5"/>
  <c r="I432" i="5"/>
  <c r="I431" i="5"/>
  <c r="I430" i="5"/>
  <c r="I429" i="5"/>
  <c r="I428" i="5"/>
  <c r="I427" i="5"/>
  <c r="I426" i="5"/>
  <c r="I425" i="5"/>
  <c r="I424" i="5"/>
  <c r="I423" i="5"/>
  <c r="I422" i="5"/>
  <c r="I421" i="5"/>
  <c r="I420" i="5"/>
  <c r="I419" i="5"/>
  <c r="I418" i="5"/>
  <c r="I417" i="5"/>
  <c r="I416" i="5"/>
  <c r="I415" i="5"/>
  <c r="I414" i="5"/>
  <c r="I413" i="5"/>
  <c r="I412" i="5"/>
  <c r="I411" i="5"/>
  <c r="I410" i="5"/>
  <c r="I409" i="5"/>
  <c r="I408" i="5"/>
  <c r="I407" i="5"/>
  <c r="I406" i="5"/>
  <c r="I405" i="5"/>
  <c r="I404" i="5"/>
  <c r="I403" i="5"/>
  <c r="I402" i="5"/>
  <c r="I401" i="5"/>
  <c r="I400" i="5"/>
  <c r="I399" i="5"/>
  <c r="I398" i="5"/>
  <c r="I397" i="5"/>
  <c r="I396" i="5"/>
  <c r="I395" i="5"/>
  <c r="I394" i="5"/>
  <c r="I393" i="5"/>
  <c r="I392" i="5"/>
  <c r="I391" i="5"/>
  <c r="I390" i="5"/>
  <c r="I389" i="5"/>
  <c r="I388" i="5"/>
  <c r="I387" i="5"/>
  <c r="I386" i="5"/>
  <c r="I385" i="5"/>
  <c r="I384" i="5"/>
  <c r="I383" i="5"/>
  <c r="I382" i="5"/>
  <c r="I381" i="5"/>
  <c r="I380" i="5"/>
  <c r="I379" i="5"/>
  <c r="I378" i="5"/>
  <c r="I377" i="5"/>
  <c r="I376" i="5"/>
  <c r="I375" i="5"/>
  <c r="I374" i="5"/>
  <c r="I373" i="5"/>
  <c r="I372" i="5"/>
  <c r="I371" i="5"/>
  <c r="I370" i="5"/>
  <c r="I369" i="5"/>
  <c r="I368" i="5"/>
  <c r="I367" i="5"/>
  <c r="I366" i="5"/>
  <c r="I365" i="5"/>
  <c r="I364" i="5"/>
  <c r="I363" i="5"/>
  <c r="I362" i="5"/>
  <c r="I361" i="5"/>
  <c r="I360" i="5"/>
  <c r="I359" i="5"/>
  <c r="I358" i="5"/>
  <c r="I357" i="5"/>
  <c r="I356" i="5"/>
  <c r="I355" i="5"/>
  <c r="I354" i="5"/>
  <c r="I353" i="5"/>
  <c r="I352" i="5"/>
  <c r="I351" i="5"/>
  <c r="I350" i="5"/>
  <c r="I349" i="5"/>
  <c r="I348" i="5"/>
  <c r="I347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69" i="5"/>
  <c r="I81" i="5"/>
  <c r="I117" i="5"/>
  <c r="I141" i="5"/>
  <c r="I165" i="5"/>
  <c r="I45" i="5"/>
  <c r="I57" i="5"/>
  <c r="I93" i="5"/>
  <c r="I105" i="5"/>
  <c r="I129" i="5"/>
  <c r="I140" i="5"/>
  <c r="I21" i="5"/>
  <c r="I585" i="6"/>
  <c r="I584" i="6"/>
  <c r="I573" i="6"/>
  <c r="I572" i="6"/>
  <c r="I560" i="6"/>
  <c r="I549" i="6"/>
  <c r="I548" i="6"/>
  <c r="I537" i="6"/>
  <c r="I536" i="6"/>
  <c r="I513" i="6"/>
  <c r="I512" i="6"/>
  <c r="I501" i="6"/>
  <c r="I500" i="6"/>
  <c r="I489" i="6"/>
  <c r="I488" i="6"/>
  <c r="I477" i="6"/>
  <c r="I476" i="6"/>
  <c r="I465" i="6"/>
  <c r="I464" i="6"/>
  <c r="I453" i="6"/>
  <c r="I452" i="6"/>
  <c r="I440" i="6"/>
  <c r="I429" i="6"/>
  <c r="I428" i="6"/>
  <c r="I417" i="6"/>
  <c r="I416" i="6"/>
  <c r="I405" i="6"/>
  <c r="I404" i="6"/>
  <c r="I393" i="6"/>
  <c r="I392" i="6"/>
  <c r="I381" i="6"/>
  <c r="I380" i="6"/>
  <c r="I369" i="6"/>
  <c r="I368" i="6"/>
  <c r="I357" i="6"/>
  <c r="I356" i="6"/>
  <c r="I345" i="6"/>
  <c r="I344" i="6"/>
  <c r="I333" i="6"/>
  <c r="I332" i="6"/>
  <c r="I320" i="6"/>
  <c r="I588" i="6"/>
  <c r="I576" i="6"/>
  <c r="I552" i="6"/>
  <c r="I540" i="6"/>
  <c r="I528" i="6"/>
  <c r="I524" i="6"/>
  <c r="I504" i="6"/>
  <c r="I480" i="6"/>
  <c r="I468" i="6"/>
  <c r="I456" i="6"/>
  <c r="I432" i="6"/>
  <c r="I420" i="6"/>
  <c r="I408" i="6"/>
  <c r="I396" i="6"/>
  <c r="I384" i="6"/>
  <c r="I372" i="6"/>
  <c r="I360" i="6"/>
  <c r="I348" i="6"/>
  <c r="I336" i="6"/>
  <c r="I324" i="6"/>
  <c r="I22" i="6"/>
  <c r="I587" i="6"/>
  <c r="I575" i="6"/>
  <c r="I551" i="6"/>
  <c r="I539" i="6"/>
  <c r="I527" i="6"/>
  <c r="I515" i="6"/>
  <c r="I503" i="6"/>
  <c r="I491" i="6"/>
  <c r="I479" i="6"/>
  <c r="I467" i="6"/>
  <c r="I455" i="6"/>
  <c r="I443" i="6"/>
  <c r="I419" i="6"/>
  <c r="I407" i="6"/>
  <c r="I395" i="6"/>
  <c r="I383" i="6"/>
  <c r="I371" i="6"/>
  <c r="I359" i="6"/>
  <c r="I347" i="6"/>
  <c r="I335" i="6"/>
  <c r="I323" i="6"/>
  <c r="I308" i="6"/>
  <c r="I301" i="6"/>
  <c r="I298" i="6"/>
  <c r="I296" i="6"/>
  <c r="I288" i="6"/>
  <c r="I274" i="6"/>
  <c r="I272" i="6"/>
  <c r="I265" i="6"/>
  <c r="I264" i="6"/>
  <c r="I253" i="6"/>
  <c r="I252" i="6"/>
  <c r="I250" i="6"/>
  <c r="I248" i="6"/>
  <c r="I241" i="6"/>
  <c r="I240" i="6"/>
  <c r="I238" i="6"/>
  <c r="I229" i="6"/>
  <c r="I228" i="6"/>
  <c r="I226" i="6"/>
  <c r="I224" i="6"/>
  <c r="I217" i="6"/>
  <c r="I216" i="6"/>
  <c r="I227" i="6"/>
  <c r="I239" i="6"/>
  <c r="I251" i="6"/>
  <c r="I263" i="6"/>
  <c r="I275" i="6"/>
  <c r="I287" i="6"/>
  <c r="I299" i="6"/>
  <c r="I311" i="6"/>
  <c r="I325" i="6"/>
  <c r="I337" i="6"/>
  <c r="I349" i="6"/>
  <c r="I361" i="6"/>
  <c r="I373" i="6"/>
  <c r="I385" i="6"/>
  <c r="I397" i="6"/>
  <c r="I409" i="6"/>
  <c r="I421" i="6"/>
  <c r="I433" i="6"/>
  <c r="I445" i="6"/>
  <c r="I457" i="6"/>
  <c r="I469" i="6"/>
  <c r="I481" i="6"/>
  <c r="I493" i="6"/>
  <c r="I505" i="6"/>
  <c r="I517" i="6"/>
  <c r="I529" i="6"/>
  <c r="I541" i="6"/>
  <c r="I553" i="6"/>
  <c r="I557" i="6"/>
  <c r="I565" i="6"/>
  <c r="I569" i="6"/>
  <c r="I577" i="6"/>
  <c r="I581" i="6"/>
  <c r="I589" i="6"/>
  <c r="I590" i="6"/>
  <c r="I593" i="6"/>
  <c r="I595" i="6"/>
  <c r="I594" i="6"/>
  <c r="I592" i="6"/>
  <c r="I591" i="6"/>
  <c r="I586" i="6"/>
  <c r="I583" i="6"/>
  <c r="I582" i="6"/>
  <c r="I580" i="6"/>
  <c r="I579" i="6"/>
  <c r="I578" i="6"/>
  <c r="I574" i="6"/>
  <c r="I571" i="6"/>
  <c r="I570" i="6"/>
  <c r="I568" i="6"/>
  <c r="I567" i="6"/>
  <c r="I566" i="6"/>
  <c r="I564" i="6"/>
  <c r="I563" i="6"/>
  <c r="I562" i="6"/>
  <c r="I561" i="6"/>
  <c r="I559" i="6"/>
  <c r="I558" i="6"/>
  <c r="I556" i="6"/>
  <c r="I555" i="6"/>
  <c r="I554" i="6"/>
  <c r="I550" i="6"/>
  <c r="I547" i="6"/>
  <c r="I546" i="6"/>
  <c r="I545" i="6"/>
  <c r="I544" i="6"/>
  <c r="I543" i="6"/>
  <c r="I542" i="6"/>
  <c r="I538" i="6"/>
  <c r="I535" i="6"/>
  <c r="I534" i="6"/>
  <c r="I533" i="6"/>
  <c r="I532" i="6"/>
  <c r="I531" i="6"/>
  <c r="I530" i="6"/>
  <c r="I526" i="6"/>
  <c r="I525" i="6"/>
  <c r="I523" i="6"/>
  <c r="I522" i="6"/>
  <c r="I521" i="6"/>
  <c r="I520" i="6"/>
  <c r="I519" i="6"/>
  <c r="I518" i="6"/>
  <c r="I516" i="6"/>
  <c r="I514" i="6"/>
  <c r="I511" i="6"/>
  <c r="I510" i="6"/>
  <c r="I509" i="6"/>
  <c r="I508" i="6"/>
  <c r="I507" i="6"/>
  <c r="I506" i="6"/>
  <c r="I502" i="6"/>
  <c r="I499" i="6"/>
  <c r="I498" i="6"/>
  <c r="I497" i="6"/>
  <c r="I496" i="6"/>
  <c r="I495" i="6"/>
  <c r="I494" i="6"/>
  <c r="I492" i="6"/>
  <c r="I490" i="6"/>
  <c r="I487" i="6"/>
  <c r="I486" i="6"/>
  <c r="I485" i="6"/>
  <c r="I484" i="6"/>
  <c r="I483" i="6"/>
  <c r="I482" i="6"/>
  <c r="I478" i="6"/>
  <c r="I475" i="6"/>
  <c r="I474" i="6"/>
  <c r="I473" i="6"/>
  <c r="I472" i="6"/>
  <c r="I471" i="6"/>
  <c r="I470" i="6"/>
  <c r="I466" i="6"/>
  <c r="I463" i="6"/>
  <c r="I462" i="6"/>
  <c r="I461" i="6"/>
  <c r="I460" i="6"/>
  <c r="I459" i="6"/>
  <c r="I458" i="6"/>
  <c r="I454" i="6"/>
  <c r="I451" i="6"/>
  <c r="I450" i="6"/>
  <c r="I449" i="6"/>
  <c r="I448" i="6"/>
  <c r="I447" i="6"/>
  <c r="I446" i="6"/>
  <c r="I444" i="6"/>
  <c r="I442" i="6"/>
  <c r="I441" i="6"/>
  <c r="I439" i="6"/>
  <c r="I438" i="6"/>
  <c r="I437" i="6"/>
  <c r="I436" i="6"/>
  <c r="I435" i="6"/>
  <c r="I434" i="6"/>
  <c r="I431" i="6"/>
  <c r="I430" i="6"/>
  <c r="I427" i="6"/>
  <c r="I426" i="6"/>
  <c r="I425" i="6"/>
  <c r="I424" i="6"/>
  <c r="I423" i="6"/>
  <c r="I422" i="6"/>
  <c r="I418" i="6"/>
  <c r="I415" i="6"/>
  <c r="I414" i="6"/>
  <c r="I413" i="6"/>
  <c r="I412" i="6"/>
  <c r="I411" i="6"/>
  <c r="I410" i="6"/>
  <c r="I406" i="6"/>
  <c r="I403" i="6"/>
  <c r="I402" i="6"/>
  <c r="I401" i="6"/>
  <c r="I400" i="6"/>
  <c r="I399" i="6"/>
  <c r="I398" i="6"/>
  <c r="I394" i="6"/>
  <c r="I391" i="6"/>
  <c r="I390" i="6"/>
  <c r="I389" i="6"/>
  <c r="I388" i="6"/>
  <c r="I387" i="6"/>
  <c r="I386" i="6"/>
  <c r="I382" i="6"/>
  <c r="I379" i="6"/>
  <c r="I378" i="6"/>
  <c r="I377" i="6"/>
  <c r="I376" i="6"/>
  <c r="I375" i="6"/>
  <c r="I374" i="6"/>
  <c r="I370" i="6"/>
  <c r="I367" i="6"/>
  <c r="I366" i="6"/>
  <c r="I365" i="6"/>
  <c r="I364" i="6"/>
  <c r="I363" i="6"/>
  <c r="I362" i="6"/>
  <c r="I358" i="6"/>
  <c r="I355" i="6"/>
  <c r="I354" i="6"/>
  <c r="I353" i="6"/>
  <c r="I352" i="6"/>
  <c r="I351" i="6"/>
  <c r="I350" i="6"/>
  <c r="I346" i="6"/>
  <c r="I343" i="6"/>
  <c r="I342" i="6"/>
  <c r="I341" i="6"/>
  <c r="I340" i="6"/>
  <c r="I339" i="6"/>
  <c r="I338" i="6"/>
  <c r="I334" i="6"/>
  <c r="I331" i="6"/>
  <c r="I330" i="6"/>
  <c r="I329" i="6"/>
  <c r="I328" i="6"/>
  <c r="I327" i="6"/>
  <c r="I326" i="6"/>
  <c r="I322" i="6"/>
  <c r="I321" i="6"/>
  <c r="I319" i="6"/>
  <c r="I318" i="6"/>
  <c r="I317" i="6"/>
  <c r="I316" i="6"/>
  <c r="I315" i="6"/>
  <c r="I310" i="6"/>
  <c r="I309" i="6"/>
  <c r="I307" i="6"/>
  <c r="I306" i="6"/>
  <c r="I305" i="6"/>
  <c r="I304" i="6"/>
  <c r="I303" i="6"/>
  <c r="I302" i="6"/>
  <c r="I300" i="6"/>
  <c r="I297" i="6"/>
  <c r="I295" i="6"/>
  <c r="I294" i="6"/>
  <c r="I293" i="6"/>
  <c r="I292" i="6"/>
  <c r="I291" i="6"/>
  <c r="I290" i="6"/>
  <c r="I289" i="6"/>
  <c r="I286" i="6"/>
  <c r="I285" i="6"/>
  <c r="I284" i="6"/>
  <c r="I283" i="6"/>
  <c r="I282" i="6"/>
  <c r="I281" i="6"/>
  <c r="I280" i="6"/>
  <c r="I279" i="6"/>
  <c r="I278" i="6"/>
  <c r="I277" i="6"/>
  <c r="I276" i="6"/>
  <c r="I273" i="6"/>
  <c r="I271" i="6"/>
  <c r="I270" i="6"/>
  <c r="I269" i="6"/>
  <c r="I268" i="6"/>
  <c r="I267" i="6"/>
  <c r="I266" i="6"/>
  <c r="I262" i="6"/>
  <c r="I261" i="6"/>
  <c r="I260" i="6"/>
  <c r="I259" i="6"/>
  <c r="I258" i="6"/>
  <c r="I257" i="6"/>
  <c r="I256" i="6"/>
  <c r="I255" i="6"/>
  <c r="I254" i="6"/>
  <c r="I249" i="6"/>
  <c r="I247" i="6"/>
  <c r="I246" i="6"/>
  <c r="I245" i="6"/>
  <c r="I244" i="6"/>
  <c r="I243" i="6"/>
  <c r="I242" i="6"/>
  <c r="I237" i="6"/>
  <c r="I236" i="6"/>
  <c r="I235" i="6"/>
  <c r="I234" i="6"/>
  <c r="I233" i="6"/>
  <c r="I232" i="6"/>
  <c r="I231" i="6"/>
  <c r="I230" i="6"/>
  <c r="I225" i="6"/>
  <c r="I223" i="6"/>
  <c r="I222" i="6"/>
  <c r="I221" i="6"/>
  <c r="I220" i="6"/>
  <c r="I219" i="6"/>
  <c r="I218" i="6"/>
  <c r="I177" i="5" l="1"/>
  <c r="I153" i="5"/>
  <c r="I189" i="5"/>
  <c r="I33" i="5"/>
  <c r="I80" i="5"/>
  <c r="I190" i="5"/>
  <c r="I178" i="5"/>
  <c r="I166" i="5"/>
  <c r="I154" i="5"/>
  <c r="I142" i="5"/>
  <c r="I130" i="5"/>
  <c r="I118" i="5"/>
  <c r="I106" i="5"/>
  <c r="I94" i="5"/>
  <c r="I82" i="5"/>
  <c r="I70" i="5"/>
  <c r="I58" i="5"/>
  <c r="I46" i="5"/>
  <c r="I34" i="5"/>
  <c r="I22" i="5"/>
  <c r="I188" i="5"/>
  <c r="I116" i="5"/>
  <c r="I44" i="5"/>
  <c r="I187" i="5"/>
  <c r="I175" i="5"/>
  <c r="I163" i="5"/>
  <c r="I151" i="5"/>
  <c r="I139" i="5"/>
  <c r="I127" i="5"/>
  <c r="I115" i="5"/>
  <c r="I103" i="5"/>
  <c r="I91" i="5"/>
  <c r="I79" i="5"/>
  <c r="I67" i="5"/>
  <c r="I55" i="5"/>
  <c r="I43" i="5"/>
  <c r="I31" i="5"/>
  <c r="I19" i="5"/>
  <c r="I164" i="5"/>
  <c r="I104" i="5"/>
  <c r="I186" i="5"/>
  <c r="I174" i="5"/>
  <c r="I162" i="5"/>
  <c r="I150" i="5"/>
  <c r="I138" i="5"/>
  <c r="I126" i="5"/>
  <c r="I114" i="5"/>
  <c r="I102" i="5"/>
  <c r="I90" i="5"/>
  <c r="I78" i="5"/>
  <c r="I66" i="5"/>
  <c r="I54" i="5"/>
  <c r="I42" i="5"/>
  <c r="I30" i="5"/>
  <c r="I18" i="5"/>
  <c r="I11" i="5"/>
  <c r="I128" i="5"/>
  <c r="I20" i="5"/>
  <c r="I185" i="5"/>
  <c r="I173" i="5"/>
  <c r="I161" i="5"/>
  <c r="I149" i="5"/>
  <c r="I137" i="5"/>
  <c r="I125" i="5"/>
  <c r="I113" i="5"/>
  <c r="I101" i="5"/>
  <c r="I89" i="5"/>
  <c r="I77" i="5"/>
  <c r="I65" i="5"/>
  <c r="I53" i="5"/>
  <c r="I41" i="5"/>
  <c r="I29" i="5"/>
  <c r="I17" i="5"/>
  <c r="I152" i="5"/>
  <c r="I184" i="5"/>
  <c r="I172" i="5"/>
  <c r="I160" i="5"/>
  <c r="I148" i="5"/>
  <c r="I136" i="5"/>
  <c r="I124" i="5"/>
  <c r="I112" i="5"/>
  <c r="I100" i="5"/>
  <c r="I88" i="5"/>
  <c r="I76" i="5"/>
  <c r="I64" i="5"/>
  <c r="I52" i="5"/>
  <c r="I40" i="5"/>
  <c r="I28" i="5"/>
  <c r="I16" i="5"/>
  <c r="I68" i="5"/>
  <c r="I195" i="5"/>
  <c r="I183" i="5"/>
  <c r="I171" i="5"/>
  <c r="I159" i="5"/>
  <c r="I147" i="5"/>
  <c r="I135" i="5"/>
  <c r="I123" i="5"/>
  <c r="I111" i="5"/>
  <c r="I99" i="5"/>
  <c r="I87" i="5"/>
  <c r="I75" i="5"/>
  <c r="I63" i="5"/>
  <c r="I51" i="5"/>
  <c r="I39" i="5"/>
  <c r="I27" i="5"/>
  <c r="I15" i="5"/>
  <c r="I194" i="5"/>
  <c r="I182" i="5"/>
  <c r="I170" i="5"/>
  <c r="I158" i="5"/>
  <c r="I146" i="5"/>
  <c r="I134" i="5"/>
  <c r="I122" i="5"/>
  <c r="I110" i="5"/>
  <c r="I98" i="5"/>
  <c r="I86" i="5"/>
  <c r="I74" i="5"/>
  <c r="I62" i="5"/>
  <c r="I50" i="5"/>
  <c r="I38" i="5"/>
  <c r="I26" i="5"/>
  <c r="I14" i="5"/>
  <c r="I176" i="5"/>
  <c r="I193" i="5"/>
  <c r="I181" i="5"/>
  <c r="I169" i="5"/>
  <c r="I157" i="5"/>
  <c r="I145" i="5"/>
  <c r="I133" i="5"/>
  <c r="I121" i="5"/>
  <c r="I109" i="5"/>
  <c r="I97" i="5"/>
  <c r="I85" i="5"/>
  <c r="I73" i="5"/>
  <c r="I61" i="5"/>
  <c r="I49" i="5"/>
  <c r="I37" i="5"/>
  <c r="I25" i="5"/>
  <c r="I13" i="5"/>
  <c r="I92" i="5"/>
  <c r="I192" i="5"/>
  <c r="I180" i="5"/>
  <c r="I168" i="5"/>
  <c r="I156" i="5"/>
  <c r="I144" i="5"/>
  <c r="I132" i="5"/>
  <c r="I120" i="5"/>
  <c r="I108" i="5"/>
  <c r="I96" i="5"/>
  <c r="I84" i="5"/>
  <c r="I72" i="5"/>
  <c r="I60" i="5"/>
  <c r="I48" i="5"/>
  <c r="I36" i="5"/>
  <c r="I24" i="5"/>
  <c r="I12" i="5"/>
  <c r="I56" i="5"/>
  <c r="I191" i="5"/>
  <c r="I179" i="5"/>
  <c r="I167" i="5"/>
  <c r="I155" i="5"/>
  <c r="I143" i="5"/>
  <c r="I131" i="5"/>
  <c r="I119" i="5"/>
  <c r="I107" i="5"/>
  <c r="I95" i="5"/>
  <c r="I83" i="5"/>
  <c r="I71" i="5"/>
  <c r="I59" i="5"/>
  <c r="I47" i="5"/>
  <c r="I35" i="5"/>
  <c r="I11" i="6"/>
  <c r="I34" i="6"/>
  <c r="I202" i="6"/>
  <c r="I190" i="6"/>
  <c r="I166" i="6"/>
  <c r="I142" i="6"/>
  <c r="I118" i="6"/>
  <c r="I106" i="6"/>
  <c r="I94" i="6"/>
  <c r="I70" i="6"/>
  <c r="I178" i="6"/>
  <c r="I201" i="6"/>
  <c r="I189" i="6"/>
  <c r="I177" i="6"/>
  <c r="I165" i="6"/>
  <c r="I153" i="6"/>
  <c r="I141" i="6"/>
  <c r="I129" i="6"/>
  <c r="I117" i="6"/>
  <c r="I105" i="6"/>
  <c r="I93" i="6"/>
  <c r="I81" i="6"/>
  <c r="I69" i="6"/>
  <c r="I57" i="6"/>
  <c r="I45" i="6"/>
  <c r="I33" i="6"/>
  <c r="I21" i="6"/>
  <c r="I130" i="6"/>
  <c r="I82" i="6"/>
  <c r="I212" i="6"/>
  <c r="I200" i="6"/>
  <c r="I188" i="6"/>
  <c r="I176" i="6"/>
  <c r="I164" i="6"/>
  <c r="I152" i="6"/>
  <c r="I140" i="6"/>
  <c r="I128" i="6"/>
  <c r="I116" i="6"/>
  <c r="I104" i="6"/>
  <c r="I92" i="6"/>
  <c r="I80" i="6"/>
  <c r="I68" i="6"/>
  <c r="I56" i="6"/>
  <c r="I44" i="6"/>
  <c r="I32" i="6"/>
  <c r="I20" i="6"/>
  <c r="I154" i="6"/>
  <c r="I58" i="6"/>
  <c r="I211" i="6"/>
  <c r="I199" i="6"/>
  <c r="I187" i="6"/>
  <c r="I175" i="6"/>
  <c r="I163" i="6"/>
  <c r="I151" i="6"/>
  <c r="I139" i="6"/>
  <c r="I127" i="6"/>
  <c r="I115" i="6"/>
  <c r="I103" i="6"/>
  <c r="I91" i="6"/>
  <c r="I79" i="6"/>
  <c r="I67" i="6"/>
  <c r="I55" i="6"/>
  <c r="I43" i="6"/>
  <c r="I31" i="6"/>
  <c r="I19" i="6"/>
  <c r="I46" i="6"/>
  <c r="I210" i="6"/>
  <c r="I198" i="6"/>
  <c r="I186" i="6"/>
  <c r="I174" i="6"/>
  <c r="I162" i="6"/>
  <c r="I150" i="6"/>
  <c r="I138" i="6"/>
  <c r="I126" i="6"/>
  <c r="I114" i="6"/>
  <c r="I102" i="6"/>
  <c r="I90" i="6"/>
  <c r="I78" i="6"/>
  <c r="I66" i="6"/>
  <c r="I54" i="6"/>
  <c r="I42" i="6"/>
  <c r="I30" i="6"/>
  <c r="I18" i="6"/>
  <c r="I209" i="6"/>
  <c r="I197" i="6"/>
  <c r="I185" i="6"/>
  <c r="I173" i="6"/>
  <c r="I161" i="6"/>
  <c r="I149" i="6"/>
  <c r="I137" i="6"/>
  <c r="I125" i="6"/>
  <c r="I113" i="6"/>
  <c r="I101" i="6"/>
  <c r="I89" i="6"/>
  <c r="I77" i="6"/>
  <c r="I65" i="6"/>
  <c r="I53" i="6"/>
  <c r="I41" i="6"/>
  <c r="I29" i="6"/>
  <c r="I17" i="6"/>
  <c r="I208" i="6"/>
  <c r="I196" i="6"/>
  <c r="I184" i="6"/>
  <c r="I172" i="6"/>
  <c r="I160" i="6"/>
  <c r="I148" i="6"/>
  <c r="I136" i="6"/>
  <c r="I124" i="6"/>
  <c r="I112" i="6"/>
  <c r="I100" i="6"/>
  <c r="I88" i="6"/>
  <c r="I76" i="6"/>
  <c r="I64" i="6"/>
  <c r="I52" i="6"/>
  <c r="I40" i="6"/>
  <c r="I28" i="6"/>
  <c r="I16" i="6"/>
  <c r="I207" i="6"/>
  <c r="I195" i="6"/>
  <c r="I183" i="6"/>
  <c r="I171" i="6"/>
  <c r="I159" i="6"/>
  <c r="I147" i="6"/>
  <c r="I135" i="6"/>
  <c r="I123" i="6"/>
  <c r="I111" i="6"/>
  <c r="I99" i="6"/>
  <c r="I87" i="6"/>
  <c r="I75" i="6"/>
  <c r="I63" i="6"/>
  <c r="I51" i="6"/>
  <c r="I39" i="6"/>
  <c r="I27" i="6"/>
  <c r="I15" i="6"/>
  <c r="I206" i="6"/>
  <c r="I194" i="6"/>
  <c r="I182" i="6"/>
  <c r="I170" i="6"/>
  <c r="I158" i="6"/>
  <c r="I146" i="6"/>
  <c r="I134" i="6"/>
  <c r="I122" i="6"/>
  <c r="I110" i="6"/>
  <c r="I98" i="6"/>
  <c r="I86" i="6"/>
  <c r="I74" i="6"/>
  <c r="I62" i="6"/>
  <c r="I50" i="6"/>
  <c r="I38" i="6"/>
  <c r="I26" i="6"/>
  <c r="I14" i="6"/>
  <c r="I205" i="6"/>
  <c r="I193" i="6"/>
  <c r="I181" i="6"/>
  <c r="I169" i="6"/>
  <c r="I157" i="6"/>
  <c r="I145" i="6"/>
  <c r="I133" i="6"/>
  <c r="I121" i="6"/>
  <c r="I109" i="6"/>
  <c r="I97" i="6"/>
  <c r="I85" i="6"/>
  <c r="I73" i="6"/>
  <c r="I61" i="6"/>
  <c r="I49" i="6"/>
  <c r="I37" i="6"/>
  <c r="I25" i="6"/>
  <c r="I13" i="6"/>
  <c r="I204" i="6"/>
  <c r="I192" i="6"/>
  <c r="I180" i="6"/>
  <c r="I168" i="6"/>
  <c r="I156" i="6"/>
  <c r="I144" i="6"/>
  <c r="I132" i="6"/>
  <c r="I120" i="6"/>
  <c r="I108" i="6"/>
  <c r="I96" i="6"/>
  <c r="I84" i="6"/>
  <c r="I72" i="6"/>
  <c r="I60" i="6"/>
  <c r="I48" i="6"/>
  <c r="I36" i="6"/>
  <c r="I24" i="6"/>
  <c r="I12" i="6"/>
  <c r="I203" i="6"/>
  <c r="I191" i="6"/>
  <c r="I179" i="6"/>
  <c r="I167" i="6"/>
  <c r="I155" i="6"/>
  <c r="I143" i="6"/>
  <c r="I131" i="6"/>
  <c r="I119" i="6"/>
  <c r="I107" i="6"/>
  <c r="I95" i="6"/>
  <c r="I83" i="6"/>
  <c r="I71" i="6"/>
  <c r="I59" i="6"/>
  <c r="I47" i="6"/>
  <c r="I35" i="6"/>
  <c r="I23" i="6"/>
  <c r="D313" i="6"/>
  <c r="I313" i="6" s="1"/>
  <c r="D597" i="6"/>
  <c r="D214" i="6" l="1"/>
  <c r="I214" i="6" s="1"/>
  <c r="D598" i="6"/>
  <c r="I597" i="6"/>
  <c r="D605" i="6" l="1"/>
  <c r="I598" i="6"/>
  <c r="H11" i="6" l="1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574" i="5" l="1"/>
  <c r="H575" i="5"/>
  <c r="H576" i="5"/>
  <c r="H12" i="5"/>
  <c r="H13" i="5"/>
  <c r="H14" i="5"/>
  <c r="H15" i="5"/>
  <c r="H16" i="5"/>
  <c r="H17" i="5"/>
  <c r="H18" i="5"/>
  <c r="H19" i="5"/>
  <c r="H20" i="5"/>
  <c r="H21" i="5"/>
  <c r="H22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E198" i="5"/>
  <c r="H583" i="5" l="1"/>
  <c r="H584" i="5"/>
  <c r="H582" i="5"/>
  <c r="E579" i="5"/>
  <c r="F579" i="5"/>
  <c r="G579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7" i="5"/>
  <c r="H578" i="5"/>
  <c r="H304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204" i="5"/>
  <c r="H205" i="5"/>
  <c r="H206" i="5"/>
  <c r="H201" i="5"/>
  <c r="H202" i="5"/>
  <c r="H203" i="5"/>
  <c r="H200" i="5"/>
  <c r="H197" i="5"/>
  <c r="H11" i="5"/>
  <c r="E597" i="6"/>
  <c r="F597" i="6"/>
  <c r="G597" i="6"/>
  <c r="H198" i="5" l="1"/>
  <c r="H585" i="5"/>
  <c r="H579" i="5"/>
  <c r="D579" i="5"/>
  <c r="I579" i="5" s="1"/>
  <c r="E313" i="6" l="1"/>
  <c r="F313" i="6"/>
  <c r="G313" i="6"/>
  <c r="H312" i="6"/>
  <c r="D302" i="5"/>
  <c r="I302" i="5" s="1"/>
  <c r="E302" i="5"/>
  <c r="F302" i="5"/>
  <c r="G302" i="5"/>
  <c r="H302" i="5"/>
  <c r="H213" i="6" l="1"/>
  <c r="E214" i="6"/>
  <c r="F214" i="6"/>
  <c r="G214" i="6"/>
  <c r="G198" i="5"/>
  <c r="F198" i="5"/>
  <c r="D198" i="5"/>
  <c r="I198" i="5" s="1"/>
  <c r="A11" i="5" l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l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D580" i="5"/>
  <c r="A184" i="5" l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D587" i="5"/>
  <c r="A197" i="5" l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H601" i="6"/>
  <c r="H602" i="6"/>
  <c r="H600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315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216" i="6"/>
  <c r="H12" i="6"/>
  <c r="H13" i="6"/>
  <c r="H14" i="6"/>
  <c r="H15" i="6"/>
  <c r="H16" i="6"/>
  <c r="H17" i="6"/>
  <c r="H18" i="6"/>
  <c r="H19" i="6"/>
  <c r="H20" i="6"/>
  <c r="H21" i="6"/>
  <c r="H22" i="6"/>
  <c r="H597" i="6" l="1"/>
  <c r="A301" i="5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H214" i="6"/>
  <c r="H313" i="6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E603" i="6" l="1"/>
  <c r="G603" i="6"/>
  <c r="H603" i="6"/>
  <c r="F603" i="6"/>
  <c r="F585" i="5"/>
  <c r="G585" i="5"/>
  <c r="E585" i="5"/>
  <c r="E580" i="5" l="1"/>
  <c r="E587" i="5" s="1"/>
  <c r="H580" i="5"/>
  <c r="I580" i="5" s="1"/>
  <c r="G580" i="5"/>
  <c r="G587" i="5" s="1"/>
  <c r="F580" i="5"/>
  <c r="F587" i="5" s="1"/>
  <c r="H598" i="6"/>
  <c r="F591" i="5" l="1"/>
  <c r="H587" i="5"/>
  <c r="H605" i="6"/>
  <c r="F598" i="6"/>
  <c r="F605" i="6" s="1"/>
  <c r="G598" i="6"/>
  <c r="G605" i="6" s="1"/>
  <c r="E598" i="6"/>
  <c r="E605" i="6" s="1"/>
  <c r="F593" i="5" l="1"/>
</calcChain>
</file>

<file path=xl/sharedStrings.xml><?xml version="1.0" encoding="utf-8"?>
<sst xmlns="http://schemas.openxmlformats.org/spreadsheetml/2006/main" count="2404" uniqueCount="1404">
  <si>
    <t>000002241</t>
  </si>
  <si>
    <t>EDN014651</t>
  </si>
  <si>
    <t>KYCR012DL</t>
  </si>
  <si>
    <t>EDN014658</t>
  </si>
  <si>
    <t>000001818</t>
  </si>
  <si>
    <t>000007599</t>
  </si>
  <si>
    <t>B180KYLRC</t>
  </si>
  <si>
    <t>EDN103175</t>
  </si>
  <si>
    <t>ITCB11000</t>
  </si>
  <si>
    <t>EDN100033</t>
  </si>
  <si>
    <t>000007615</t>
  </si>
  <si>
    <t>000007818</t>
  </si>
  <si>
    <t>000016528</t>
  </si>
  <si>
    <t>EDN014680</t>
  </si>
  <si>
    <t>EDN014687</t>
  </si>
  <si>
    <t>EDN014694</t>
  </si>
  <si>
    <t>EDN014720</t>
  </si>
  <si>
    <t>EDN100044</t>
  </si>
  <si>
    <t>EDN100577</t>
  </si>
  <si>
    <t>X00000288</t>
  </si>
  <si>
    <t>ML018EP01</t>
  </si>
  <si>
    <t>ML1VC1601</t>
  </si>
  <si>
    <t>BSPPB0002</t>
  </si>
  <si>
    <t>BSPPB0013</t>
  </si>
  <si>
    <t>BSPPBOUT1</t>
  </si>
  <si>
    <t>A15702007</t>
  </si>
  <si>
    <t>A15702053</t>
  </si>
  <si>
    <t>A18730013</t>
  </si>
  <si>
    <t>B180KYSRC</t>
  </si>
  <si>
    <t>P10115014</t>
  </si>
  <si>
    <t>P11161010</t>
  </si>
  <si>
    <t>P11161023</t>
  </si>
  <si>
    <t>P13064002</t>
  </si>
  <si>
    <t>P13064003</t>
  </si>
  <si>
    <t>P13064030</t>
  </si>
  <si>
    <t>P16116005</t>
  </si>
  <si>
    <t>DX16K02A0</t>
  </si>
  <si>
    <t>EDN012370</t>
  </si>
  <si>
    <t>P16113007</t>
  </si>
  <si>
    <t>EON011326</t>
  </si>
  <si>
    <t>000022392</t>
  </si>
  <si>
    <t>NRCCPKPCO</t>
  </si>
  <si>
    <t>DR15K02A0</t>
  </si>
  <si>
    <t>ETN000180</t>
  </si>
  <si>
    <t>EDN015042</t>
  </si>
  <si>
    <t>000004737</t>
  </si>
  <si>
    <t>B180KYSRR</t>
  </si>
  <si>
    <t>P13064025</t>
  </si>
  <si>
    <t>P16113003</t>
  </si>
  <si>
    <t>A15710057</t>
  </si>
  <si>
    <t>DR15K02B0</t>
  </si>
  <si>
    <t>000021737</t>
  </si>
  <si>
    <t>X00000306</t>
  </si>
  <si>
    <t>ETN000110</t>
  </si>
  <si>
    <t>000025231</t>
  </si>
  <si>
    <t>ML019VP01</t>
  </si>
  <si>
    <t>A15702041</t>
  </si>
  <si>
    <t>A15702029</t>
  </si>
  <si>
    <t>X00000317</t>
  </si>
  <si>
    <t>DCTSUVLKY</t>
  </si>
  <si>
    <t>P14030009</t>
  </si>
  <si>
    <t>P11063002</t>
  </si>
  <si>
    <t>P18025001</t>
  </si>
  <si>
    <t>DP14K02B0</t>
  </si>
  <si>
    <t>P17084005</t>
  </si>
  <si>
    <t>A14068001</t>
  </si>
  <si>
    <t>A15702027</t>
  </si>
  <si>
    <t>A15702034</t>
  </si>
  <si>
    <t>A15702047</t>
  </si>
  <si>
    <t>B180KYTRE</t>
  </si>
  <si>
    <t>DP14K02C0</t>
  </si>
  <si>
    <t>DP14K02C1</t>
  </si>
  <si>
    <t>B110KYSRR</t>
  </si>
  <si>
    <t>DX17K01B0</t>
  </si>
  <si>
    <t>BSPPBS339</t>
  </si>
  <si>
    <t>BSPPBS340</t>
  </si>
  <si>
    <t>P17110006</t>
  </si>
  <si>
    <t>P17110007</t>
  </si>
  <si>
    <t>P18025005</t>
  </si>
  <si>
    <t>DR19K02A0</t>
  </si>
  <si>
    <t>DP16K03B0</t>
  </si>
  <si>
    <t>A19750002</t>
  </si>
  <si>
    <t>A15702030</t>
  </si>
  <si>
    <t>P10115013</t>
  </si>
  <si>
    <t>A15702033</t>
  </si>
  <si>
    <t>DX17K02B0</t>
  </si>
  <si>
    <t>ITCW11004</t>
  </si>
  <si>
    <t>DR19K05A0</t>
  </si>
  <si>
    <t>000025229</t>
  </si>
  <si>
    <t>P19091002</t>
  </si>
  <si>
    <t>ML020SP01</t>
  </si>
  <si>
    <t>ML020VP01</t>
  </si>
  <si>
    <t>ML119EP07</t>
  </si>
  <si>
    <t>ML219EP03</t>
  </si>
  <si>
    <t>MLP18SP01</t>
  </si>
  <si>
    <t>MLP19EP02</t>
  </si>
  <si>
    <t>MLP19EP03</t>
  </si>
  <si>
    <t>000020310</t>
  </si>
  <si>
    <t>000025026</t>
  </si>
  <si>
    <t>BSPPBS363</t>
  </si>
  <si>
    <t>ML018NP03</t>
  </si>
  <si>
    <t>ML019EP02</t>
  </si>
  <si>
    <t>ML019NP01</t>
  </si>
  <si>
    <t>000007558</t>
  </si>
  <si>
    <t>P13064021</t>
  </si>
  <si>
    <t>A15702032</t>
  </si>
  <si>
    <t>A15702035</t>
  </si>
  <si>
    <t>P13064029</t>
  </si>
  <si>
    <t>P17110003</t>
  </si>
  <si>
    <t>P18025006</t>
  </si>
  <si>
    <t>P18025008</t>
  </si>
  <si>
    <t>P13064028</t>
  </si>
  <si>
    <t>TREEREL20</t>
  </si>
  <si>
    <t>KY5YCYCLE</t>
  </si>
  <si>
    <t>DR18K02A0</t>
  </si>
  <si>
    <t>DR19K05B1</t>
  </si>
  <si>
    <t>P19092008</t>
  </si>
  <si>
    <t>P19092017</t>
  </si>
  <si>
    <t>P19092019</t>
  </si>
  <si>
    <t>P10115001</t>
  </si>
  <si>
    <t>DR19K05D0</t>
  </si>
  <si>
    <t>A15710035</t>
  </si>
  <si>
    <t>P17225003</t>
  </si>
  <si>
    <t>A19442001</t>
  </si>
  <si>
    <t>MLP20MP06</t>
  </si>
  <si>
    <t>DR19K05B2</t>
  </si>
  <si>
    <t>A15710062</t>
  </si>
  <si>
    <t>EDN011333</t>
  </si>
  <si>
    <t>P10115002</t>
  </si>
  <si>
    <t>A15710061</t>
  </si>
  <si>
    <t>000014717</t>
  </si>
  <si>
    <t>EDN101114</t>
  </si>
  <si>
    <t>EDN014701</t>
  </si>
  <si>
    <t>DP18K03L0</t>
  </si>
  <si>
    <t>A15710054</t>
  </si>
  <si>
    <t>A19511002</t>
  </si>
  <si>
    <t>A15710058</t>
  </si>
  <si>
    <t>A15710056</t>
  </si>
  <si>
    <t>A17212002</t>
  </si>
  <si>
    <t>ITCB11701</t>
  </si>
  <si>
    <t>P17083025</t>
  </si>
  <si>
    <t>KYCAPTOOL</t>
  </si>
  <si>
    <t>DR19K05B0</t>
  </si>
  <si>
    <t>000005237</t>
  </si>
  <si>
    <t>000005234</t>
  </si>
  <si>
    <t>MLP20VP01</t>
  </si>
  <si>
    <t>P17083016</t>
  </si>
  <si>
    <t>P19092007</t>
  </si>
  <si>
    <t>P19092013</t>
  </si>
  <si>
    <t>000012898</t>
  </si>
  <si>
    <t>P16113009</t>
  </si>
  <si>
    <t>P17084007</t>
  </si>
  <si>
    <t>P19104010</t>
  </si>
  <si>
    <t>P19215003</t>
  </si>
  <si>
    <t>P19215005</t>
  </si>
  <si>
    <t>MLP20EP02</t>
  </si>
  <si>
    <t>MLP20NP01</t>
  </si>
  <si>
    <t>MLP20VP02</t>
  </si>
  <si>
    <t>BSPPB0009</t>
  </si>
  <si>
    <t>P17225004</t>
  </si>
  <si>
    <t>P14030008</t>
  </si>
  <si>
    <t>P17110001</t>
  </si>
  <si>
    <t>P17225001</t>
  </si>
  <si>
    <t>A15702036</t>
  </si>
  <si>
    <t>A15710055</t>
  </si>
  <si>
    <t>A15710059</t>
  </si>
  <si>
    <t>A18730015</t>
  </si>
  <si>
    <t>P19092018</t>
  </si>
  <si>
    <t>P17083005</t>
  </si>
  <si>
    <t>DR19K06D0</t>
  </si>
  <si>
    <t>MLP20EP03</t>
  </si>
  <si>
    <t>P17083001</t>
  </si>
  <si>
    <t>P17083030</t>
  </si>
  <si>
    <t>A15710034</t>
  </si>
  <si>
    <t>A15042007</t>
  </si>
  <si>
    <t>A18730003</t>
  </si>
  <si>
    <t>A20705077</t>
  </si>
  <si>
    <t>000010377</t>
  </si>
  <si>
    <t>P17083034</t>
  </si>
  <si>
    <t>A17750007</t>
  </si>
  <si>
    <t>P17083002</t>
  </si>
  <si>
    <t>P17083003</t>
  </si>
  <si>
    <t>P17083007</t>
  </si>
  <si>
    <t>P17083009</t>
  </si>
  <si>
    <t>P14030102</t>
  </si>
  <si>
    <t>P14030103</t>
  </si>
  <si>
    <t>P19305001</t>
  </si>
  <si>
    <t>P19215004</t>
  </si>
  <si>
    <t>P19091011</t>
  </si>
  <si>
    <t>DR20K02B1</t>
  </si>
  <si>
    <t>A15710053</t>
  </si>
  <si>
    <t>P17076001</t>
  </si>
  <si>
    <t>P19305010</t>
  </si>
  <si>
    <t>P19305009</t>
  </si>
  <si>
    <t>P19104012</t>
  </si>
  <si>
    <t>P19092011</t>
  </si>
  <si>
    <t>P18216001</t>
  </si>
  <si>
    <t>MLP20EP09</t>
  </si>
  <si>
    <t>MLP20EP10</t>
  </si>
  <si>
    <t>P14030002</t>
  </si>
  <si>
    <t>P16113004</t>
  </si>
  <si>
    <t>P17076005</t>
  </si>
  <si>
    <t>P17084017</t>
  </si>
  <si>
    <t>P17084019</t>
  </si>
  <si>
    <t>P17110002</t>
  </si>
  <si>
    <t>P17110005</t>
  </si>
  <si>
    <t>P19092020</t>
  </si>
  <si>
    <t>P19091004</t>
  </si>
  <si>
    <t>MLP20EP06</t>
  </si>
  <si>
    <t>A15702054</t>
  </si>
  <si>
    <t>000005273</t>
  </si>
  <si>
    <t>DR20K02B2</t>
  </si>
  <si>
    <t>A19750104</t>
  </si>
  <si>
    <t>P17084037</t>
  </si>
  <si>
    <t>A15702062</t>
  </si>
  <si>
    <t>A17750109</t>
  </si>
  <si>
    <t>A20705035</t>
  </si>
  <si>
    <t>A20705036</t>
  </si>
  <si>
    <t>P17076011</t>
  </si>
  <si>
    <t>P14030013</t>
  </si>
  <si>
    <t>P14030101</t>
  </si>
  <si>
    <t>P14030104</t>
  </si>
  <si>
    <t>P17076006</t>
  </si>
  <si>
    <t>P17083006</t>
  </si>
  <si>
    <t>P17084038</t>
  </si>
  <si>
    <t>P18221002</t>
  </si>
  <si>
    <t>P18221003</t>
  </si>
  <si>
    <t>P18221004</t>
  </si>
  <si>
    <t>P18221005</t>
  </si>
  <si>
    <t>P19091003</t>
  </si>
  <si>
    <t>P19215001</t>
  </si>
  <si>
    <t>P17076002</t>
  </si>
  <si>
    <t>P17076003</t>
  </si>
  <si>
    <t>P17084025</t>
  </si>
  <si>
    <t>TA1807312</t>
  </si>
  <si>
    <t>P18025003</t>
  </si>
  <si>
    <t>A15710086</t>
  </si>
  <si>
    <t>P18025002</t>
  </si>
  <si>
    <t>A20705001</t>
  </si>
  <si>
    <t>DP16K03C0</t>
  </si>
  <si>
    <t>DP16K03C1</t>
  </si>
  <si>
    <t>P17083031</t>
  </si>
  <si>
    <t>P18025010</t>
  </si>
  <si>
    <t>P17225018</t>
  </si>
  <si>
    <t>P17225016</t>
  </si>
  <si>
    <t>P17225013</t>
  </si>
  <si>
    <t>P17225015</t>
  </si>
  <si>
    <t>P17225006</t>
  </si>
  <si>
    <t>000024645</t>
  </si>
  <si>
    <t>P19305016</t>
  </si>
  <si>
    <t>P17084014</t>
  </si>
  <si>
    <t>P19092002</t>
  </si>
  <si>
    <t>P16116003</t>
  </si>
  <si>
    <t>P14030016</t>
  </si>
  <si>
    <t>P17225014</t>
  </si>
  <si>
    <t>P17225017</t>
  </si>
  <si>
    <t>IT180BILL</t>
  </si>
  <si>
    <t>P19215006</t>
  </si>
  <si>
    <t>KYCR31167</t>
  </si>
  <si>
    <t>P14030015</t>
  </si>
  <si>
    <t>P16116002</t>
  </si>
  <si>
    <t>P17084022</t>
  </si>
  <si>
    <t>P17084023</t>
  </si>
  <si>
    <t>P13064031</t>
  </si>
  <si>
    <t>A15702006</t>
  </si>
  <si>
    <t>A14068005</t>
  </si>
  <si>
    <t>P17084029</t>
  </si>
  <si>
    <t>DR20K02B0</t>
  </si>
  <si>
    <t>DR20K02B3</t>
  </si>
  <si>
    <t>P18025007</t>
  </si>
  <si>
    <t>P19092012</t>
  </si>
  <si>
    <t>P19305018</t>
  </si>
  <si>
    <t>A20705078</t>
  </si>
  <si>
    <t>BSPPB0007</t>
  </si>
  <si>
    <t>BSPPB0011</t>
  </si>
  <si>
    <t>000025230</t>
  </si>
  <si>
    <t>P19091012</t>
  </si>
  <si>
    <t>ITCB11700</t>
  </si>
  <si>
    <t>P18025009</t>
  </si>
  <si>
    <t>P18025012</t>
  </si>
  <si>
    <t>P18025013</t>
  </si>
  <si>
    <t>P18221010</t>
  </si>
  <si>
    <t>P18221013</t>
  </si>
  <si>
    <t>A18730001</t>
  </si>
  <si>
    <t>A18730004</t>
  </si>
  <si>
    <t>A18730005</t>
  </si>
  <si>
    <t>B180KYRMB</t>
  </si>
  <si>
    <t>ITCB18000</t>
  </si>
  <si>
    <t>P17076010</t>
  </si>
  <si>
    <t>P17083008</t>
  </si>
  <si>
    <t>P17083026</t>
  </si>
  <si>
    <t>A20705085</t>
  </si>
  <si>
    <t>P17084013</t>
  </si>
  <si>
    <t>P17084018</t>
  </si>
  <si>
    <t>P17084020</t>
  </si>
  <si>
    <t>A20705067</t>
  </si>
  <si>
    <t>B180KYCSV</t>
  </si>
  <si>
    <t>P17225007</t>
  </si>
  <si>
    <t>P18025004</t>
  </si>
  <si>
    <t>SI180KYUN</t>
  </si>
  <si>
    <t>A15710071</t>
  </si>
  <si>
    <t>A15710080</t>
  </si>
  <si>
    <t>P18221011</t>
  </si>
  <si>
    <t>P19092014</t>
  </si>
  <si>
    <t>P19092016</t>
  </si>
  <si>
    <t>A15710075</t>
  </si>
  <si>
    <t>A15710076</t>
  </si>
  <si>
    <t>A15710079</t>
  </si>
  <si>
    <t>A15710085</t>
  </si>
  <si>
    <t>A20705033</t>
  </si>
  <si>
    <t>A20705052</t>
  </si>
  <si>
    <t>BSPPB0003</t>
  </si>
  <si>
    <t>DP15K05L0</t>
  </si>
  <si>
    <t>DP14K02T0</t>
  </si>
  <si>
    <t>A15710072</t>
  </si>
  <si>
    <t>A20705068</t>
  </si>
  <si>
    <t>P18221016</t>
  </si>
  <si>
    <t>A20705028</t>
  </si>
  <si>
    <t>A20705029</t>
  </si>
  <si>
    <t>A20705037</t>
  </si>
  <si>
    <t>A20705057</t>
  </si>
  <si>
    <t>A20705079</t>
  </si>
  <si>
    <t>A20705080</t>
  </si>
  <si>
    <t>A20705081</t>
  </si>
  <si>
    <t>A20705082</t>
  </si>
  <si>
    <t>A20705083</t>
  </si>
  <si>
    <t>P18221014</t>
  </si>
  <si>
    <t>DP18K01L0</t>
  </si>
  <si>
    <t>P17083033</t>
  </si>
  <si>
    <t>P18221017</t>
  </si>
  <si>
    <t>P19305002</t>
  </si>
  <si>
    <t>P19305017</t>
  </si>
  <si>
    <t>KP-Damage Claims-Reimburse</t>
  </si>
  <si>
    <t>Ds/Kp/Cs-New Customers</t>
  </si>
  <si>
    <t>KP/VoltVar Circ Reconfig DLine</t>
  </si>
  <si>
    <t>ROW Capital widening &amp; removal</t>
  </si>
  <si>
    <t>Ds/Kp/Cs-Upgrades</t>
  </si>
  <si>
    <t>KY/Svc Restoration NonMjr Evt</t>
  </si>
  <si>
    <t>KP-Failed Equip No Outage</t>
  </si>
  <si>
    <t>T/KY/Non-Specific Work - Line</t>
  </si>
  <si>
    <t>Ds Kp Anda</t>
  </si>
  <si>
    <t>KENTUCKY POWER - DIST</t>
  </si>
  <si>
    <t>Ds/Kp/C&amp;I New</t>
  </si>
  <si>
    <t>KP-Cust Req Relocate</t>
  </si>
  <si>
    <t>KP/Small Local Asset Improv</t>
  </si>
  <si>
    <t>KYCutout-Arrester</t>
  </si>
  <si>
    <t>Ds-Kp-Ai Pole Replacement</t>
  </si>
  <si>
    <t>Ds-Kp-Ai Aepc Make Ready</t>
  </si>
  <si>
    <t>Ds-Kp-Ai Other Make Ready</t>
  </si>
  <si>
    <t>Ds-Kp-Ai Recloser Replacement</t>
  </si>
  <si>
    <t>Ds/Kp/C&amp;I Upgrades</t>
  </si>
  <si>
    <t>Ds-Kp-Ai Ckt Inspections</t>
  </si>
  <si>
    <t>ML REPLACEMENT OF TRANSMITTERS</t>
  </si>
  <si>
    <t>ML - NON OUTAGE PPB FGD</t>
  </si>
  <si>
    <t>ML1 V CATALYST REPLACEMENT 3 L</t>
  </si>
  <si>
    <t>Boiler &amp; Auxiliaries PPB&lt;100k</t>
  </si>
  <si>
    <t>Other Costs PPB&lt;$100k</t>
  </si>
  <si>
    <t>Unit 1PPB Outage&lt;100k</t>
  </si>
  <si>
    <t>Beaver Creek- Repl Cap Bk AACC</t>
  </si>
  <si>
    <t>Beaver Creek-Betsy Lane Remedi</t>
  </si>
  <si>
    <t>Baker - Don Marquis STR 162-26</t>
  </si>
  <si>
    <t>T/KY/Non-Specific Work-Station</t>
  </si>
  <si>
    <t>Stone Change to KPCo</t>
  </si>
  <si>
    <t>B.Layne - Allen 46 kV KPCo</t>
  </si>
  <si>
    <t>Stanville Ext TLINE KPCo</t>
  </si>
  <si>
    <t>T/KP/Hazard Station / OPCO</t>
  </si>
  <si>
    <t>T/KP/Wooton Station - Station</t>
  </si>
  <si>
    <t>Hazard Station Change to KPCo</t>
  </si>
  <si>
    <t>Coalton Sta - US RT 60 PPR</t>
  </si>
  <si>
    <t>Ds/Kp/Public Relocation</t>
  </si>
  <si>
    <t>Coalton Line Relaying</t>
  </si>
  <si>
    <t>Line Transformer/Kp</t>
  </si>
  <si>
    <t>ML LANDFILL EXPANSION - PH 3</t>
  </si>
  <si>
    <t>NERC CIP KYPCO</t>
  </si>
  <si>
    <t>KP/Princess Station D Line</t>
  </si>
  <si>
    <t>T Kp T Anda</t>
  </si>
  <si>
    <t>MLP MH CONVEYOR BELT REPLACE</t>
  </si>
  <si>
    <t>Ds-Kp-Small Wire Repl Ovhd</t>
  </si>
  <si>
    <t>KPSectionalizing Program</t>
  </si>
  <si>
    <t>T/KY/Non-Specific Work - Stati</t>
  </si>
  <si>
    <t>Hazard - Wooton ROW KPCo</t>
  </si>
  <si>
    <t>Cannonsburg-SNeal ROW (KY)</t>
  </si>
  <si>
    <t>Beaver Creek - Fleming Cut in</t>
  </si>
  <si>
    <t>Daisy Station TTMP</t>
  </si>
  <si>
    <t>KP/Princess Station DStation</t>
  </si>
  <si>
    <t>BS Repurpose BAP</t>
  </si>
  <si>
    <t>ML E PUMP REPLACEMENT DR 10 HP</t>
  </si>
  <si>
    <t>T Kp D Anda</t>
  </si>
  <si>
    <t>2018 Gen Plt Cap Blkt - KYPC-G</t>
  </si>
  <si>
    <t>Hazard CB/XF Replacements</t>
  </si>
  <si>
    <t>Leslie 161/69kV XF Replacement</t>
  </si>
  <si>
    <t>KY CATS Monthly Unvouch Liab</t>
  </si>
  <si>
    <t>Stinnett Station &amp; Telecom</t>
  </si>
  <si>
    <t>TKYHazard Station Improvemen</t>
  </si>
  <si>
    <t>Kewanee Station - Baseline Wor</t>
  </si>
  <si>
    <t>KP/Raccoon Sta - 30 MVA 138-34</t>
  </si>
  <si>
    <t>Myra Station</t>
  </si>
  <si>
    <t>Johns Creek 138/34 kV XF</t>
  </si>
  <si>
    <t>Hazard-Jackson Str Rep Part 2</t>
  </si>
  <si>
    <t>T/KP/Transmission Region Tools</t>
  </si>
  <si>
    <t>KP/Raccoon Sta - T line in &amp; o</t>
  </si>
  <si>
    <t>Sprigg-Beaver Creek-Tower Rplc</t>
  </si>
  <si>
    <t>D/KY/Non-Specific Work - Sta</t>
  </si>
  <si>
    <t>Elwood Sta - Repl Brkr R</t>
  </si>
  <si>
    <t>REPLACE 15 BREAKERS "A" BUS</t>
  </si>
  <si>
    <t>REPLACE 15 BREAKERS "B" BUS</t>
  </si>
  <si>
    <t>ML CAPITAL TOOLS</t>
  </si>
  <si>
    <t>Chadwick - Tri State #1 Reloca</t>
  </si>
  <si>
    <t>Chadwick - Tri State #2 Reloca</t>
  </si>
  <si>
    <t>Kewanee 138 Ext TLINE</t>
  </si>
  <si>
    <t>Ashland DA 2019 - D line</t>
  </si>
  <si>
    <t>Tygart Sta - Dist Station</t>
  </si>
  <si>
    <t>Betsy Layne- Allen 138kV Slide</t>
  </si>
  <si>
    <t>Morehead: Replace CB B</t>
  </si>
  <si>
    <t>Johns Creek Change to KPCo</t>
  </si>
  <si>
    <t>Morgan Fork Remote End</t>
  </si>
  <si>
    <t>Jackson - Helech Str. Replace</t>
  </si>
  <si>
    <t>Second Fork Sta - add SCADA</t>
  </si>
  <si>
    <t>KY Next Generation Radio Sys</t>
  </si>
  <si>
    <t>Hazard DA 2019 - D line</t>
  </si>
  <si>
    <t>2018 Gen Plt Cap Blkt - KYPC-D</t>
  </si>
  <si>
    <t>Cancel Middle Creek Stn Land</t>
  </si>
  <si>
    <t>ML  MITCHELL DSI PROJECT</t>
  </si>
  <si>
    <t>ML UNIT1 ACID LINE REPLACEMENT</t>
  </si>
  <si>
    <t>ML UNIT2 ACID LINE REPLACEMENT</t>
  </si>
  <si>
    <t>ML SAFETY VALVES  ( 4 )</t>
  </si>
  <si>
    <t>ML E MOTOR REWINDSOVER 10HP</t>
  </si>
  <si>
    <t>Gen Plt Blkt KY-G Mitchell117</t>
  </si>
  <si>
    <t>BS1 BFPT (SPARE) BLADE REPLACE</t>
  </si>
  <si>
    <t>ML HAUL ROAD RELOCATION PRELIM</t>
  </si>
  <si>
    <t>ML TRANSFORMER REPLACEMENT</t>
  </si>
  <si>
    <t>KP-PQ-QOS Mitigation</t>
  </si>
  <si>
    <t>T/KP/Hazard - Jackson 69kV Lin</t>
  </si>
  <si>
    <t>Hazard-Bonnyman Str. Replace</t>
  </si>
  <si>
    <t>Hazard - Fleming Str. Replace</t>
  </si>
  <si>
    <t>Hazard-Wooton Change to KPCo</t>
  </si>
  <si>
    <t>Cancel</t>
  </si>
  <si>
    <t>Bellefonte Remote end Work</t>
  </si>
  <si>
    <t>Kewanee 138 Ext ROW</t>
  </si>
  <si>
    <t>Beaver Creek Remote End Work</t>
  </si>
  <si>
    <t>D Line Work</t>
  </si>
  <si>
    <t>KY D 2017-00179</t>
  </si>
  <si>
    <t>Hazard 2018 DA Plan</t>
  </si>
  <si>
    <t>Hazard DA 2019 - Engle</t>
  </si>
  <si>
    <t>Allen -East Prestonsburg ROW</t>
  </si>
  <si>
    <t>McKinney - Allen ROW</t>
  </si>
  <si>
    <t>Allen - Prestonsburg ROW</t>
  </si>
  <si>
    <t>TKPJohns Creek-RetRem MOABs</t>
  </si>
  <si>
    <t>Hazard DA 2019 - Hazard Sta</t>
  </si>
  <si>
    <t>Pikeville Fiber TelModFib</t>
  </si>
  <si>
    <t>Moore Hollow 138kV Extension</t>
  </si>
  <si>
    <t>Grayson Meter Mod</t>
  </si>
  <si>
    <t>ML M Pump Replacements MH Cap</t>
  </si>
  <si>
    <t>Hazard DA 2019 - Slemp</t>
  </si>
  <si>
    <t>Coleman Station TTMP</t>
  </si>
  <si>
    <t>Customer Meter/Kp</t>
  </si>
  <si>
    <t>TKPStone-RetRem Switches</t>
  </si>
  <si>
    <t>Johns Creek Station TTMP</t>
  </si>
  <si>
    <t>KY/DOP/Copper Theft</t>
  </si>
  <si>
    <t>Ds Kp Ai Support Cs C I</t>
  </si>
  <si>
    <t>Ds Kp Ai   Support Cs Res</t>
  </si>
  <si>
    <t>Tygart Sta - Purchase property</t>
  </si>
  <si>
    <t>Beckham Station TTMP</t>
  </si>
  <si>
    <t>Bellefonte SEL/GE Relay Upgrad</t>
  </si>
  <si>
    <t>Hazard Station TTMP</t>
  </si>
  <si>
    <t>KPCo Storm - Transmission</t>
  </si>
  <si>
    <t>Jeff Station TTMP</t>
  </si>
  <si>
    <t>KY Pre\Valid Major Storm 02</t>
  </si>
  <si>
    <t>Hayward RTU Replacement</t>
  </si>
  <si>
    <t>Kentucky Power - Gen-Miitchell</t>
  </si>
  <si>
    <t>Soft Shell Station Work (KPCo)</t>
  </si>
  <si>
    <t>KY Purch. Cap Tools</t>
  </si>
  <si>
    <t>Hazard DA 2019 - Shamrock</t>
  </si>
  <si>
    <t>KyPCo-G Capital Software Dev</t>
  </si>
  <si>
    <t>KyPCo-D Capital Software Dev</t>
  </si>
  <si>
    <t>ML V FGD Non Outage Capital</t>
  </si>
  <si>
    <t>McKinney Station Work</t>
  </si>
  <si>
    <t>Allen -East Prestonsburg TLINE</t>
  </si>
  <si>
    <t>Allen - Prestonsburg TLINE</t>
  </si>
  <si>
    <t>Forestry KP T non-NERC</t>
  </si>
  <si>
    <t>Cannonsburg - S.NEAL TL KPCo</t>
  </si>
  <si>
    <t>Myra 138kV Extension TLINE</t>
  </si>
  <si>
    <t>Bellefonte Ext (KY) Line work</t>
  </si>
  <si>
    <t>Chadwick - England Hill TLINE</t>
  </si>
  <si>
    <t>Chadwick - Leach TLINE</t>
  </si>
  <si>
    <t>ML-E-MOTOR REWINDS/REPLACEMENT</t>
  </si>
  <si>
    <t>ML V Oxidation Air Blower Cap</t>
  </si>
  <si>
    <t>Effluent WW Treating PPB&lt;100k</t>
  </si>
  <si>
    <t>Moore Hollow 138kV Ext ROW</t>
  </si>
  <si>
    <t>T/KP/Leslie Station Work</t>
  </si>
  <si>
    <t>Chadwick Station Work</t>
  </si>
  <si>
    <t>Moore Hollow 138kV Station</t>
  </si>
  <si>
    <t>Cancel - DO NOT USE</t>
  </si>
  <si>
    <t>Daisy-Clover Fork Str. Replace</t>
  </si>
  <si>
    <t>Vicco Station TTMP</t>
  </si>
  <si>
    <t>Keyser Station TTMP</t>
  </si>
  <si>
    <t>Spring Fork Tap Str 2 Failure</t>
  </si>
  <si>
    <t>Hays Branch S.S</t>
  </si>
  <si>
    <t>Breaker Repl - Bellefonte</t>
  </si>
  <si>
    <t>ML E Pump Replacements (Cap)</t>
  </si>
  <si>
    <t>Garrett-Soft Shell 138kV TLINE</t>
  </si>
  <si>
    <t>Garrett Station (Distribution)</t>
  </si>
  <si>
    <t>Coalton-Leon Fiber TelModFib</t>
  </si>
  <si>
    <t>Highland-Raceland FC ADSS</t>
  </si>
  <si>
    <t>Hazard-Jackson Str. Replc ROW</t>
  </si>
  <si>
    <t>JohnsC - LeslieN1 69 Needs Asm</t>
  </si>
  <si>
    <t>Forestry KY T NERC</t>
  </si>
  <si>
    <t>Prestonsburg-Thelma 69kV Slide</t>
  </si>
  <si>
    <t>Garrett - Soft Shell 138kV ROW</t>
  </si>
  <si>
    <t>Garrett Switch (Removal)</t>
  </si>
  <si>
    <t>Garrett - Eastern 138 ROW</t>
  </si>
  <si>
    <t>Leslie - Wooton TL to KPCo</t>
  </si>
  <si>
    <t>Leslie - Stinnett TL to KPCo</t>
  </si>
  <si>
    <t>Chadwick - England Hill ROW</t>
  </si>
  <si>
    <t>Middle Creek BESS</t>
  </si>
  <si>
    <t>Breaker Repl - Sidney</t>
  </si>
  <si>
    <t>Topmost Station TTMP</t>
  </si>
  <si>
    <t>Kenwood Extension TLINE</t>
  </si>
  <si>
    <t>Stone Station Work</t>
  </si>
  <si>
    <t>Hatfield Station Work</t>
  </si>
  <si>
    <t>Bellefonte Ext (KY) ROW</t>
  </si>
  <si>
    <t>Hoods Creek Land Purchase</t>
  </si>
  <si>
    <t>ML E Transmitter Replcmts Cap</t>
  </si>
  <si>
    <t>ML E Battery Charger Replace</t>
  </si>
  <si>
    <t>Stinnett Loop Install OPGW</t>
  </si>
  <si>
    <t>Cannonsburg-SNeal KY Remove</t>
  </si>
  <si>
    <t>Prestonsburg - Thelma 69kV</t>
  </si>
  <si>
    <t>Beaver Creek - Fremont Cut in</t>
  </si>
  <si>
    <t>Elwood - Cedar Cr. Reconfig.</t>
  </si>
  <si>
    <t>Bellefonte - Grangston Cut in</t>
  </si>
  <si>
    <t>Chadwick - Leach Relocation</t>
  </si>
  <si>
    <t>Cancel -Dwale Extension T Line</t>
  </si>
  <si>
    <t>Middle Creek- Prestonsburg ROW</t>
  </si>
  <si>
    <t>ML E Valve Replacements Cptl</t>
  </si>
  <si>
    <t>Stone TF Failre Rplcment</t>
  </si>
  <si>
    <t>KyPCo-T Capital Software Dev</t>
  </si>
  <si>
    <t>Breaker Repl - Grayson</t>
  </si>
  <si>
    <t>Daisy-Cloverfork Failure</t>
  </si>
  <si>
    <t>Beaver Creek Remote End</t>
  </si>
  <si>
    <t>Morehead Station: Stn Entrnce</t>
  </si>
  <si>
    <t>Allen-Prestonsburg Fld sliding</t>
  </si>
  <si>
    <t>Middle Creek-Falcon 46kV Remvl</t>
  </si>
  <si>
    <t>Middle Creek-Prestonsburg Rebu</t>
  </si>
  <si>
    <t>Distribution work at Kenwood</t>
  </si>
  <si>
    <t>Wooton Relaying Work &amp; Telecom</t>
  </si>
  <si>
    <t>Leslie - Clover Fork Line Work</t>
  </si>
  <si>
    <t>Leslie Ext Install to KPCo</t>
  </si>
  <si>
    <t>Kenwood Extension ROW</t>
  </si>
  <si>
    <t>Garrett - Eastern 138 TLN</t>
  </si>
  <si>
    <t>Dorton Remote End</t>
  </si>
  <si>
    <t>Dorton - Fleming 138kV</t>
  </si>
  <si>
    <t>Hazard - Fleming 69kV</t>
  </si>
  <si>
    <t>Fleming - Fremont 69kV</t>
  </si>
  <si>
    <t>Beaver Creek - Fleming 69kV</t>
  </si>
  <si>
    <t>Middle Creek- Prestonsburg</t>
  </si>
  <si>
    <t>Leach Station Work</t>
  </si>
  <si>
    <t>Kenwood Station</t>
  </si>
  <si>
    <t>Prestonsburg Remote End Work</t>
  </si>
  <si>
    <t>Burton Station Retirement</t>
  </si>
  <si>
    <t>Elwood Station Retirement</t>
  </si>
  <si>
    <t>D/KPCO/SEL GE Relay</t>
  </si>
  <si>
    <t>Hayward Station TTMP</t>
  </si>
  <si>
    <t>Kewanee Station Land Purchase</t>
  </si>
  <si>
    <t>Tygart Sta - T line work</t>
  </si>
  <si>
    <t>Eastern-Hays Branch SS TLINE</t>
  </si>
  <si>
    <t>Kewanee Fiber Termination</t>
  </si>
  <si>
    <t>Bellefonte - Coalton 138kV ROW</t>
  </si>
  <si>
    <t>East Park - Princess 138kV ROW</t>
  </si>
  <si>
    <t>Ramey 138 kV Extension TLINE</t>
  </si>
  <si>
    <t>East Park - Princess 138kV TL</t>
  </si>
  <si>
    <t>Ramey Station</t>
  </si>
  <si>
    <t>KYPCo-D General Plt Cap Blkt</t>
  </si>
  <si>
    <t>Stinnett - Pineville ROW KPCo</t>
  </si>
  <si>
    <t>Leslie - Stinnett ROW (KPCo)</t>
  </si>
  <si>
    <t>Ramey 138 kV Extension ROW</t>
  </si>
  <si>
    <t>Bellefonte - Coalton 138 kV TL</t>
  </si>
  <si>
    <t>Corp Prgrm Billing-KYPCO Trans</t>
  </si>
  <si>
    <t>Chadwick - Leach ROW</t>
  </si>
  <si>
    <t>KY CR Belhaven Sta</t>
  </si>
  <si>
    <t>Lesile - Stinnett Removal</t>
  </si>
  <si>
    <t>Stinnett - Pineville Removal</t>
  </si>
  <si>
    <t>Henry Clay - Dorton Reconfig.</t>
  </si>
  <si>
    <t>Hazard 161/138 Spare KPCo</t>
  </si>
  <si>
    <t>KYPCo BAT HCP</t>
  </si>
  <si>
    <t>Ashland to Coalton Fiber Build</t>
  </si>
  <si>
    <t>Breaker Repl - E Prestonsburg</t>
  </si>
  <si>
    <t>Breaker Repl - Jenkins</t>
  </si>
  <si>
    <t>Cedar Creek Remote End</t>
  </si>
  <si>
    <t>Betsy Layne - Allen Reconfigur</t>
  </si>
  <si>
    <t>New Camp Tap TLINE</t>
  </si>
  <si>
    <t>LeslieNo1-Hatfield69 NeedsAsm</t>
  </si>
  <si>
    <t>Condenser &amp; Aux. PPB&lt;100k</t>
  </si>
  <si>
    <t>Generator &amp; Support PPB&lt;100k</t>
  </si>
  <si>
    <t>2018 Gen Plt Cap Blkt - KYPC-T</t>
  </si>
  <si>
    <t>Middle Creek Station Land</t>
  </si>
  <si>
    <t>KENTUCKY POWER - GEN</t>
  </si>
  <si>
    <t>Cedar Creek Fiber Extension</t>
  </si>
  <si>
    <t>Cedar Creek - Elwood TLINE Wor</t>
  </si>
  <si>
    <t>Sprigg - Beaver Cr. TLINE Work</t>
  </si>
  <si>
    <t>Hazard-Bonnyman Str Replce ROW</t>
  </si>
  <si>
    <t>Hazard-Fleming Str. Replc ROW</t>
  </si>
  <si>
    <t>Daisy - Clover Fork ROW</t>
  </si>
  <si>
    <t>Reimbursable-DOP-180 Kentucky</t>
  </si>
  <si>
    <t>KENTUCKY POWER - TRANSM</t>
  </si>
  <si>
    <t>Van Lear - Kenwood Str Replace</t>
  </si>
  <si>
    <t>Hays Br. - Morgan Frk. 138 TLN</t>
  </si>
  <si>
    <t>Tom Watkins Station Needs Asmt</t>
  </si>
  <si>
    <t>Beaver Creek - Elwood Retire</t>
  </si>
  <si>
    <t>Elwood - Henry Cl. Recon. @ EL</t>
  </si>
  <si>
    <t>McInness SW Needs Assessment</t>
  </si>
  <si>
    <t>T/KY/Customer Service</t>
  </si>
  <si>
    <t>Ramey Station - Distribution</t>
  </si>
  <si>
    <t>TB SI KYPCO - KENTUCKY UNCAT</t>
  </si>
  <si>
    <t>Morehead Station TTMP</t>
  </si>
  <si>
    <t>Tenth Street Station TTMP</t>
  </si>
  <si>
    <t>Collier Remote End</t>
  </si>
  <si>
    <t>Prestonsburg Remote End</t>
  </si>
  <si>
    <t>McKinney Remote End Work</t>
  </si>
  <si>
    <t>Belhaven Station TTMP</t>
  </si>
  <si>
    <t>Russell Station TTMP</t>
  </si>
  <si>
    <t>Hitchins Station TTMP</t>
  </si>
  <si>
    <t>Olive Hill Station TTMP</t>
  </si>
  <si>
    <t>Barrenshe Station Pre-Eng</t>
  </si>
  <si>
    <t>Coleman - Stone 69kV Pre Eng</t>
  </si>
  <si>
    <t>Boiler MU Water Supply PPB&lt;100</t>
  </si>
  <si>
    <t>Raccoon Station  site purchase</t>
  </si>
  <si>
    <t>KP/Raccoon Sta - T ROW</t>
  </si>
  <si>
    <t>Raccoon Station TTMP</t>
  </si>
  <si>
    <t>Coleman Stn Needs Assessment</t>
  </si>
  <si>
    <t>Sprigg-Barrenshe 69kV Pre Eng</t>
  </si>
  <si>
    <t>Barrenshe-Coleman Pre Eng</t>
  </si>
  <si>
    <t>Big Sandy - Thelma Pre Eng</t>
  </si>
  <si>
    <t>Big Sandy Station Pre Eng</t>
  </si>
  <si>
    <t>McInnessMet69kV Needs Asm</t>
  </si>
  <si>
    <t>Sidney 69kV Loop Needs Asm</t>
  </si>
  <si>
    <t>Bevins 69kV Tap Needs Asm</t>
  </si>
  <si>
    <t>Bellefonte 34.5kV St Needs Asm</t>
  </si>
  <si>
    <t>Fleming (Jackhorn) 138KV  ADSS</t>
  </si>
  <si>
    <t>Lloyd Sta - Purchase property</t>
  </si>
  <si>
    <t>Garrett Land Purchase</t>
  </si>
  <si>
    <t>Jackhorn Land Purchase</t>
  </si>
  <si>
    <t>Construction Amount</t>
  </si>
  <si>
    <t>Indirect Costs Other</t>
  </si>
  <si>
    <t>Total Cost</t>
  </si>
  <si>
    <t>(C)</t>
  </si>
  <si>
    <t>(B)</t>
  </si>
  <si>
    <t>(A)</t>
  </si>
  <si>
    <t>Project No.</t>
  </si>
  <si>
    <t>Description of Project</t>
  </si>
  <si>
    <t>Line No.</t>
  </si>
  <si>
    <t>AFUDC Capitalized</t>
  </si>
  <si>
    <t>Total GLBU 110 (Distribution)</t>
  </si>
  <si>
    <t>Total GLBU 117 (Generation)</t>
  </si>
  <si>
    <t>Total GLBU 180 (Transmission)</t>
  </si>
  <si>
    <t>Total Kentucky Power CWIP Additions</t>
  </si>
  <si>
    <t>Total Kentucky Power Transfers to 101/106</t>
  </si>
  <si>
    <t>For Property Acctg Use Only - GLBU 110</t>
  </si>
  <si>
    <t>For Property Acctg Use Only - GLBU 117</t>
  </si>
  <si>
    <t>For Property Acctg Use Only - GLBU 180</t>
  </si>
  <si>
    <t>GLBU 110 (Distribution)</t>
  </si>
  <si>
    <t>GLBU 117 (Generation)</t>
  </si>
  <si>
    <t>GLBU 180 (Transmission)</t>
  </si>
  <si>
    <t xml:space="preserve">Kentucky Power Company
</t>
  </si>
  <si>
    <t xml:space="preserve">Construction Projects for the 12 Months Preceding the Historical Test Year
</t>
  </si>
  <si>
    <t xml:space="preserve">Construction Projects for the Historical Test Year
</t>
  </si>
  <si>
    <t>Most Recent Budget Estimate</t>
  </si>
  <si>
    <t>Definitions:</t>
  </si>
  <si>
    <t>Property Acctg</t>
  </si>
  <si>
    <t>Property Accounting perpetual administrative projects used to transfer plant in service or hold temporary charges later cleared to other work orders, e.g., construction overheads, suspense, labor accrual, etc.</t>
  </si>
  <si>
    <t>Represents allocated construction overheads (Cost Component 020)</t>
  </si>
  <si>
    <t>Represents AFUDC Debt and AFUDC Equity (Cost Components 023 and 024, respectively)</t>
  </si>
  <si>
    <t>Other Budgeted Projects</t>
  </si>
  <si>
    <t>n.m.</t>
  </si>
  <si>
    <t>Other</t>
  </si>
  <si>
    <t>Not meaningful</t>
  </si>
  <si>
    <t>AFUDC Capitalized per Property Subledger Reported in Section V, Schedule 8, Line 13</t>
  </si>
  <si>
    <t>Reconciling Item:  Other Manual Credits to AFUDC Recorded in General Ledger</t>
  </si>
  <si>
    <t>AFUDC Capitalized per General Ledger Reported on Line 625</t>
  </si>
  <si>
    <t>Reconciliation of AFUDC Capitalized to Section V, Schedule 8, Line 13 of the Company's Application</t>
  </si>
  <si>
    <t>(D)</t>
  </si>
  <si>
    <t>(E)*</t>
  </si>
  <si>
    <t>(F)*</t>
  </si>
  <si>
    <t>(G=D+E+F)</t>
  </si>
  <si>
    <t>(H) = (G)/(I)</t>
  </si>
  <si>
    <t>(I)</t>
  </si>
  <si>
    <t>Schedule D (Historical Test Year)</t>
  </si>
  <si>
    <t>Schedule D (12 Months Preceding the Historical Test Year)</t>
  </si>
  <si>
    <t>110KYLSBO</t>
  </si>
  <si>
    <t>A16928017</t>
  </si>
  <si>
    <t>A19750112</t>
  </si>
  <si>
    <t>A19750115</t>
  </si>
  <si>
    <t>A20045031</t>
  </si>
  <si>
    <t>A20045075</t>
  </si>
  <si>
    <t>A20045086</t>
  </si>
  <si>
    <t>A20045087</t>
  </si>
  <si>
    <t>A20077007</t>
  </si>
  <si>
    <t>A20077008</t>
  </si>
  <si>
    <t>A20077010</t>
  </si>
  <si>
    <t>A20077011</t>
  </si>
  <si>
    <t>A20077013</t>
  </si>
  <si>
    <t>A20077017</t>
  </si>
  <si>
    <t>A20077018</t>
  </si>
  <si>
    <t>A20077019</t>
  </si>
  <si>
    <t>A20077022</t>
  </si>
  <si>
    <t>A20077023</t>
  </si>
  <si>
    <t>A20934001</t>
  </si>
  <si>
    <t>A21050053</t>
  </si>
  <si>
    <t>A21050054</t>
  </si>
  <si>
    <t>A21222009</t>
  </si>
  <si>
    <t>A21222010</t>
  </si>
  <si>
    <t>A21222011</t>
  </si>
  <si>
    <t>A21222015</t>
  </si>
  <si>
    <t>A21222016</t>
  </si>
  <si>
    <t>A21505006</t>
  </si>
  <si>
    <t>A21505009</t>
  </si>
  <si>
    <t>A21505010</t>
  </si>
  <si>
    <t>A21750003</t>
  </si>
  <si>
    <t>A24112002</t>
  </si>
  <si>
    <t>A24112010</t>
  </si>
  <si>
    <t>A24112012</t>
  </si>
  <si>
    <t>A25101001</t>
  </si>
  <si>
    <t>A25101002</t>
  </si>
  <si>
    <t>A25101003</t>
  </si>
  <si>
    <t>A25101005</t>
  </si>
  <si>
    <t>A25101006</t>
  </si>
  <si>
    <t>DMS21KK01</t>
  </si>
  <si>
    <t>DMS21KK09</t>
  </si>
  <si>
    <t>DMS22KK01</t>
  </si>
  <si>
    <t>DMS22KK02</t>
  </si>
  <si>
    <t>DMS22KK03</t>
  </si>
  <si>
    <t>DMS22KK04</t>
  </si>
  <si>
    <t>DMS22KK05</t>
  </si>
  <si>
    <t>DMS22KK06</t>
  </si>
  <si>
    <t>DMS22KK07</t>
  </si>
  <si>
    <t>DMS22KK08</t>
  </si>
  <si>
    <t>DMS22KK09</t>
  </si>
  <si>
    <t>DMS22KK10</t>
  </si>
  <si>
    <t>DMS22KK11</t>
  </si>
  <si>
    <t>DMS22KK12</t>
  </si>
  <si>
    <t>DMS22KK13</t>
  </si>
  <si>
    <t>DMS22KK14</t>
  </si>
  <si>
    <t>DMS22KK15</t>
  </si>
  <si>
    <t>DMS23KK01</t>
  </si>
  <si>
    <t>DMS23KK02</t>
  </si>
  <si>
    <t>DMS23KK03</t>
  </si>
  <si>
    <t>DP14K02A0</t>
  </si>
  <si>
    <t>DP16K03A0</t>
  </si>
  <si>
    <t>DX16K01A0</t>
  </si>
  <si>
    <t>DX20K01A0</t>
  </si>
  <si>
    <t>DX21K0002</t>
  </si>
  <si>
    <t>DX21K0003</t>
  </si>
  <si>
    <t>EDNANDA</t>
  </si>
  <si>
    <t>EVCHRG110</t>
  </si>
  <si>
    <t>IT1101722</t>
  </si>
  <si>
    <t>IT1101724</t>
  </si>
  <si>
    <t>IT1101725</t>
  </si>
  <si>
    <t>IT110CCIC</t>
  </si>
  <si>
    <t>ITCT11004</t>
  </si>
  <si>
    <t>ITCW11006</t>
  </si>
  <si>
    <t>KEPDS2201</t>
  </si>
  <si>
    <t>KEPDS2202</t>
  </si>
  <si>
    <t>P17083040</t>
  </si>
  <si>
    <t>P17084006</t>
  </si>
  <si>
    <t>P17084055</t>
  </si>
  <si>
    <t>P18025018</t>
  </si>
  <si>
    <t>P19036002</t>
  </si>
  <si>
    <t>P19036005</t>
  </si>
  <si>
    <t>P19036011</t>
  </si>
  <si>
    <t>P19036012</t>
  </si>
  <si>
    <t>P19037003</t>
  </si>
  <si>
    <t>P19037016</t>
  </si>
  <si>
    <t>P19037017</t>
  </si>
  <si>
    <t>P19092022</t>
  </si>
  <si>
    <t>P19092023</t>
  </si>
  <si>
    <t>P19215015</t>
  </si>
  <si>
    <t>P19215016</t>
  </si>
  <si>
    <t>P19305013</t>
  </si>
  <si>
    <t>P19305020</t>
  </si>
  <si>
    <t>P19305022</t>
  </si>
  <si>
    <t>P20035005</t>
  </si>
  <si>
    <t>P20035008</t>
  </si>
  <si>
    <t>P21043005</t>
  </si>
  <si>
    <t>P21043006</t>
  </si>
  <si>
    <t>P21720003</t>
  </si>
  <si>
    <t>P21720007</t>
  </si>
  <si>
    <t>P21753003</t>
  </si>
  <si>
    <t>P22005001</t>
  </si>
  <si>
    <t>P22012001</t>
  </si>
  <si>
    <t>P22012002</t>
  </si>
  <si>
    <t>TP1403006</t>
  </si>
  <si>
    <t>TP1708310</t>
  </si>
  <si>
    <t>TP1802510</t>
  </si>
  <si>
    <t>TP1822105</t>
  </si>
  <si>
    <t>TP1903604</t>
  </si>
  <si>
    <t>TP1909210</t>
  </si>
  <si>
    <t>TP1910410</t>
  </si>
  <si>
    <t>TREEREL21</t>
  </si>
  <si>
    <t>TREEREL23</t>
  </si>
  <si>
    <t>000022309</t>
  </si>
  <si>
    <t>000027036</t>
  </si>
  <si>
    <t>117KYLSBO</t>
  </si>
  <si>
    <t>BS0000040</t>
  </si>
  <si>
    <t>BSPPBS358</t>
  </si>
  <si>
    <t>BSPPBS367</t>
  </si>
  <si>
    <t>IT117CCIC</t>
  </si>
  <si>
    <t>ITCBLBRTY</t>
  </si>
  <si>
    <t>ML119VP04</t>
  </si>
  <si>
    <t>ML121SC01</t>
  </si>
  <si>
    <t>ML122EP01</t>
  </si>
  <si>
    <t>ML122EP02</t>
  </si>
  <si>
    <t>ML1GSUF1C</t>
  </si>
  <si>
    <t>ML1VC1801</t>
  </si>
  <si>
    <t>ML220SC01</t>
  </si>
  <si>
    <t>ML221EP01</t>
  </si>
  <si>
    <t>ML221EP02</t>
  </si>
  <si>
    <t>ML221SC04</t>
  </si>
  <si>
    <t>ML2E24C01</t>
  </si>
  <si>
    <t>ML2E24C02</t>
  </si>
  <si>
    <t>ML2E24C04</t>
  </si>
  <si>
    <t>ML2EPPTFC</t>
  </si>
  <si>
    <t>ML2VC1801</t>
  </si>
  <si>
    <t>ML2VP2502</t>
  </si>
  <si>
    <t>MLKP26265</t>
  </si>
  <si>
    <t>MLLEP2LAI</t>
  </si>
  <si>
    <t>MLLEP2LBI</t>
  </si>
  <si>
    <t>MLLPC0ELG</t>
  </si>
  <si>
    <t>MLLPC0LIM</t>
  </si>
  <si>
    <t>MLLPC1CL4</t>
  </si>
  <si>
    <t>MLLPC2CTC</t>
  </si>
  <si>
    <t>MLLPC2ESP</t>
  </si>
  <si>
    <t>MLLPPBSHD</t>
  </si>
  <si>
    <t>MLLSC1AHB</t>
  </si>
  <si>
    <t>MLLSC2AHB</t>
  </si>
  <si>
    <t>MLLSHSVB</t>
  </si>
  <si>
    <t>MLLSP2LSO</t>
  </si>
  <si>
    <t>MLLSTORB</t>
  </si>
  <si>
    <t>MLLVC2CL4</t>
  </si>
  <si>
    <t>MLP20EP01</t>
  </si>
  <si>
    <t>MLP20EP12</t>
  </si>
  <si>
    <t>MLP222PPI</t>
  </si>
  <si>
    <t>MLPEPCABL</t>
  </si>
  <si>
    <t>MLPEPCTRL</t>
  </si>
  <si>
    <t>MLPEPDFPM</t>
  </si>
  <si>
    <t>MLPEPFTCT</t>
  </si>
  <si>
    <t>MLPEPHVAC</t>
  </si>
  <si>
    <t>MLPEPMOTR</t>
  </si>
  <si>
    <t>MLPEPPUMP</t>
  </si>
  <si>
    <t>MLPEPSERV</t>
  </si>
  <si>
    <t>MLPEPSWGR</t>
  </si>
  <si>
    <t>MLPEPTRMT</t>
  </si>
  <si>
    <t>MLPEPVALV</t>
  </si>
  <si>
    <t>MLPMPBELT</t>
  </si>
  <si>
    <t>MLPMPECRN</t>
  </si>
  <si>
    <t>MLPMPHEAT</t>
  </si>
  <si>
    <t>MLPMPPUMP</t>
  </si>
  <si>
    <t>MLPNPBLDG</t>
  </si>
  <si>
    <t>MLPNPSECU</t>
  </si>
  <si>
    <t>MLPNPTOOL</t>
  </si>
  <si>
    <t>MLPSPASHL</t>
  </si>
  <si>
    <t>MLPSPBRNN</t>
  </si>
  <si>
    <t>MLPSPDFAF</t>
  </si>
  <si>
    <t>MLPSPEJNT</t>
  </si>
  <si>
    <t>MLPSPFANS</t>
  </si>
  <si>
    <t>MLPSPPULV</t>
  </si>
  <si>
    <t>MLPSPSOOT</t>
  </si>
  <si>
    <t>MLPSPVALV</t>
  </si>
  <si>
    <t>MLPVPAIRC</t>
  </si>
  <si>
    <t>MLPVPEJNT</t>
  </si>
  <si>
    <t>MLPVPOTHR</t>
  </si>
  <si>
    <t>MLPVPPUMP</t>
  </si>
  <si>
    <t>MLPVPTRMT</t>
  </si>
  <si>
    <t>MLPVPVALV</t>
  </si>
  <si>
    <t>MLU0EPDCS</t>
  </si>
  <si>
    <t>MLU122PPB</t>
  </si>
  <si>
    <t>MLU1EPDCS</t>
  </si>
  <si>
    <t>MLU2EPDCS</t>
  </si>
  <si>
    <t>180KYLSBO</t>
  </si>
  <si>
    <t>A14068006</t>
  </si>
  <si>
    <t>A19750108</t>
  </si>
  <si>
    <t>A19750110</t>
  </si>
  <si>
    <t>A19750111</t>
  </si>
  <si>
    <t>A19750113</t>
  </si>
  <si>
    <t>A19750114</t>
  </si>
  <si>
    <t>A19750116</t>
  </si>
  <si>
    <t>A19750118</t>
  </si>
  <si>
    <t>A20020001</t>
  </si>
  <si>
    <t>A20020002</t>
  </si>
  <si>
    <t>A20045015</t>
  </si>
  <si>
    <t>A20045023</t>
  </si>
  <si>
    <t>A20045046</t>
  </si>
  <si>
    <t>A20045063</t>
  </si>
  <si>
    <t>A20045085</t>
  </si>
  <si>
    <t>A20077006</t>
  </si>
  <si>
    <t>A20077009</t>
  </si>
  <si>
    <t>A20077012</t>
  </si>
  <si>
    <t>A20085001</t>
  </si>
  <si>
    <t>A21071001</t>
  </si>
  <si>
    <t>A21071002</t>
  </si>
  <si>
    <t>A21071003</t>
  </si>
  <si>
    <t>A21071004</t>
  </si>
  <si>
    <t>A21222008</t>
  </si>
  <si>
    <t>A21222017</t>
  </si>
  <si>
    <t>A21505001</t>
  </si>
  <si>
    <t>A21505003</t>
  </si>
  <si>
    <t>A21505004</t>
  </si>
  <si>
    <t>A21505005</t>
  </si>
  <si>
    <t>A21505007</t>
  </si>
  <si>
    <t>A21505008</t>
  </si>
  <si>
    <t>A21505011</t>
  </si>
  <si>
    <t>A21750001</t>
  </si>
  <si>
    <t>A21750002</t>
  </si>
  <si>
    <t>A21750004</t>
  </si>
  <si>
    <t>A21750006</t>
  </si>
  <si>
    <t>A21750007</t>
  </si>
  <si>
    <t>A21750008</t>
  </si>
  <si>
    <t>A21750010</t>
  </si>
  <si>
    <t>A21750012</t>
  </si>
  <si>
    <t>A21750013</t>
  </si>
  <si>
    <t>A24112005</t>
  </si>
  <si>
    <t>A24112009</t>
  </si>
  <si>
    <t>A25101004</t>
  </si>
  <si>
    <t>A25101007</t>
  </si>
  <si>
    <t>A25101008</t>
  </si>
  <si>
    <t>B180KYLRR</t>
  </si>
  <si>
    <t>DP16K03T0</t>
  </si>
  <si>
    <t>DR19K05C0</t>
  </si>
  <si>
    <t>IT180CCIC</t>
  </si>
  <si>
    <t>KEPCS2002</t>
  </si>
  <si>
    <t>KEPCS2101</t>
  </si>
  <si>
    <t>KEPCS2201</t>
  </si>
  <si>
    <t>KEPCS2202</t>
  </si>
  <si>
    <t>KEPCS2203</t>
  </si>
  <si>
    <t>KEPCS2301</t>
  </si>
  <si>
    <t>P14030010</t>
  </si>
  <si>
    <t>P14030011</t>
  </si>
  <si>
    <t>P14030105</t>
  </si>
  <si>
    <t>P14030106</t>
  </si>
  <si>
    <t>P17076009</t>
  </si>
  <si>
    <t>P17083024</t>
  </si>
  <si>
    <t>P17083032</t>
  </si>
  <si>
    <t>P17083037</t>
  </si>
  <si>
    <t>P17083038</t>
  </si>
  <si>
    <t>P17083041</t>
  </si>
  <si>
    <t>P17084008</t>
  </si>
  <si>
    <t>P17225025</t>
  </si>
  <si>
    <t>P18025014</t>
  </si>
  <si>
    <t>P18025016</t>
  </si>
  <si>
    <t>P18221007</t>
  </si>
  <si>
    <t>P18221008</t>
  </si>
  <si>
    <t>P18221019</t>
  </si>
  <si>
    <t>P18221020</t>
  </si>
  <si>
    <t>P18221021</t>
  </si>
  <si>
    <t>P19036003</t>
  </si>
  <si>
    <t>P19036004</t>
  </si>
  <si>
    <t>P19036006</t>
  </si>
  <si>
    <t>P19036007</t>
  </si>
  <si>
    <t>P19036009</t>
  </si>
  <si>
    <t>P19037004</t>
  </si>
  <si>
    <t>P19037005</t>
  </si>
  <si>
    <t>P19037006</t>
  </si>
  <si>
    <t>P19037011</t>
  </si>
  <si>
    <t>P19037012</t>
  </si>
  <si>
    <t>P19037013</t>
  </si>
  <si>
    <t>P19037014</t>
  </si>
  <si>
    <t>P19104016</t>
  </si>
  <si>
    <t>P19215012</t>
  </si>
  <si>
    <t>P19215014</t>
  </si>
  <si>
    <t>P19294004</t>
  </si>
  <si>
    <t>P19294008</t>
  </si>
  <si>
    <t>P19294009</t>
  </si>
  <si>
    <t>P19294010</t>
  </si>
  <si>
    <t>P19294011</t>
  </si>
  <si>
    <t>P19294012</t>
  </si>
  <si>
    <t>P19305019</t>
  </si>
  <si>
    <t>P19305021</t>
  </si>
  <si>
    <t>P20035004</t>
  </si>
  <si>
    <t>P21027001</t>
  </si>
  <si>
    <t>P21027002</t>
  </si>
  <si>
    <t>P21027003</t>
  </si>
  <si>
    <t>P21043001</t>
  </si>
  <si>
    <t>P21043002</t>
  </si>
  <si>
    <t>P21043004</t>
  </si>
  <si>
    <t>P21043008</t>
  </si>
  <si>
    <t>P21043009</t>
  </si>
  <si>
    <t>P21043015</t>
  </si>
  <si>
    <t>P21205003</t>
  </si>
  <si>
    <t>P21605001</t>
  </si>
  <si>
    <t>P21605002</t>
  </si>
  <si>
    <t>P21605004</t>
  </si>
  <si>
    <t>P21720001</t>
  </si>
  <si>
    <t>P21720008</t>
  </si>
  <si>
    <t>P21753001</t>
  </si>
  <si>
    <t>P21753002</t>
  </si>
  <si>
    <t>P21753004</t>
  </si>
  <si>
    <t>P22005002</t>
  </si>
  <si>
    <t>P22012033</t>
  </si>
  <si>
    <t>P22012047</t>
  </si>
  <si>
    <t>P22012049</t>
  </si>
  <si>
    <t>P22012051</t>
  </si>
  <si>
    <t>P22012052</t>
  </si>
  <si>
    <t>P22113001</t>
  </si>
  <si>
    <t>P22113004</t>
  </si>
  <si>
    <t>P22113005</t>
  </si>
  <si>
    <t>P22745001</t>
  </si>
  <si>
    <t>TTKY180NN</t>
  </si>
  <si>
    <t>TTKY180NR</t>
  </si>
  <si>
    <t>Dist KY Lease BO</t>
  </si>
  <si>
    <t>Purchase Spare 69-12 20MVA</t>
  </si>
  <si>
    <t>Wurtland Sta Transformer Fail</t>
  </si>
  <si>
    <t>Falcon TR-2 Failure</t>
  </si>
  <si>
    <t>South Pikeville Station NIP</t>
  </si>
  <si>
    <t>Prestonsburg NIP Track 6</t>
  </si>
  <si>
    <t>Olive Hill Station NIP</t>
  </si>
  <si>
    <t>Daisy Station NIP</t>
  </si>
  <si>
    <t>Soft Shell Sta TTMP</t>
  </si>
  <si>
    <t>Bulan Sta TTMP</t>
  </si>
  <si>
    <t>Haddix Sta TTMP</t>
  </si>
  <si>
    <t>Jackson Sta TTMP</t>
  </si>
  <si>
    <t>Engle Sta TTMP</t>
  </si>
  <si>
    <t>Whitesburg Sta TTMP</t>
  </si>
  <si>
    <t>Mayking Sta TTMP</t>
  </si>
  <si>
    <t>Collier Sta TTMP</t>
  </si>
  <si>
    <t>South Pikeville Sta TTMP</t>
  </si>
  <si>
    <t>Elwood Sta TTMP</t>
  </si>
  <si>
    <t>Falcon Elim Cust DC System</t>
  </si>
  <si>
    <t>Howard Collins GE/SEL Relay Up</t>
  </si>
  <si>
    <t>Tenth St GE/SEL Relay</t>
  </si>
  <si>
    <t>Tygart Station</t>
  </si>
  <si>
    <t>Wurtland Station TTMP</t>
  </si>
  <si>
    <t>Highland Station TTMP</t>
  </si>
  <si>
    <t>Jackson Station NIP</t>
  </si>
  <si>
    <t>Coalton NIP</t>
  </si>
  <si>
    <t>McKinney Station NIP</t>
  </si>
  <si>
    <t>Beefhide TR-1 Failure</t>
  </si>
  <si>
    <t>Argentum Sta TTMP</t>
  </si>
  <si>
    <t>Lovely Sta TTMP</t>
  </si>
  <si>
    <t>New Camp Sta TTMP</t>
  </si>
  <si>
    <t>47th St Sta TTMP</t>
  </si>
  <si>
    <t>Ashland (25th St) Sta TTMP</t>
  </si>
  <si>
    <t>Tygart Sta TTMP</t>
  </si>
  <si>
    <t>Second Fork Sta TTMP</t>
  </si>
  <si>
    <t>KY/ME/Ice Storm 02/10/2021</t>
  </si>
  <si>
    <t>KY Pre\Valid Major Storm 09</t>
  </si>
  <si>
    <t>KY Pre\Valid Major Storm 01</t>
  </si>
  <si>
    <t>KY Pre\Valid Major Storm 03</t>
  </si>
  <si>
    <t>KY Pre\Valid Major Storm 04</t>
  </si>
  <si>
    <t>KY Pre\Valid Major Storm 05</t>
  </si>
  <si>
    <t>KY Pre\Valid Major Storm 06</t>
  </si>
  <si>
    <t>KY Pre\Valid Major Storm 07</t>
  </si>
  <si>
    <t>KY Pre/Valid Major Storm 08</t>
  </si>
  <si>
    <t>KY/ME/Thunderstorm 09 06/17/22</t>
  </si>
  <si>
    <t>KY Pre-valid Storm  Event</t>
  </si>
  <si>
    <t>KY Pre/Valid Major Storm 11</t>
  </si>
  <si>
    <t>KY Pre/Valid Major Storm 12</t>
  </si>
  <si>
    <t>KY Pre/Valid Major Storm 13</t>
  </si>
  <si>
    <t>KY/ME/Flood 14 07/28/22</t>
  </si>
  <si>
    <t>KY Pre/Valid Major Storm 15</t>
  </si>
  <si>
    <t>KY Pre/Valid Major Storm 01</t>
  </si>
  <si>
    <t>KY/ME/Wind 02 03/03/2023</t>
  </si>
  <si>
    <t>KY/ME/Wind 03 03/25/2023</t>
  </si>
  <si>
    <t>KP/Raccoon Sta - D line exits</t>
  </si>
  <si>
    <t>Tygart Sta - D line</t>
  </si>
  <si>
    <t>Falcon Sta - Mtn Parkway PPR</t>
  </si>
  <si>
    <t>Breaks Russell Fork KY</t>
  </si>
  <si>
    <t>Buckhorn DA Comm. Upgrade</t>
  </si>
  <si>
    <t>Dewey DA Coms Upgrade</t>
  </si>
  <si>
    <t>Distribution Anda Project</t>
  </si>
  <si>
    <t>EV Chargers for GL BU 110</t>
  </si>
  <si>
    <t>CIS-Net Meter/Spc Bill-KYP D</t>
  </si>
  <si>
    <t>CIS-Meter Enhancements-KYP D</t>
  </si>
  <si>
    <t>CIS-Common Deployment-KYP D</t>
  </si>
  <si>
    <t>Cloud Comp Imp Cost - KyP D</t>
  </si>
  <si>
    <t>Ashland-Lynchburg MW Upgrade (</t>
  </si>
  <si>
    <t>NGUCS Weddington &amp; Leatherwood</t>
  </si>
  <si>
    <t>KPCo Storm - Distribution</t>
  </si>
  <si>
    <t>Garrett Station</t>
  </si>
  <si>
    <t>Myra Land Purchase</t>
  </si>
  <si>
    <t>Kewanee Transco to KPCo</t>
  </si>
  <si>
    <t>Osborne 69kV Station</t>
  </si>
  <si>
    <t>Osborne 69kV Land Purchase</t>
  </si>
  <si>
    <t>Osborne Station T</t>
  </si>
  <si>
    <t>Poor Bottom Land Purchase</t>
  </si>
  <si>
    <t>New Draffin 69kV Station</t>
  </si>
  <si>
    <t>New Draffin Land Purchase</t>
  </si>
  <si>
    <t>Allen Station (Dist)</t>
  </si>
  <si>
    <t>Allen Station Land Purchase</t>
  </si>
  <si>
    <t>Allen Station</t>
  </si>
  <si>
    <t>Coalton Remote End</t>
  </si>
  <si>
    <t>Cannonsburg Station Work</t>
  </si>
  <si>
    <t>Orinoco KPCO D</t>
  </si>
  <si>
    <t>Orinoco Station Land Purchase</t>
  </si>
  <si>
    <t>New Camp Station</t>
  </si>
  <si>
    <t>Remote End at Prestonsburg</t>
  </si>
  <si>
    <t>Middle Creek Station</t>
  </si>
  <si>
    <t>Raceland Remote End</t>
  </si>
  <si>
    <t>Stanville Remote End Work</t>
  </si>
  <si>
    <t>47th Street Station</t>
  </si>
  <si>
    <t>Coleman Station Work</t>
  </si>
  <si>
    <t>Peter Creek Station Work</t>
  </si>
  <si>
    <t>T Funded D Work</t>
  </si>
  <si>
    <t>T Funded D Garret Area Imp</t>
  </si>
  <si>
    <t>KEWANEE DLINE WORK</t>
  </si>
  <si>
    <t>Fleming T-Funded D</t>
  </si>
  <si>
    <t>T Funded D</t>
  </si>
  <si>
    <t>Allen Distribution Feeder Work</t>
  </si>
  <si>
    <t>KPCo D FAA Light Work</t>
  </si>
  <si>
    <t>ML U0 ELG / CCR Compliance</t>
  </si>
  <si>
    <t>ML U2 ESP Upgrades</t>
  </si>
  <si>
    <t>Dragon Fly Land Improvement</t>
  </si>
  <si>
    <t>Gen KY Lease Buyout</t>
  </si>
  <si>
    <t>Rewedge Generator U1</t>
  </si>
  <si>
    <t>BS1 REPL BLR COMBUSTION COILS</t>
  </si>
  <si>
    <t>Replace TR 2SCR-2F Transformer</t>
  </si>
  <si>
    <t>Cloud Computing Imp Cost-KyP G</t>
  </si>
  <si>
    <t>KENTUCKY POWER LIBERTY</t>
  </si>
  <si>
    <t>RPL #11 ID FAN OUTLET HUB CYL</t>
  </si>
  <si>
    <t>AIR HEATER BASKET REPLACEMENT</t>
  </si>
  <si>
    <t>REPAIR BFP REMOVED IN2021- PPB</t>
  </si>
  <si>
    <t>ML RPL UNIT 1 FGD BATTERIES</t>
  </si>
  <si>
    <t>ML1 Ph 1 GSU Repl w Amos Spare</t>
  </si>
  <si>
    <t>Mitchell Catalyst Replacement</t>
  </si>
  <si>
    <t>ML U2 EXCITER DOGHOUSE RECTIFI</t>
  </si>
  <si>
    <t>ML U2 M TURBINE REDUNDANT LVDT</t>
  </si>
  <si>
    <t>ML S LOWER SIDEWALL WELD OVLAY</t>
  </si>
  <si>
    <t>LPA TURBINE INSPECTION</t>
  </si>
  <si>
    <t>LPB TURBINE INSPECTION</t>
  </si>
  <si>
    <t>ML2 E COOLING TOWER COMPONENTS</t>
  </si>
  <si>
    <t>ML2 E Precip Trnsfrmr Pwr Feed</t>
  </si>
  <si>
    <t>ML2 V CATALYST REPLACEMENT 4 L</t>
  </si>
  <si>
    <t>ML2 FGD CAPITAL OUTAGE PROJECT</t>
  </si>
  <si>
    <t>ML U2 Cooling Tower Reinforce</t>
  </si>
  <si>
    <t>ML E U2 LPA Turb Insp Liberty</t>
  </si>
  <si>
    <t>ML E U2 LPB Turb Insp Liberty</t>
  </si>
  <si>
    <t>ML PCC U0 ELG Compliance - 117</t>
  </si>
  <si>
    <t>ML PCC U0 Lime Conversion 117</t>
  </si>
  <si>
    <t>ML PCC U1 SCR Cat Layer 4 117</t>
  </si>
  <si>
    <t>ML PCC U2 Cooling Twr Cmp 117</t>
  </si>
  <si>
    <t>ML PCC U2 ESP Upgrades 117</t>
  </si>
  <si>
    <t>ML Minor PPB Liberty Shadow</t>
  </si>
  <si>
    <t>ML S U1 Air Htr Bskt Rplc Lbty</t>
  </si>
  <si>
    <t>ML S U2 Air Htr Bskt Rplc Lbty</t>
  </si>
  <si>
    <t>2021 Gen Plt Cap Blkt - KYPC-G</t>
  </si>
  <si>
    <t>ML S U2 Lwr Sdwl Weld Ovly Lby</t>
  </si>
  <si>
    <t>ML V U2 Cat Layer 4 Rplc Lbty</t>
  </si>
  <si>
    <t>ML INST NEW NOSE LINER PA FANS</t>
  </si>
  <si>
    <t>ML E Control Replacements</t>
  </si>
  <si>
    <t>ML2 PPB OUTAGE PROJECT</t>
  </si>
  <si>
    <t>ML E Cable Replacements</t>
  </si>
  <si>
    <t>ML E Control Upgds Rplcmts</t>
  </si>
  <si>
    <t>ML E Diesel Fire Pump Replace</t>
  </si>
  <si>
    <t>ML E Flash Tank Controls</t>
  </si>
  <si>
    <t>MLP E HVAC UNIT REPLACEMENTS</t>
  </si>
  <si>
    <t>ML E Motor Rewind/Rplc &gt;10HP</t>
  </si>
  <si>
    <t>ML E Pump Replacements</t>
  </si>
  <si>
    <t>ML E Server Replacements</t>
  </si>
  <si>
    <t>ML E Switchgear Breaker Rplcmt</t>
  </si>
  <si>
    <t>ML E Transmitter Replacements</t>
  </si>
  <si>
    <t>ML E Valve Replacements</t>
  </si>
  <si>
    <t>ML M Conveyor Belt Rplcmts</t>
  </si>
  <si>
    <t>ML M ECrane Capital Work</t>
  </si>
  <si>
    <t>ML U0 LS TUNNEL HEAT TRACE HTR</t>
  </si>
  <si>
    <t>ML M CY Pump Replace Cap &gt;10HP</t>
  </si>
  <si>
    <t>ML N CAPITAL BUILDING UPGRADES</t>
  </si>
  <si>
    <t>ML N Security Projects (Cap)</t>
  </si>
  <si>
    <t>ML N Capital Tool Purchases</t>
  </si>
  <si>
    <t>ML S Ash Line Remove Replace</t>
  </si>
  <si>
    <t>ML S Burner Nozzle Rplcmt</t>
  </si>
  <si>
    <t>ML S Dry Fly Ash Fltr Sep Bags</t>
  </si>
  <si>
    <t>ML S Expansion Joint Repl</t>
  </si>
  <si>
    <t>ML S BLOWERS FANS ETC</t>
  </si>
  <si>
    <t>ML S Pulverizer Rebuilds</t>
  </si>
  <si>
    <t>ML S Sootblower Replace Remove</t>
  </si>
  <si>
    <t>ML S Blr Brnr Steam Valve Repl</t>
  </si>
  <si>
    <t>ML V FGD AIR COMPRESSOR REPLAC</t>
  </si>
  <si>
    <t>ML V FGD CPS Expansion Joints</t>
  </si>
  <si>
    <t>FGD OTHER NON OUTAGE CAPITAL</t>
  </si>
  <si>
    <t>ML V FGD CPS Pumps</t>
  </si>
  <si>
    <t>ML V FGD CPS Env Transmitters</t>
  </si>
  <si>
    <t>ML V FGD CPS Valve Replace</t>
  </si>
  <si>
    <t>MLU0 OVATION DCS UPGRADE</t>
  </si>
  <si>
    <t>ML1 PPB OUTAGE PROJECT</t>
  </si>
  <si>
    <t>MLU1 OVATION DCS UPGRADE</t>
  </si>
  <si>
    <t>MLU2 OVATION DCS UPGRADE</t>
  </si>
  <si>
    <t>Trans KY Lease Buyout</t>
  </si>
  <si>
    <t>Baker 765kV Physical Security</t>
  </si>
  <si>
    <t>Baker Sta Ballistic/Wall Elect</t>
  </si>
  <si>
    <t>Cancelled - Need New Station</t>
  </si>
  <si>
    <t>Dewey - Inez Slide Failure</t>
  </si>
  <si>
    <t>Dewey - Inez Slide Fail ROW</t>
  </si>
  <si>
    <t>Bellefonte-Raceland Slide Fail</t>
  </si>
  <si>
    <t>Henry Clay-Elkhorn C. Sl Fail</t>
  </si>
  <si>
    <t>Breaks Rtg. Wall Fail - Cancel</t>
  </si>
  <si>
    <t>Beaver Creek-McKinney Str Fail</t>
  </si>
  <si>
    <t>Prestonsburg-Middle Ck Slide F</t>
  </si>
  <si>
    <t>Leon-Morehead69kVRehbLine</t>
  </si>
  <si>
    <t>Leon-Morehead69kVRehab ROW</t>
  </si>
  <si>
    <t>Prestonsburg - Thelma 46kV NA</t>
  </si>
  <si>
    <t>Betsy Layne - S Pikeville NIP</t>
  </si>
  <si>
    <t>Allen - Prestonsburg NIP</t>
  </si>
  <si>
    <t>0Hatfield Station Work</t>
  </si>
  <si>
    <t>Leon (KP) NIP</t>
  </si>
  <si>
    <t>Bonnyman Sta TTMP</t>
  </si>
  <si>
    <t>Hays Branch Sta TTMP</t>
  </si>
  <si>
    <t>Hazard Sta TTMP</t>
  </si>
  <si>
    <t>Betsy Layne Pole/Security</t>
  </si>
  <si>
    <t>Cancel: Inez Station Pre-Eng</t>
  </si>
  <si>
    <t>Bellefonte Station supplmental</t>
  </si>
  <si>
    <t>BigSandy-Broadford KP 765 S&amp;I</t>
  </si>
  <si>
    <t>BigSandy-Brd KP 765 S&amp;I ROW</t>
  </si>
  <si>
    <t>Baker-DonMarq KP 765 S&amp;I</t>
  </si>
  <si>
    <t>Baker-DonMarq KP 765 S&amp;I ROW</t>
  </si>
  <si>
    <t>South Portsmouth Sta Fiber</t>
  </si>
  <si>
    <t>Greenup TS TTMP</t>
  </si>
  <si>
    <t>Jackson - Helechawa 69kV NIP</t>
  </si>
  <si>
    <t>Hazard - Jackson 69kV Line NIP</t>
  </si>
  <si>
    <t>Morehead - Index 69kV Line NIP</t>
  </si>
  <si>
    <t>Baker 765kV/345kV Yard NIP</t>
  </si>
  <si>
    <t>Index - Helechawa 69kV NIP</t>
  </si>
  <si>
    <t>Leslie Station NIP</t>
  </si>
  <si>
    <t>McKinney - Allen Str51 Failure</t>
  </si>
  <si>
    <t>Bonnyman-Softshell Failure</t>
  </si>
  <si>
    <t>Hazard-Pinevll 161kV Fire Fail</t>
  </si>
  <si>
    <t>Big Sandy RE for Failure</t>
  </si>
  <si>
    <t>Hays Branch-Morgan Fork Slide</t>
  </si>
  <si>
    <t>Sprigg-Beaver Crk Slide Fail</t>
  </si>
  <si>
    <t>HysBrnch-Morgan Frk Slide Fail</t>
  </si>
  <si>
    <t>Hazard - Bonnyman 69kV Failure</t>
  </si>
  <si>
    <t>Morehead - Index 69kV Failure</t>
  </si>
  <si>
    <t>Dewey Sta TTMP</t>
  </si>
  <si>
    <t>Hatfield Sta TTMP</t>
  </si>
  <si>
    <t>S Portsmouth Sta TTMP</t>
  </si>
  <si>
    <t>John's Creek Sta TTMP</t>
  </si>
  <si>
    <t>Bellefonte 138kV Sta TTMP</t>
  </si>
  <si>
    <t>Tygart Sta - T line ROW</t>
  </si>
  <si>
    <t>Hazard DA 2019 Engle Tap</t>
  </si>
  <si>
    <t>Cloud Computing Imp Cost-KyP T</t>
  </si>
  <si>
    <t>Leslie Loop ROW KPCo</t>
  </si>
  <si>
    <t>Wooton-Leslie ROW KPCo</t>
  </si>
  <si>
    <t>Wooton Transition Fiber</t>
  </si>
  <si>
    <t>Leslie Transition Fiber</t>
  </si>
  <si>
    <t>Stinnett -Pineville T-line</t>
  </si>
  <si>
    <t>Kenwood Station Fiber Ext</t>
  </si>
  <si>
    <t>CANCEL  Hays Br. Morgan FrkROW</t>
  </si>
  <si>
    <t>Beaver Creek Station Work</t>
  </si>
  <si>
    <t>Eastern - Hays Branch SS ROW</t>
  </si>
  <si>
    <t>Eastern Station Land Purchase</t>
  </si>
  <si>
    <t>Snag Fork SS</t>
  </si>
  <si>
    <t>Eastern Station</t>
  </si>
  <si>
    <t>Myra 138kV Extension ROW</t>
  </si>
  <si>
    <t>Moore Hollow Metering</t>
  </si>
  <si>
    <t>S.Pike - Dorton Fiber Cable</t>
  </si>
  <si>
    <t>Sprigg - Beaver Creek ROW</t>
  </si>
  <si>
    <t>Hazard - Fleming 69kV ROW</t>
  </si>
  <si>
    <t>Fleming - Fremont 69kV ROW</t>
  </si>
  <si>
    <t>Jackhorn Station T Work</t>
  </si>
  <si>
    <t>Jackhorn Station D Work</t>
  </si>
  <si>
    <t>Jackhorn 69kV Ring Bus</t>
  </si>
  <si>
    <t>Osborne Extension TLINE</t>
  </si>
  <si>
    <t>Osborne Extension ROW</t>
  </si>
  <si>
    <t>Osborne Fiber Extension</t>
  </si>
  <si>
    <t>Henry Clay - Breaks Reconfi</t>
  </si>
  <si>
    <t>Poor Bottom Extension</t>
  </si>
  <si>
    <t>Henry Clay-Dorton Reconfig ROW</t>
  </si>
  <si>
    <t>Henry Clay-Breaks Recon ROW</t>
  </si>
  <si>
    <t>Dorton Station Work</t>
  </si>
  <si>
    <t>Breaks Station Work</t>
  </si>
  <si>
    <t>McKinney -Allen Reconfigure</t>
  </si>
  <si>
    <t>CANCEL Betsy Layne - Allen ROW</t>
  </si>
  <si>
    <t>Bellefonte TransFiber</t>
  </si>
  <si>
    <t>Leach - South Neal KY TLINE</t>
  </si>
  <si>
    <t>Leach Area Fiber</t>
  </si>
  <si>
    <t>Big Sandy  Remote End</t>
  </si>
  <si>
    <t>CANCELED    Inez Metering</t>
  </si>
  <si>
    <t>Inez-Martiki 138kV Line</t>
  </si>
  <si>
    <t>Dewey Station Remote End</t>
  </si>
  <si>
    <t>Inez Station</t>
  </si>
  <si>
    <t>Inez XF Replace Baseline</t>
  </si>
  <si>
    <t>Orinoco  - Stone TLINE</t>
  </si>
  <si>
    <t>Orinoco  - Stone ROW</t>
  </si>
  <si>
    <t>New Camp - Orinoco TLINE</t>
  </si>
  <si>
    <t>New Camp - Orinoco ROW</t>
  </si>
  <si>
    <t>New Camp Tap ROW</t>
  </si>
  <si>
    <t>Belfry - Stone Trans Fiber</t>
  </si>
  <si>
    <t>Middle Creek-Prestonsburg ROW</t>
  </si>
  <si>
    <t>Inez 138kV Station Work</t>
  </si>
  <si>
    <t>Inez IPP T-Line Work</t>
  </si>
  <si>
    <t>Inez IPP Metering</t>
  </si>
  <si>
    <t>Thelma-Kenwood 46kV Line</t>
  </si>
  <si>
    <t>Thelma-Kenwood 46kV ROW</t>
  </si>
  <si>
    <t>Remote End Work at Thelma</t>
  </si>
  <si>
    <t>Kenwood-Prestonsburg 46kV Line</t>
  </si>
  <si>
    <t>Kenwood-Prestonsburg 46kV ROW</t>
  </si>
  <si>
    <t>Thelma Station</t>
  </si>
  <si>
    <t>Leslie No.1-Hatfield 69kV</t>
  </si>
  <si>
    <t>Big Sandy Station Work</t>
  </si>
  <si>
    <t>Dragon Fly Extension Line Work</t>
  </si>
  <si>
    <t>Dragon Fly Metering</t>
  </si>
  <si>
    <t>Bellefonte Station Baseline</t>
  </si>
  <si>
    <t>Bellefonte - A.K. Steel 69kV</t>
  </si>
  <si>
    <t>Dewey Station</t>
  </si>
  <si>
    <t>Dewey Station Supplemental</t>
  </si>
  <si>
    <t>Thelma Remote End Work</t>
  </si>
  <si>
    <t>47th Street Line Work</t>
  </si>
  <si>
    <t>Peter Creek Land Purchase</t>
  </si>
  <si>
    <t>Peter Creek-Wharncliffe KY ROW</t>
  </si>
  <si>
    <t>Peter Creek-Wharncliffe (KY)</t>
  </si>
  <si>
    <t>Peter Creek-Coleman ROW</t>
  </si>
  <si>
    <t>Peter Creek-Coleman</t>
  </si>
  <si>
    <t>Gund Switch KY T - BPID</t>
  </si>
  <si>
    <t>Gund Metering Tap ROW</t>
  </si>
  <si>
    <t>Leslie No.1-Hatfield Line Work</t>
  </si>
  <si>
    <t>McCoy-Elkhorn Tap Station Work</t>
  </si>
  <si>
    <t>A20072067</t>
  </si>
  <si>
    <t>A20072072</t>
  </si>
  <si>
    <t>DMS20KK04</t>
  </si>
  <si>
    <t>DMS21KK02</t>
  </si>
  <si>
    <t>DMS21KK03</t>
  </si>
  <si>
    <t>DMS21KK04</t>
  </si>
  <si>
    <t>DMS21KK05</t>
  </si>
  <si>
    <t>DMS21KK06</t>
  </si>
  <si>
    <t>DMS21KK07</t>
  </si>
  <si>
    <t>DMS21KK08</t>
  </si>
  <si>
    <t>EDN100232</t>
  </si>
  <si>
    <t>EDN100296</t>
  </si>
  <si>
    <t>IT1101721</t>
  </si>
  <si>
    <t>IT1101723</t>
  </si>
  <si>
    <t>BSP800MHZ</t>
  </si>
  <si>
    <t>BSPPBS369</t>
  </si>
  <si>
    <t>ML2EP1701</t>
  </si>
  <si>
    <t>MLP20EP07</t>
  </si>
  <si>
    <t>MLP20EP13</t>
  </si>
  <si>
    <t>MLP20MP02</t>
  </si>
  <si>
    <t>MLP20MP08</t>
  </si>
  <si>
    <t>MLP20SP06</t>
  </si>
  <si>
    <t>MLP20SP07</t>
  </si>
  <si>
    <t>MLP20SP09</t>
  </si>
  <si>
    <t>MLPEPBLWR</t>
  </si>
  <si>
    <t>MLPEPLGHT</t>
  </si>
  <si>
    <t>MLPEPTANK</t>
  </si>
  <si>
    <t>MLPEPTURB</t>
  </si>
  <si>
    <t>MLPMPDRNG</t>
  </si>
  <si>
    <t>MLPSPBRNE</t>
  </si>
  <si>
    <t>MLPSPDUCT</t>
  </si>
  <si>
    <t>MLPVPCNTM</t>
  </si>
  <si>
    <t>MLPVPHEAT</t>
  </si>
  <si>
    <t>MLPVPIDFB</t>
  </si>
  <si>
    <t>A19750107</t>
  </si>
  <si>
    <t>A19750109</t>
  </si>
  <si>
    <t>A20072029</t>
  </si>
  <si>
    <t>A20072063</t>
  </si>
  <si>
    <t>A20072064</t>
  </si>
  <si>
    <t>A21222012</t>
  </si>
  <si>
    <t>A21222013</t>
  </si>
  <si>
    <t>A21222014</t>
  </si>
  <si>
    <t>KEPCS2001</t>
  </si>
  <si>
    <t>Beaver Creek-Betsy Lane Failur</t>
  </si>
  <si>
    <t>Hazard - Pineville</t>
  </si>
  <si>
    <t>Bonnyman 2021 Relay Upgr</t>
  </si>
  <si>
    <t>Thelma 2021 Relay Upgrade</t>
  </si>
  <si>
    <t>Wooton 2021 Relay Upgrade</t>
  </si>
  <si>
    <t>2BCXNLD Morehead Station Fiber</t>
  </si>
  <si>
    <t>2BCXNLDMorgan County Sta Fiber</t>
  </si>
  <si>
    <t>2BCXNLD Lee City Sta Fiber</t>
  </si>
  <si>
    <t>Cancel Replaced by P19036007</t>
  </si>
  <si>
    <t>Upgrades to 800MHz Radio Equip</t>
  </si>
  <si>
    <t>HEP Reheat Steam Line Insul</t>
  </si>
  <si>
    <t>ML2 HIGH ENERGY PIPING</t>
  </si>
  <si>
    <t>ML E Carbon Filter Replacement</t>
  </si>
  <si>
    <t>ML E Monitoring Systems</t>
  </si>
  <si>
    <t>ML M Gypsum Trn Hse Walkways</t>
  </si>
  <si>
    <t>ML S Coal Burner Replacements</t>
  </si>
  <si>
    <t>ML S Expansion Joint Replcmts</t>
  </si>
  <si>
    <t>ML S U2 Up Blr Vent Fan Rplc</t>
  </si>
  <si>
    <t>ML E Blower Vent Fan Repl</t>
  </si>
  <si>
    <t>ML E LIGHTING REPLACEMENTS</t>
  </si>
  <si>
    <t>ML E Tank Replacements</t>
  </si>
  <si>
    <t>ML E TURB BRNG, ROTOR, SHAFT</t>
  </si>
  <si>
    <t>ML M Drainage Projects (Cap)</t>
  </si>
  <si>
    <t>ML S Coal Burner Exp Joint Rpl</t>
  </si>
  <si>
    <t>ML S Duct Lag Insul Replace</t>
  </si>
  <si>
    <t>ML V Containment Systems</t>
  </si>
  <si>
    <t>ML V FGD CPS Heaters</t>
  </si>
  <si>
    <t>ML V ID FAN BLADES</t>
  </si>
  <si>
    <t>Haddix 2021 Relay Upgrade</t>
  </si>
  <si>
    <t>Jackson 2021 Relay Upgrade</t>
  </si>
  <si>
    <t>KY/ME/ Wind Storm 04/12/2020</t>
  </si>
  <si>
    <t>KY/ME/Thunderstorm 02/28/21</t>
  </si>
  <si>
    <t>KY Pre\Valid Major Storm 08</t>
  </si>
  <si>
    <t>Ds-Kp-Ai Urd Program</t>
  </si>
  <si>
    <t>Ds-Kp-Ai Small Wire Repl Urd</t>
  </si>
  <si>
    <t>Cust Info Trnsfrm Imp-KYP D</t>
  </si>
  <si>
    <t>CIS-Smart Grid Gateway-KYP D</t>
  </si>
  <si>
    <t>Kewanee PCE Work</t>
  </si>
  <si>
    <t>Kewanee 34k CB</t>
  </si>
  <si>
    <t>Cancelled - Jackhorn Dist work</t>
  </si>
  <si>
    <t>April 2021 - March 2022</t>
  </si>
  <si>
    <t>April 2022 - March 2023</t>
  </si>
  <si>
    <t>Estimated Physical Percent Completed 
April 2022 Through March 2023</t>
  </si>
  <si>
    <t>Actual Accumulated Costs - April 2022 through March 2023</t>
  </si>
  <si>
    <t>Actual Accumulated Costs - April 2021 through March 2022</t>
  </si>
  <si>
    <t>Estimated Physical Percent Completed 
April 2021 Through March 2022</t>
  </si>
  <si>
    <t>Case No. 2023-00159</t>
  </si>
  <si>
    <t>Total Kentucky Power CWIP Activity
12 Months Preceding the Historical Test Year
April 2022 - March 2023</t>
  </si>
  <si>
    <t>Total Kentucky Power CWIP Activity
12 Months Preceding the Historical Test Year
April 2021 -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</si>
</sst>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/>
    <xf numFmtId="43" fontId="2" fillId="0" borderId="0" xfId="1" applyFont="1"/>
    <xf numFmtId="0" fontId="3" fillId="0" borderId="0" xfId="0" applyFont="1" applyFill="1"/>
    <xf numFmtId="0" fontId="0" fillId="0" borderId="1" xfId="0" applyBorder="1"/>
    <xf numFmtId="0" fontId="2" fillId="0" borderId="1" xfId="0" applyFont="1" applyBorder="1"/>
    <xf numFmtId="0" fontId="0" fillId="0" borderId="0" xfId="0" applyFont="1"/>
    <xf numFmtId="0" fontId="0" fillId="0" borderId="0" xfId="0" applyFont="1" applyBorder="1"/>
    <xf numFmtId="0" fontId="0" fillId="0" borderId="1" xfId="0" applyFont="1" applyBorder="1"/>
    <xf numFmtId="0" fontId="0" fillId="0" borderId="0" xfId="0" applyFont="1" applyFill="1"/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3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/>
    </xf>
    <xf numFmtId="43" fontId="2" fillId="2" borderId="0" xfId="0" applyNumberFormat="1" applyFont="1" applyFill="1"/>
    <xf numFmtId="0" fontId="2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3" fontId="2" fillId="2" borderId="0" xfId="1" applyFont="1" applyFill="1"/>
    <xf numFmtId="0" fontId="0" fillId="2" borderId="0" xfId="0" applyFill="1"/>
    <xf numFmtId="0" fontId="0" fillId="0" borderId="0" xfId="0" applyBorder="1"/>
    <xf numFmtId="14" fontId="2" fillId="2" borderId="0" xfId="0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43" fontId="0" fillId="0" borderId="0" xfId="1" applyFont="1" applyBorder="1"/>
    <xf numFmtId="165" fontId="0" fillId="0" borderId="0" xfId="2" applyNumberFormat="1" applyFont="1" applyAlignment="1">
      <alignment horizontal="center"/>
    </xf>
    <xf numFmtId="165" fontId="1" fillId="2" borderId="0" xfId="2" applyNumberFormat="1" applyFont="1" applyFill="1" applyAlignment="1">
      <alignment horizontal="center"/>
    </xf>
    <xf numFmtId="165" fontId="0" fillId="2" borderId="0" xfId="2" applyNumberFormat="1" applyFont="1" applyFill="1" applyAlignment="1">
      <alignment horizontal="center"/>
    </xf>
    <xf numFmtId="165" fontId="1" fillId="2" borderId="0" xfId="2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14" fontId="2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0" xfId="1" applyNumberFormat="1" applyFont="1"/>
    <xf numFmtId="0" fontId="0" fillId="0" borderId="0" xfId="0" applyFont="1" applyFill="1" applyBorder="1"/>
    <xf numFmtId="164" fontId="0" fillId="0" borderId="1" xfId="1" applyNumberFormat="1" applyFont="1" applyFill="1" applyBorder="1"/>
    <xf numFmtId="164" fontId="0" fillId="0" borderId="1" xfId="1" applyNumberFormat="1" applyFont="1" applyBorder="1"/>
    <xf numFmtId="164" fontId="2" fillId="0" borderId="0" xfId="1" applyNumberFormat="1" applyFont="1"/>
    <xf numFmtId="164" fontId="0" fillId="0" borderId="0" xfId="1" applyNumberFormat="1" applyFont="1" applyFill="1"/>
    <xf numFmtId="164" fontId="2" fillId="0" borderId="0" xfId="1" applyNumberFormat="1" applyFont="1" applyFill="1"/>
    <xf numFmtId="164" fontId="0" fillId="0" borderId="0" xfId="0" applyNumberFormat="1"/>
    <xf numFmtId="164" fontId="0" fillId="0" borderId="0" xfId="0" applyNumberFormat="1" applyBorder="1"/>
    <xf numFmtId="164" fontId="0" fillId="0" borderId="1" xfId="0" applyNumberFormat="1" applyBorder="1"/>
    <xf numFmtId="164" fontId="3" fillId="0" borderId="0" xfId="1" applyNumberFormat="1" applyFont="1" applyFill="1"/>
    <xf numFmtId="164" fontId="2" fillId="0" borderId="1" xfId="1" applyNumberFormat="1" applyFont="1" applyBorder="1"/>
    <xf numFmtId="164" fontId="2" fillId="0" borderId="0" xfId="0" applyNumberFormat="1" applyFont="1"/>
    <xf numFmtId="164" fontId="2" fillId="0" borderId="2" xfId="0" applyNumberFormat="1" applyFont="1" applyBorder="1"/>
    <xf numFmtId="165" fontId="1" fillId="2" borderId="2" xfId="2" applyNumberFormat="1" applyFont="1" applyFill="1" applyBorder="1" applyAlignment="1">
      <alignment horizontal="center"/>
    </xf>
    <xf numFmtId="165" fontId="1" fillId="2" borderId="2" xfId="2" applyNumberFormat="1" applyFont="1" applyFill="1" applyBorder="1" applyAlignment="1">
      <alignment horizontal="center" vertical="center"/>
    </xf>
    <xf numFmtId="164" fontId="2" fillId="2" borderId="0" xfId="1" applyNumberFormat="1" applyFont="1" applyFill="1"/>
    <xf numFmtId="164" fontId="2" fillId="0" borderId="2" xfId="1" applyNumberFormat="1" applyFont="1" applyBorder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top"/>
    </xf>
    <xf numFmtId="0" fontId="4" fillId="0" borderId="0" xfId="0" applyFont="1" applyAlignment="1"/>
    <xf numFmtId="164" fontId="0" fillId="3" borderId="1" xfId="1" applyNumberFormat="1" applyFont="1" applyFill="1" applyBorder="1"/>
    <xf numFmtId="0" fontId="0" fillId="3" borderId="0" xfId="0" applyFill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164" fontId="0" fillId="3" borderId="1" xfId="1" applyNumberFormat="1" applyFont="1" applyFill="1" applyBorder="1" applyAlignment="1"/>
    <xf numFmtId="165" fontId="0" fillId="3" borderId="0" xfId="2" applyNumberFormat="1" applyFont="1" applyFill="1" applyAlignment="1">
      <alignment horizontal="center"/>
    </xf>
    <xf numFmtId="0" fontId="0" fillId="0" borderId="0" xfId="0" applyFill="1" applyBorder="1"/>
    <xf numFmtId="164" fontId="2" fillId="0" borderId="1" xfId="1" applyNumberFormat="1" applyFont="1" applyFill="1" applyBorder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164" fontId="0" fillId="3" borderId="0" xfId="1" applyNumberFormat="1" applyFont="1" applyFill="1"/>
    <xf numFmtId="0" fontId="0" fillId="3" borderId="0" xfId="0" applyFont="1" applyFill="1" applyAlignment="1">
      <alignment horizontal="center"/>
    </xf>
    <xf numFmtId="165" fontId="0" fillId="3" borderId="1" xfId="2" applyNumberFormat="1" applyFont="1" applyFill="1" applyBorder="1" applyAlignment="1">
      <alignment horizontal="center"/>
    </xf>
    <xf numFmtId="164" fontId="0" fillId="0" borderId="0" xfId="0" applyNumberFormat="1" applyFont="1"/>
    <xf numFmtId="164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164" fontId="0" fillId="0" borderId="0" xfId="1" applyNumberFormat="1" applyFont="1" applyFill="1" applyAlignment="1">
      <alignment vertical="top"/>
    </xf>
    <xf numFmtId="164" fontId="0" fillId="0" borderId="2" xfId="0" applyNumberFormat="1" applyFont="1" applyFill="1" applyBorder="1" applyAlignment="1">
      <alignment vertical="top"/>
    </xf>
    <xf numFmtId="165" fontId="2" fillId="0" borderId="0" xfId="2" applyNumberFormat="1" applyFont="1" applyFill="1" applyAlignment="1">
      <alignment horizontal="center"/>
    </xf>
    <xf numFmtId="165" fontId="2" fillId="0" borderId="4" xfId="2" applyNumberFormat="1" applyFont="1" applyFill="1" applyBorder="1" applyAlignment="1">
      <alignment horizontal="center"/>
    </xf>
    <xf numFmtId="165" fontId="0" fillId="0" borderId="0" xfId="2" applyNumberFormat="1" applyFont="1" applyFill="1" applyAlignment="1">
      <alignment horizontal="center"/>
    </xf>
    <xf numFmtId="164" fontId="0" fillId="0" borderId="0" xfId="1" applyNumberFormat="1" applyFont="1" applyFill="1" applyAlignment="1"/>
    <xf numFmtId="164" fontId="0" fillId="0" borderId="0" xfId="0" applyNumberFormat="1" applyFill="1"/>
    <xf numFmtId="164" fontId="0" fillId="0" borderId="0" xfId="1" applyNumberFormat="1" applyFont="1" applyFill="1" applyBorder="1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79416\AppData\Local\Microsoft\Windows\INetCache\Content.Outlook\7HH34PC5\KPCO_R_KPSC_1_7_Attachment1%20-%20FJZ%207523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Year"/>
      <sheetName val="12 Mos. Preceding Test Year"/>
      <sheetName val="Lookups"/>
    </sheetNames>
    <sheetDataSet>
      <sheetData sheetId="0"/>
      <sheetData sheetId="1">
        <row r="216">
          <cell r="B216" t="str">
            <v>000005237</v>
          </cell>
        </row>
        <row r="217">
          <cell r="B217" t="str">
            <v>000020310</v>
          </cell>
        </row>
        <row r="218">
          <cell r="B218" t="str">
            <v>000021737</v>
          </cell>
        </row>
        <row r="219">
          <cell r="B219" t="str">
            <v>000022309</v>
          </cell>
        </row>
        <row r="220">
          <cell r="B220" t="str">
            <v>000022392</v>
          </cell>
        </row>
        <row r="221">
          <cell r="B221" t="str">
            <v>000025026</v>
          </cell>
        </row>
        <row r="222">
          <cell r="B222" t="str">
            <v>000025231</v>
          </cell>
        </row>
        <row r="223">
          <cell r="B223" t="str">
            <v>BSP800MHZ</v>
          </cell>
        </row>
        <row r="224">
          <cell r="B224" t="str">
            <v>BSPPB0002</v>
          </cell>
        </row>
        <row r="225">
          <cell r="B225" t="str">
            <v>BSPPB0003</v>
          </cell>
        </row>
        <row r="226">
          <cell r="B226" t="str">
            <v>BSPPB0009</v>
          </cell>
        </row>
        <row r="227">
          <cell r="B227" t="str">
            <v>BSPPB0011</v>
          </cell>
        </row>
        <row r="228">
          <cell r="B228" t="str">
            <v>BSPPB0013</v>
          </cell>
        </row>
        <row r="229">
          <cell r="B229" t="str">
            <v>BSPPBOUT1</v>
          </cell>
        </row>
        <row r="230">
          <cell r="B230" t="str">
            <v>BSPPBS363</v>
          </cell>
        </row>
        <row r="231">
          <cell r="B231" t="str">
            <v>BSPPBS367</v>
          </cell>
        </row>
        <row r="232">
          <cell r="B232" t="str">
            <v>BSPPBS369</v>
          </cell>
        </row>
        <row r="233">
          <cell r="B233" t="str">
            <v>IT117CCIC</v>
          </cell>
        </row>
        <row r="234">
          <cell r="B234" t="str">
            <v>ITCB11700</v>
          </cell>
        </row>
        <row r="235">
          <cell r="B235" t="str">
            <v>ML018EP01</v>
          </cell>
        </row>
        <row r="236">
          <cell r="B236" t="str">
            <v>ML018NP03</v>
          </cell>
        </row>
        <row r="237">
          <cell r="B237" t="str">
            <v>ML019EP02</v>
          </cell>
        </row>
        <row r="238">
          <cell r="B238" t="str">
            <v>ML019NP01</v>
          </cell>
        </row>
        <row r="239">
          <cell r="B239" t="str">
            <v>ML019VP01</v>
          </cell>
        </row>
        <row r="240">
          <cell r="B240" t="str">
            <v>ML020SP01</v>
          </cell>
        </row>
        <row r="241">
          <cell r="B241" t="str">
            <v>ML020VP01</v>
          </cell>
        </row>
        <row r="242">
          <cell r="B242" t="str">
            <v>ML119EP07</v>
          </cell>
        </row>
        <row r="243">
          <cell r="B243" t="str">
            <v>ML119VP04</v>
          </cell>
        </row>
        <row r="244">
          <cell r="B244" t="str">
            <v>ML1GSUF1C</v>
          </cell>
        </row>
        <row r="245">
          <cell r="B245" t="str">
            <v>ML1VC1601</v>
          </cell>
        </row>
        <row r="246">
          <cell r="B246" t="str">
            <v>ML1VC1801</v>
          </cell>
        </row>
        <row r="247">
          <cell r="B247" t="str">
            <v>ML219EP03</v>
          </cell>
        </row>
        <row r="248">
          <cell r="B248" t="str">
            <v>ML220SC01</v>
          </cell>
        </row>
        <row r="249">
          <cell r="B249" t="str">
            <v>ML2E24C04</v>
          </cell>
        </row>
        <row r="250">
          <cell r="B250" t="str">
            <v>ML2EP1701</v>
          </cell>
        </row>
        <row r="251">
          <cell r="B251" t="str">
            <v>ML2VC1801</v>
          </cell>
        </row>
        <row r="252">
          <cell r="B252" t="str">
            <v>MLP18SP01</v>
          </cell>
        </row>
        <row r="253">
          <cell r="B253" t="str">
            <v>MLP19EP02</v>
          </cell>
        </row>
        <row r="254">
          <cell r="B254" t="str">
            <v>MLP19EP03</v>
          </cell>
        </row>
        <row r="255">
          <cell r="B255" t="str">
            <v>MLP20EP01</v>
          </cell>
        </row>
        <row r="256">
          <cell r="B256" t="str">
            <v>MLP20EP02</v>
          </cell>
        </row>
        <row r="257">
          <cell r="B257" t="str">
            <v>MLP20EP03</v>
          </cell>
        </row>
        <row r="258">
          <cell r="B258" t="str">
            <v>MLP20EP06</v>
          </cell>
        </row>
        <row r="259">
          <cell r="B259" t="str">
            <v>MLP20EP07</v>
          </cell>
        </row>
        <row r="260">
          <cell r="B260" t="str">
            <v>MLP20EP09</v>
          </cell>
        </row>
        <row r="261">
          <cell r="B261" t="str">
            <v>MLP20EP10</v>
          </cell>
        </row>
        <row r="262">
          <cell r="B262" t="str">
            <v>MLP20EP12</v>
          </cell>
        </row>
        <row r="263">
          <cell r="B263" t="str">
            <v>MLP20EP13</v>
          </cell>
        </row>
        <row r="264">
          <cell r="B264" t="str">
            <v>MLP20MP02</v>
          </cell>
        </row>
        <row r="265">
          <cell r="B265" t="str">
            <v>MLP20MP06</v>
          </cell>
        </row>
        <row r="266">
          <cell r="B266" t="str">
            <v>MLP20MP08</v>
          </cell>
        </row>
        <row r="267">
          <cell r="B267" t="str">
            <v>MLP20SP06</v>
          </cell>
        </row>
        <row r="268">
          <cell r="B268" t="str">
            <v>MLP20SP07</v>
          </cell>
        </row>
        <row r="269">
          <cell r="B269" t="str">
            <v>MLP20SP09</v>
          </cell>
        </row>
        <row r="270">
          <cell r="B270" t="str">
            <v>MLP20VP01</v>
          </cell>
        </row>
        <row r="271">
          <cell r="B271" t="str">
            <v>MLP20VP02</v>
          </cell>
        </row>
        <row r="272">
          <cell r="B272" t="str">
            <v>MLP222PPI</v>
          </cell>
        </row>
        <row r="273">
          <cell r="B273" t="str">
            <v>MLPEPBLWR</v>
          </cell>
        </row>
        <row r="274">
          <cell r="B274" t="str">
            <v>MLPEPCABL</v>
          </cell>
        </row>
        <row r="275">
          <cell r="B275" t="str">
            <v>MLPEPCTRL</v>
          </cell>
        </row>
        <row r="276">
          <cell r="B276" t="str">
            <v>MLPEPLGHT</v>
          </cell>
        </row>
        <row r="277">
          <cell r="B277" t="str">
            <v>MLPEPMOTR</v>
          </cell>
        </row>
        <row r="278">
          <cell r="B278" t="str">
            <v>MLPEPPUMP</v>
          </cell>
        </row>
        <row r="279">
          <cell r="B279" t="str">
            <v>MLPEPSERV</v>
          </cell>
        </row>
        <row r="280">
          <cell r="B280" t="str">
            <v>MLPEPSWGR</v>
          </cell>
        </row>
        <row r="281">
          <cell r="B281" t="str">
            <v>MLPEPTANK</v>
          </cell>
        </row>
        <row r="282">
          <cell r="B282" t="str">
            <v>MLPEPTRMT</v>
          </cell>
        </row>
        <row r="283">
          <cell r="B283" t="str">
            <v>MLPEPTURB</v>
          </cell>
        </row>
        <row r="284">
          <cell r="B284" t="str">
            <v>MLPEPVALV</v>
          </cell>
        </row>
        <row r="285">
          <cell r="B285" t="str">
            <v>MLPMPBELT</v>
          </cell>
        </row>
        <row r="286">
          <cell r="B286" t="str">
            <v>MLPMPDRNG</v>
          </cell>
        </row>
        <row r="287">
          <cell r="B287" t="str">
            <v>MLPMPECRN</v>
          </cell>
        </row>
        <row r="288">
          <cell r="B288" t="str">
            <v>MLPMPHEAT</v>
          </cell>
        </row>
        <row r="289">
          <cell r="B289" t="str">
            <v>MLPMPPUMP</v>
          </cell>
        </row>
        <row r="290">
          <cell r="B290" t="str">
            <v>MLPNPBLDG</v>
          </cell>
        </row>
        <row r="291">
          <cell r="B291" t="str">
            <v>MLPNPSECU</v>
          </cell>
        </row>
        <row r="292">
          <cell r="B292" t="str">
            <v>MLPNPTOOL</v>
          </cell>
        </row>
        <row r="293">
          <cell r="B293" t="str">
            <v>MLPSPASHL</v>
          </cell>
        </row>
        <row r="294">
          <cell r="B294" t="str">
            <v>MLPSPBRNE</v>
          </cell>
        </row>
        <row r="295">
          <cell r="B295" t="str">
            <v>MLPSPBRNN</v>
          </cell>
        </row>
        <row r="296">
          <cell r="B296" t="str">
            <v>MLPSPDFAF</v>
          </cell>
        </row>
        <row r="297">
          <cell r="B297" t="str">
            <v>MLPSPDUCT</v>
          </cell>
        </row>
        <row r="298">
          <cell r="B298" t="str">
            <v>MLPSPEJNT</v>
          </cell>
        </row>
        <row r="299">
          <cell r="B299" t="str">
            <v>MLPSPFANS</v>
          </cell>
        </row>
        <row r="300">
          <cell r="B300" t="str">
            <v>MLPSPPULV</v>
          </cell>
        </row>
        <row r="301">
          <cell r="B301" t="str">
            <v>MLPSPVALV</v>
          </cell>
        </row>
        <row r="302">
          <cell r="B302" t="str">
            <v>MLPVPAIRC</v>
          </cell>
        </row>
        <row r="303">
          <cell r="B303" t="str">
            <v>MLPVPCNTM</v>
          </cell>
        </row>
        <row r="304">
          <cell r="B304" t="str">
            <v>MLPVPEJNT</v>
          </cell>
        </row>
        <row r="305">
          <cell r="B305" t="str">
            <v>MLPVPHEAT</v>
          </cell>
        </row>
        <row r="306">
          <cell r="B306" t="str">
            <v>MLPVPIDFB</v>
          </cell>
        </row>
        <row r="307">
          <cell r="B307" t="str">
            <v>MLPVPOTHR</v>
          </cell>
        </row>
        <row r="308">
          <cell r="B308" t="str">
            <v>MLPVPPUMP</v>
          </cell>
        </row>
        <row r="309">
          <cell r="B309" t="str">
            <v>MLPVPTRMT</v>
          </cell>
        </row>
        <row r="310">
          <cell r="B310" t="str">
            <v>MLPVPVALV</v>
          </cell>
        </row>
        <row r="311">
          <cell r="B311" t="str">
            <v>NRCCPKPCO</v>
          </cell>
        </row>
      </sheetData>
      <sheetData sheetId="2">
        <row r="1">
          <cell r="A1" t="str">
            <v>Prj</v>
          </cell>
          <cell r="C1">
            <v>2022</v>
          </cell>
          <cell r="F1" t="str">
            <v>Chk PY</v>
          </cell>
        </row>
        <row r="2">
          <cell r="A2" t="str">
            <v>000001075</v>
          </cell>
          <cell r="F2" t="str">
            <v>Other</v>
          </cell>
        </row>
        <row r="3">
          <cell r="A3" t="str">
            <v>000001585</v>
          </cell>
          <cell r="C3">
            <v>0</v>
          </cell>
          <cell r="F3" t="str">
            <v>Other</v>
          </cell>
        </row>
        <row r="4">
          <cell r="A4" t="str">
            <v>000001586</v>
          </cell>
          <cell r="C4">
            <v>410717.51200000162</v>
          </cell>
          <cell r="F4" t="str">
            <v>Other</v>
          </cell>
        </row>
        <row r="5">
          <cell r="A5" t="str">
            <v>000005237</v>
          </cell>
          <cell r="C5">
            <v>440201.71599999984</v>
          </cell>
          <cell r="F5" t="str">
            <v>117-000005237</v>
          </cell>
        </row>
        <row r="6">
          <cell r="A6" t="str">
            <v>000005706</v>
          </cell>
          <cell r="C6">
            <v>0</v>
          </cell>
          <cell r="F6" t="str">
            <v>Other</v>
          </cell>
        </row>
        <row r="7">
          <cell r="A7" t="str">
            <v>000005707</v>
          </cell>
          <cell r="C7">
            <v>2.8421709430404007E-14</v>
          </cell>
          <cell r="F7" t="str">
            <v>Other</v>
          </cell>
        </row>
        <row r="8">
          <cell r="A8" t="str">
            <v>000005708</v>
          </cell>
          <cell r="C8">
            <v>-5.6843418860808015E-14</v>
          </cell>
          <cell r="F8" t="str">
            <v>Other</v>
          </cell>
        </row>
        <row r="9">
          <cell r="A9" t="str">
            <v>000007562</v>
          </cell>
          <cell r="C9">
            <v>-12.995999999999995</v>
          </cell>
          <cell r="F9" t="str">
            <v>Other</v>
          </cell>
        </row>
        <row r="10">
          <cell r="A10" t="str">
            <v>000007652</v>
          </cell>
          <cell r="C10">
            <v>34248.412999999986</v>
          </cell>
          <cell r="F10" t="str">
            <v>Other</v>
          </cell>
        </row>
        <row r="11">
          <cell r="A11" t="str">
            <v>000012736</v>
          </cell>
          <cell r="F11" t="str">
            <v>Other</v>
          </cell>
        </row>
        <row r="12">
          <cell r="A12" t="str">
            <v>000014351</v>
          </cell>
          <cell r="C12">
            <v>0</v>
          </cell>
          <cell r="F12" t="str">
            <v>Other</v>
          </cell>
        </row>
        <row r="13">
          <cell r="A13" t="str">
            <v>000018412</v>
          </cell>
          <cell r="C13">
            <v>214452.02300000004</v>
          </cell>
          <cell r="F13" t="str">
            <v>Other</v>
          </cell>
        </row>
        <row r="14">
          <cell r="A14" t="str">
            <v>000020310</v>
          </cell>
          <cell r="C14">
            <v>0</v>
          </cell>
          <cell r="F14" t="str">
            <v>117-000020310</v>
          </cell>
        </row>
        <row r="15">
          <cell r="A15" t="str">
            <v>000020379</v>
          </cell>
          <cell r="F15" t="str">
            <v>Other</v>
          </cell>
        </row>
        <row r="16">
          <cell r="A16" t="str">
            <v>000021642</v>
          </cell>
          <cell r="C16">
            <v>645.78399999999999</v>
          </cell>
          <cell r="F16" t="str">
            <v>Other</v>
          </cell>
        </row>
        <row r="17">
          <cell r="A17" t="str">
            <v>000021737</v>
          </cell>
          <cell r="C17">
            <v>0</v>
          </cell>
          <cell r="F17" t="str">
            <v>117-000021737</v>
          </cell>
        </row>
        <row r="18">
          <cell r="A18" t="str">
            <v>000022309</v>
          </cell>
          <cell r="C18">
            <v>1285141.9705000003</v>
          </cell>
          <cell r="F18" t="str">
            <v>117-000022309</v>
          </cell>
        </row>
        <row r="19">
          <cell r="A19" t="str">
            <v>000022392</v>
          </cell>
          <cell r="C19">
            <v>279161.89400000003</v>
          </cell>
          <cell r="F19" t="str">
            <v>117-000022392</v>
          </cell>
        </row>
        <row r="20">
          <cell r="A20" t="str">
            <v>000022956</v>
          </cell>
          <cell r="C20">
            <v>1232.5429999999999</v>
          </cell>
          <cell r="F20" t="str">
            <v>Other</v>
          </cell>
        </row>
        <row r="21">
          <cell r="A21" t="str">
            <v>000023963</v>
          </cell>
          <cell r="F21" t="str">
            <v>Other</v>
          </cell>
        </row>
        <row r="22">
          <cell r="A22" t="str">
            <v>000024613</v>
          </cell>
          <cell r="C22">
            <v>0</v>
          </cell>
          <cell r="F22" t="str">
            <v>Other</v>
          </cell>
        </row>
        <row r="23">
          <cell r="A23" t="str">
            <v>000025026</v>
          </cell>
          <cell r="C23">
            <v>0</v>
          </cell>
          <cell r="F23" t="str">
            <v>117-000025026</v>
          </cell>
        </row>
        <row r="24">
          <cell r="A24" t="str">
            <v>000025074</v>
          </cell>
          <cell r="C24">
            <v>0</v>
          </cell>
          <cell r="F24" t="str">
            <v>Other</v>
          </cell>
        </row>
        <row r="25">
          <cell r="A25" t="str">
            <v>000025231</v>
          </cell>
          <cell r="C25">
            <v>0</v>
          </cell>
          <cell r="F25" t="str">
            <v>117-000025231</v>
          </cell>
        </row>
        <row r="26">
          <cell r="A26" t="str">
            <v>000025241</v>
          </cell>
          <cell r="C26">
            <v>0</v>
          </cell>
          <cell r="F26" t="str">
            <v>Other</v>
          </cell>
        </row>
        <row r="27">
          <cell r="A27" t="str">
            <v>000025624</v>
          </cell>
          <cell r="C27">
            <v>73308.764999999985</v>
          </cell>
          <cell r="F27" t="str">
            <v>Other</v>
          </cell>
        </row>
        <row r="28">
          <cell r="A28" t="str">
            <v>000025681</v>
          </cell>
          <cell r="C28">
            <v>0</v>
          </cell>
          <cell r="F28" t="str">
            <v>Other</v>
          </cell>
        </row>
        <row r="29">
          <cell r="A29" t="str">
            <v>000025756</v>
          </cell>
          <cell r="C29">
            <v>946.28799999999978</v>
          </cell>
          <cell r="F29" t="str">
            <v>Other</v>
          </cell>
        </row>
        <row r="30">
          <cell r="A30" t="str">
            <v>000026033</v>
          </cell>
          <cell r="F30" t="str">
            <v>Other</v>
          </cell>
        </row>
        <row r="31">
          <cell r="A31" t="str">
            <v>000026166</v>
          </cell>
          <cell r="C31">
            <v>0</v>
          </cell>
          <cell r="F31" t="str">
            <v>Other</v>
          </cell>
        </row>
        <row r="32">
          <cell r="A32" t="str">
            <v>000026195</v>
          </cell>
          <cell r="C32">
            <v>0</v>
          </cell>
          <cell r="F32" t="str">
            <v>Other</v>
          </cell>
        </row>
        <row r="33">
          <cell r="A33" t="str">
            <v>000026231</v>
          </cell>
          <cell r="F33" t="str">
            <v>Other</v>
          </cell>
        </row>
        <row r="34">
          <cell r="A34" t="str">
            <v>000026265</v>
          </cell>
          <cell r="F34" t="str">
            <v>Other</v>
          </cell>
        </row>
        <row r="35">
          <cell r="A35" t="str">
            <v>000027036</v>
          </cell>
          <cell r="F35" t="str">
            <v>Other</v>
          </cell>
        </row>
        <row r="36">
          <cell r="A36" t="str">
            <v>117KYLSBO</v>
          </cell>
          <cell r="F36" t="str">
            <v>Other</v>
          </cell>
        </row>
        <row r="37">
          <cell r="A37" t="str">
            <v>413ADMINC</v>
          </cell>
          <cell r="C37">
            <v>0</v>
          </cell>
          <cell r="F37" t="str">
            <v>Other</v>
          </cell>
        </row>
        <row r="38">
          <cell r="A38" t="str">
            <v>ACCTTAX</v>
          </cell>
          <cell r="C38">
            <v>4.5474735088646412E-13</v>
          </cell>
          <cell r="F38" t="str">
            <v>Other</v>
          </cell>
        </row>
        <row r="39">
          <cell r="A39" t="str">
            <v>AESAVINGS</v>
          </cell>
          <cell r="C39">
            <v>0</v>
          </cell>
          <cell r="F39" t="str">
            <v>Other</v>
          </cell>
        </row>
        <row r="40">
          <cell r="A40" t="str">
            <v>AGENX</v>
          </cell>
          <cell r="C40">
            <v>0</v>
          </cell>
          <cell r="F40" t="str">
            <v>Other</v>
          </cell>
        </row>
        <row r="41">
          <cell r="A41" t="str">
            <v>AMCIU3228</v>
          </cell>
          <cell r="F41" t="str">
            <v>Other</v>
          </cell>
        </row>
        <row r="42">
          <cell r="A42" t="str">
            <v>BDLABSPRD</v>
          </cell>
          <cell r="C42">
            <v>0</v>
          </cell>
          <cell r="F42" t="str">
            <v>Other</v>
          </cell>
        </row>
        <row r="43">
          <cell r="A43" t="str">
            <v>BLDCS</v>
          </cell>
          <cell r="C43">
            <v>63616.142999999982</v>
          </cell>
          <cell r="F43" t="str">
            <v>Other</v>
          </cell>
        </row>
        <row r="44">
          <cell r="A44" t="str">
            <v>BS0000040</v>
          </cell>
          <cell r="F44" t="str">
            <v>Other</v>
          </cell>
        </row>
        <row r="45">
          <cell r="A45" t="str">
            <v>BSP800MHZ</v>
          </cell>
          <cell r="C45">
            <v>0</v>
          </cell>
          <cell r="F45" t="str">
            <v>117-BSP800MHZ</v>
          </cell>
        </row>
        <row r="46">
          <cell r="A46" t="str">
            <v>BSPPB0002</v>
          </cell>
          <cell r="C46">
            <v>155442.26300000001</v>
          </cell>
          <cell r="F46" t="str">
            <v>117-BSPPB0002</v>
          </cell>
        </row>
        <row r="47">
          <cell r="A47" t="str">
            <v>BSPPB0003</v>
          </cell>
          <cell r="C47">
            <v>0</v>
          </cell>
          <cell r="F47" t="str">
            <v>117-BSPPB0003</v>
          </cell>
        </row>
        <row r="48">
          <cell r="A48" t="str">
            <v>BSPPB0007</v>
          </cell>
          <cell r="F48" t="str">
            <v>Other</v>
          </cell>
        </row>
        <row r="49">
          <cell r="A49" t="str">
            <v>BSPPB0009</v>
          </cell>
          <cell r="C49">
            <v>0</v>
          </cell>
          <cell r="F49" t="str">
            <v>117-BSPPB0009</v>
          </cell>
        </row>
        <row r="50">
          <cell r="A50" t="str">
            <v>BSPPB0011</v>
          </cell>
          <cell r="C50">
            <v>0</v>
          </cell>
          <cell r="F50" t="str">
            <v>117-BSPPB0011</v>
          </cell>
        </row>
        <row r="51">
          <cell r="A51" t="str">
            <v>BSPPB0013</v>
          </cell>
          <cell r="C51">
            <v>69188.596000000005</v>
          </cell>
          <cell r="F51" t="str">
            <v>117-BSPPB0013</v>
          </cell>
        </row>
        <row r="52">
          <cell r="A52" t="str">
            <v>BSPPBENVR</v>
          </cell>
          <cell r="F52" t="str">
            <v>Other</v>
          </cell>
        </row>
        <row r="53">
          <cell r="A53" t="str">
            <v>BSPPBOUT1</v>
          </cell>
          <cell r="C53">
            <v>513434.00700000004</v>
          </cell>
          <cell r="F53" t="str">
            <v>117-BSPPBOUT1</v>
          </cell>
        </row>
        <row r="54">
          <cell r="A54" t="str">
            <v>BSPPBS339</v>
          </cell>
          <cell r="F54" t="str">
            <v>Other</v>
          </cell>
        </row>
        <row r="55">
          <cell r="A55" t="str">
            <v>BSPPBS340</v>
          </cell>
          <cell r="F55" t="str">
            <v>Other</v>
          </cell>
        </row>
        <row r="56">
          <cell r="A56" t="str">
            <v>BSPPBS358</v>
          </cell>
          <cell r="F56" t="str">
            <v>Other</v>
          </cell>
        </row>
        <row r="57">
          <cell r="A57" t="str">
            <v>BSPPBS359</v>
          </cell>
          <cell r="F57" t="str">
            <v>Other</v>
          </cell>
        </row>
        <row r="58">
          <cell r="A58" t="str">
            <v>BSPPBS363</v>
          </cell>
          <cell r="C58">
            <v>0</v>
          </cell>
          <cell r="F58" t="str">
            <v>117-BSPPBS363</v>
          </cell>
        </row>
        <row r="59">
          <cell r="A59" t="str">
            <v>BSPPBS367</v>
          </cell>
          <cell r="C59">
            <v>0</v>
          </cell>
          <cell r="F59" t="str">
            <v>117-BSPPBS367</v>
          </cell>
        </row>
        <row r="60">
          <cell r="A60" t="str">
            <v>BSPPBS368</v>
          </cell>
          <cell r="C60">
            <v>39681.076999999997</v>
          </cell>
          <cell r="F60" t="str">
            <v>Other</v>
          </cell>
        </row>
        <row r="61">
          <cell r="A61" t="str">
            <v>BSPPBS369</v>
          </cell>
          <cell r="C61">
            <v>0</v>
          </cell>
          <cell r="F61" t="str">
            <v>117-BSPPBS369</v>
          </cell>
        </row>
        <row r="62">
          <cell r="A62" t="str">
            <v>BUDGETADJ</v>
          </cell>
          <cell r="C62">
            <v>16596.836000000003</v>
          </cell>
          <cell r="F62" t="str">
            <v>Other</v>
          </cell>
        </row>
        <row r="63">
          <cell r="A63" t="str">
            <v>BUDOFFSET</v>
          </cell>
          <cell r="C63">
            <v>0</v>
          </cell>
          <cell r="F63" t="str">
            <v>Other</v>
          </cell>
        </row>
        <row r="64">
          <cell r="A64" t="str">
            <v>BUDTRKTBD</v>
          </cell>
          <cell r="C64">
            <v>8.5492501966655254E-11</v>
          </cell>
          <cell r="F64" t="str">
            <v>Other</v>
          </cell>
        </row>
        <row r="65">
          <cell r="A65" t="str">
            <v>CDNANDA</v>
          </cell>
          <cell r="C65">
            <v>7.1054273576010019E-15</v>
          </cell>
          <cell r="F65" t="str">
            <v>Other</v>
          </cell>
        </row>
        <row r="66">
          <cell r="A66" t="str">
            <v>CFOCAPPRJ</v>
          </cell>
          <cell r="C66">
            <v>67924.265000000014</v>
          </cell>
          <cell r="F66" t="str">
            <v>Other</v>
          </cell>
        </row>
        <row r="67">
          <cell r="A67" t="str">
            <v>CHNANDA</v>
          </cell>
          <cell r="C67">
            <v>0</v>
          </cell>
          <cell r="F67" t="str">
            <v>Other</v>
          </cell>
        </row>
        <row r="68">
          <cell r="A68" t="str">
            <v>CORPRESER</v>
          </cell>
          <cell r="F68" t="str">
            <v>Other</v>
          </cell>
        </row>
        <row r="69">
          <cell r="A69" t="str">
            <v>CRPTARGET</v>
          </cell>
          <cell r="C69">
            <v>0</v>
          </cell>
          <cell r="F69" t="str">
            <v>Other</v>
          </cell>
        </row>
        <row r="70">
          <cell r="A70" t="str">
            <v>DIGITAHUB</v>
          </cell>
          <cell r="C70">
            <v>306173.29399999999</v>
          </cell>
          <cell r="F70" t="str">
            <v>Other</v>
          </cell>
        </row>
        <row r="71">
          <cell r="A71" t="str">
            <v>DISTARGET</v>
          </cell>
          <cell r="F71" t="str">
            <v>Other</v>
          </cell>
        </row>
        <row r="72">
          <cell r="A72" t="str">
            <v>ECNANDA</v>
          </cell>
          <cell r="C72">
            <v>1.0118128557223827E-11</v>
          </cell>
          <cell r="F72" t="str">
            <v>Other</v>
          </cell>
        </row>
        <row r="73">
          <cell r="A73" t="str">
            <v>EDN103172</v>
          </cell>
          <cell r="C73">
            <v>0</v>
          </cell>
          <cell r="F73" t="str">
            <v>Other</v>
          </cell>
        </row>
        <row r="74">
          <cell r="A74" t="str">
            <v>EDN103175</v>
          </cell>
          <cell r="C74">
            <v>0</v>
          </cell>
          <cell r="F74" t="str">
            <v>Other</v>
          </cell>
        </row>
        <row r="75">
          <cell r="A75" t="str">
            <v>EDN103177</v>
          </cell>
          <cell r="C75">
            <v>0</v>
          </cell>
          <cell r="F75" t="str">
            <v>Other</v>
          </cell>
        </row>
        <row r="76">
          <cell r="A76" t="str">
            <v>EDN103178</v>
          </cell>
          <cell r="C76">
            <v>0</v>
          </cell>
          <cell r="F76" t="str">
            <v>Other</v>
          </cell>
        </row>
        <row r="77">
          <cell r="A77" t="str">
            <v>EDN103180</v>
          </cell>
          <cell r="C77">
            <v>1.1368683772161603E-13</v>
          </cell>
          <cell r="F77" t="str">
            <v>Other</v>
          </cell>
        </row>
        <row r="78">
          <cell r="A78" t="str">
            <v>EDNANDA</v>
          </cell>
          <cell r="C78">
            <v>3.1263880373444408E-13</v>
          </cell>
          <cell r="F78" t="str">
            <v>Other</v>
          </cell>
        </row>
        <row r="79">
          <cell r="A79" t="str">
            <v>EON011324</v>
          </cell>
          <cell r="C79">
            <v>437.81099999999998</v>
          </cell>
          <cell r="F79" t="str">
            <v>Other</v>
          </cell>
        </row>
        <row r="80">
          <cell r="A80" t="str">
            <v>EST000830</v>
          </cell>
          <cell r="C80">
            <v>0</v>
          </cell>
          <cell r="F80" t="str">
            <v>Other</v>
          </cell>
        </row>
        <row r="81">
          <cell r="A81" t="str">
            <v>ETNANDA</v>
          </cell>
          <cell r="C81">
            <v>0</v>
          </cell>
          <cell r="F81" t="str">
            <v>Other</v>
          </cell>
        </row>
        <row r="82">
          <cell r="A82" t="str">
            <v>EVNCBK117</v>
          </cell>
          <cell r="C82">
            <v>0</v>
          </cell>
          <cell r="F82" t="str">
            <v>Other</v>
          </cell>
        </row>
        <row r="83">
          <cell r="A83" t="str">
            <v>EVNCBW413</v>
          </cell>
          <cell r="C83">
            <v>0</v>
          </cell>
          <cell r="F83" t="str">
            <v>Other</v>
          </cell>
        </row>
        <row r="84">
          <cell r="A84" t="str">
            <v>EVRCS</v>
          </cell>
          <cell r="C84">
            <v>0</v>
          </cell>
          <cell r="F84" t="str">
            <v>Other</v>
          </cell>
        </row>
        <row r="85">
          <cell r="A85" t="str">
            <v>FANANDA</v>
          </cell>
          <cell r="C85">
            <v>9.0949470177292824E-13</v>
          </cell>
          <cell r="F85" t="str">
            <v>Other</v>
          </cell>
        </row>
        <row r="86">
          <cell r="A86" t="str">
            <v>FHGCAPCUT</v>
          </cell>
          <cell r="C86">
            <v>2381697.6359999981</v>
          </cell>
          <cell r="F86" t="str">
            <v>Other</v>
          </cell>
        </row>
        <row r="87">
          <cell r="A87" t="str">
            <v>FHGTARGET</v>
          </cell>
          <cell r="C87">
            <v>-1.4551915228366852E-10</v>
          </cell>
          <cell r="F87" t="str">
            <v>Other</v>
          </cell>
        </row>
        <row r="88">
          <cell r="A88" t="str">
            <v>GLNANDA</v>
          </cell>
          <cell r="C88">
            <v>-10601.814000000028</v>
          </cell>
          <cell r="F88" t="str">
            <v>Other</v>
          </cell>
        </row>
        <row r="89">
          <cell r="A89" t="str">
            <v>GWSCB</v>
          </cell>
          <cell r="C89">
            <v>-28.593999999999994</v>
          </cell>
          <cell r="F89" t="str">
            <v>Other</v>
          </cell>
        </row>
        <row r="90">
          <cell r="A90" t="str">
            <v>GWSCBA215</v>
          </cell>
          <cell r="C90">
            <v>0</v>
          </cell>
          <cell r="F90" t="str">
            <v>Other</v>
          </cell>
        </row>
        <row r="91">
          <cell r="A91" t="str">
            <v>GWSCBK117</v>
          </cell>
          <cell r="C91">
            <v>0</v>
          </cell>
          <cell r="F91" t="str">
            <v>Other</v>
          </cell>
        </row>
        <row r="92">
          <cell r="A92" t="str">
            <v>GWSCBW413</v>
          </cell>
          <cell r="C92">
            <v>0</v>
          </cell>
          <cell r="F92" t="str">
            <v>Other</v>
          </cell>
        </row>
        <row r="93">
          <cell r="A93" t="str">
            <v>GWSCS</v>
          </cell>
          <cell r="C93">
            <v>0</v>
          </cell>
          <cell r="F93" t="str">
            <v>Other</v>
          </cell>
        </row>
        <row r="94">
          <cell r="A94" t="str">
            <v>INCCAPINV</v>
          </cell>
          <cell r="C94">
            <v>1523361.7170000002</v>
          </cell>
          <cell r="F94" t="str">
            <v>Other</v>
          </cell>
        </row>
        <row r="95">
          <cell r="A95" t="str">
            <v>IT117CCIC</v>
          </cell>
          <cell r="C95">
            <v>0</v>
          </cell>
          <cell r="F95" t="str">
            <v>117-IT117CCIC</v>
          </cell>
        </row>
        <row r="96">
          <cell r="A96" t="str">
            <v>IT413CCIC</v>
          </cell>
          <cell r="F96" t="str">
            <v>Other</v>
          </cell>
        </row>
        <row r="97">
          <cell r="A97" t="str">
            <v>ITCAPPROJ</v>
          </cell>
          <cell r="C97">
            <v>677221.07599999988</v>
          </cell>
          <cell r="F97" t="str">
            <v>Other</v>
          </cell>
        </row>
        <row r="98">
          <cell r="A98" t="str">
            <v>ITCB10300</v>
          </cell>
          <cell r="C98">
            <v>-1488.2430000000002</v>
          </cell>
          <cell r="F98" t="str">
            <v>Other</v>
          </cell>
        </row>
        <row r="99">
          <cell r="A99" t="str">
            <v>ITCB11700</v>
          </cell>
          <cell r="C99">
            <v>0</v>
          </cell>
          <cell r="F99" t="str">
            <v>117-ITCB11700</v>
          </cell>
        </row>
        <row r="100">
          <cell r="A100" t="str">
            <v>ITCB11701</v>
          </cell>
          <cell r="F100" t="str">
            <v>Other</v>
          </cell>
        </row>
        <row r="101">
          <cell r="A101" t="str">
            <v>ITCB413W0</v>
          </cell>
          <cell r="F101" t="str">
            <v>Other</v>
          </cell>
        </row>
        <row r="102">
          <cell r="A102" t="str">
            <v>ITCBLBRTY</v>
          </cell>
          <cell r="F102" t="str">
            <v>Other</v>
          </cell>
        </row>
        <row r="103">
          <cell r="A103" t="str">
            <v>ITCHR0001</v>
          </cell>
          <cell r="C103">
            <v>17584.770999999997</v>
          </cell>
          <cell r="F103" t="str">
            <v>Other</v>
          </cell>
        </row>
        <row r="104">
          <cell r="A104" t="str">
            <v>ITCOP0001</v>
          </cell>
          <cell r="C104">
            <v>107632.85700000002</v>
          </cell>
          <cell r="F104" t="str">
            <v>Other</v>
          </cell>
        </row>
        <row r="105">
          <cell r="A105" t="str">
            <v>ITCOP1644</v>
          </cell>
          <cell r="C105">
            <v>3324.86</v>
          </cell>
          <cell r="F105" t="str">
            <v>Other</v>
          </cell>
        </row>
        <row r="106">
          <cell r="A106" t="str">
            <v>ITCOP1807</v>
          </cell>
          <cell r="C106">
            <v>48806.368999999999</v>
          </cell>
          <cell r="F106" t="str">
            <v>Other</v>
          </cell>
        </row>
        <row r="107">
          <cell r="A107" t="str">
            <v>ITCT10304</v>
          </cell>
          <cell r="F107" t="str">
            <v>Other</v>
          </cell>
        </row>
        <row r="108">
          <cell r="A108" t="str">
            <v>ITCUS1858</v>
          </cell>
          <cell r="C108">
            <v>0</v>
          </cell>
          <cell r="F108" t="str">
            <v>Other</v>
          </cell>
        </row>
        <row r="109">
          <cell r="A109" t="str">
            <v>ITCUS1957</v>
          </cell>
          <cell r="F109" t="str">
            <v>Other</v>
          </cell>
        </row>
        <row r="110">
          <cell r="A110" t="str">
            <v>ITDIG1892</v>
          </cell>
          <cell r="C110">
            <v>0</v>
          </cell>
          <cell r="F110" t="str">
            <v>Other</v>
          </cell>
        </row>
        <row r="111">
          <cell r="A111" t="str">
            <v>ITDIS1952</v>
          </cell>
          <cell r="F111" t="str">
            <v>Other</v>
          </cell>
        </row>
        <row r="112">
          <cell r="A112" t="str">
            <v>ITDIS1987</v>
          </cell>
          <cell r="F112" t="str">
            <v>Other</v>
          </cell>
        </row>
        <row r="113">
          <cell r="A113" t="str">
            <v>ITDIS1988</v>
          </cell>
          <cell r="F113" t="str">
            <v>Other</v>
          </cell>
        </row>
        <row r="114">
          <cell r="A114" t="str">
            <v>ITDIS2004</v>
          </cell>
          <cell r="F114" t="str">
            <v>Other</v>
          </cell>
        </row>
        <row r="115">
          <cell r="A115" t="str">
            <v>ITGEN0004</v>
          </cell>
          <cell r="C115">
            <v>137984.78799999997</v>
          </cell>
          <cell r="F115" t="str">
            <v>Other</v>
          </cell>
        </row>
        <row r="116">
          <cell r="A116" t="str">
            <v>ITGEN1758</v>
          </cell>
          <cell r="C116">
            <v>7930.2420000000011</v>
          </cell>
          <cell r="F116" t="str">
            <v>Other</v>
          </cell>
        </row>
        <row r="117">
          <cell r="A117" t="str">
            <v>ITGEN1785</v>
          </cell>
          <cell r="C117">
            <v>2198.998</v>
          </cell>
          <cell r="F117" t="str">
            <v>Other</v>
          </cell>
        </row>
        <row r="118">
          <cell r="A118" t="str">
            <v>ITGEN2000</v>
          </cell>
          <cell r="F118" t="str">
            <v>Other</v>
          </cell>
        </row>
        <row r="119">
          <cell r="A119" t="str">
            <v>ITGEN2001</v>
          </cell>
          <cell r="F119" t="str">
            <v>Other</v>
          </cell>
        </row>
        <row r="120">
          <cell r="A120" t="str">
            <v>ITPCLC117</v>
          </cell>
          <cell r="F120" t="str">
            <v>Other</v>
          </cell>
        </row>
        <row r="121">
          <cell r="A121" t="str">
            <v>ITPCLC413</v>
          </cell>
          <cell r="F121" t="str">
            <v>Other</v>
          </cell>
        </row>
        <row r="122">
          <cell r="A122" t="str">
            <v>ITPFP0002</v>
          </cell>
          <cell r="C122">
            <v>24618.682999999997</v>
          </cell>
          <cell r="F122" t="str">
            <v>Other</v>
          </cell>
        </row>
        <row r="123">
          <cell r="A123" t="str">
            <v>ITPFP1331</v>
          </cell>
          <cell r="C123">
            <v>325.62700000000001</v>
          </cell>
          <cell r="F123" t="str">
            <v>Other</v>
          </cell>
        </row>
        <row r="124">
          <cell r="A124" t="str">
            <v>ITPFP1742</v>
          </cell>
          <cell r="C124">
            <v>29948.522000000001</v>
          </cell>
          <cell r="F124" t="str">
            <v>Other</v>
          </cell>
        </row>
        <row r="125">
          <cell r="A125" t="str">
            <v>ITPFP1866</v>
          </cell>
          <cell r="C125">
            <v>2416.297</v>
          </cell>
          <cell r="F125" t="str">
            <v>Other</v>
          </cell>
        </row>
        <row r="126">
          <cell r="A126" t="str">
            <v>ITPFP1924</v>
          </cell>
          <cell r="C126">
            <v>0</v>
          </cell>
          <cell r="F126" t="str">
            <v>Other</v>
          </cell>
        </row>
        <row r="127">
          <cell r="A127" t="str">
            <v>ITPFP1978</v>
          </cell>
          <cell r="F127" t="str">
            <v>Other</v>
          </cell>
        </row>
        <row r="128">
          <cell r="A128" t="str">
            <v>ITPFP2007</v>
          </cell>
          <cell r="F128" t="str">
            <v>Other</v>
          </cell>
        </row>
        <row r="129">
          <cell r="A129" t="str">
            <v>ITSEC1436</v>
          </cell>
          <cell r="C129">
            <v>348499.56600000017</v>
          </cell>
          <cell r="F129" t="str">
            <v>Other</v>
          </cell>
        </row>
        <row r="130">
          <cell r="A130" t="str">
            <v>ITSEC1556</v>
          </cell>
          <cell r="C130">
            <v>6194.3080000000009</v>
          </cell>
          <cell r="F130" t="str">
            <v>Other</v>
          </cell>
        </row>
        <row r="131">
          <cell r="A131" t="str">
            <v>ITSEC1567</v>
          </cell>
          <cell r="C131">
            <v>13800.287999999999</v>
          </cell>
          <cell r="F131" t="str">
            <v>Other</v>
          </cell>
        </row>
        <row r="132">
          <cell r="A132" t="str">
            <v>ITSEC1720</v>
          </cell>
          <cell r="C132">
            <v>7502.836000000003</v>
          </cell>
          <cell r="F132" t="str">
            <v>Other</v>
          </cell>
        </row>
        <row r="133">
          <cell r="A133" t="str">
            <v>ITSEC1737</v>
          </cell>
          <cell r="C133">
            <v>11489.673999999999</v>
          </cell>
          <cell r="F133" t="str">
            <v>Other</v>
          </cell>
        </row>
        <row r="134">
          <cell r="A134" t="str">
            <v>ITSEC1752</v>
          </cell>
          <cell r="C134">
            <v>6491.659999999998</v>
          </cell>
          <cell r="F134" t="str">
            <v>Other</v>
          </cell>
        </row>
        <row r="135">
          <cell r="A135" t="str">
            <v>ITSEC1753</v>
          </cell>
          <cell r="C135">
            <v>156.93499999999997</v>
          </cell>
          <cell r="F135" t="str">
            <v>Other</v>
          </cell>
        </row>
        <row r="136">
          <cell r="A136" t="str">
            <v>ITSEC1763</v>
          </cell>
          <cell r="C136">
            <v>0</v>
          </cell>
          <cell r="F136" t="str">
            <v>Other</v>
          </cell>
        </row>
        <row r="137">
          <cell r="A137" t="str">
            <v>ITSEC1795</v>
          </cell>
          <cell r="C137">
            <v>16932.544999999998</v>
          </cell>
          <cell r="F137" t="str">
            <v>Other</v>
          </cell>
        </row>
        <row r="138">
          <cell r="A138" t="str">
            <v>ITSEC1808</v>
          </cell>
          <cell r="C138">
            <v>9627.3050000000003</v>
          </cell>
          <cell r="F138" t="str">
            <v>Other</v>
          </cell>
        </row>
        <row r="139">
          <cell r="A139" t="str">
            <v>ITSEC1819</v>
          </cell>
          <cell r="C139">
            <v>22054.204000000002</v>
          </cell>
          <cell r="F139" t="str">
            <v>Other</v>
          </cell>
        </row>
        <row r="140">
          <cell r="A140" t="str">
            <v>ITSEC1826</v>
          </cell>
          <cell r="C140">
            <v>5.4189999999999996</v>
          </cell>
          <cell r="F140" t="str">
            <v>Other</v>
          </cell>
        </row>
        <row r="141">
          <cell r="A141" t="str">
            <v>ITSEC1855</v>
          </cell>
          <cell r="C141">
            <v>4549.9080000000004</v>
          </cell>
          <cell r="F141" t="str">
            <v>Other</v>
          </cell>
        </row>
        <row r="142">
          <cell r="A142" t="str">
            <v>ITSEC1867</v>
          </cell>
          <cell r="C142">
            <v>5080.2309999999989</v>
          </cell>
          <cell r="F142" t="str">
            <v>Other</v>
          </cell>
        </row>
        <row r="143">
          <cell r="A143" t="str">
            <v>ITSEC1882</v>
          </cell>
          <cell r="C143">
            <v>1485.972</v>
          </cell>
          <cell r="F143" t="str">
            <v>Other</v>
          </cell>
        </row>
        <row r="144">
          <cell r="A144" t="str">
            <v>ITSEC1906</v>
          </cell>
          <cell r="C144">
            <v>0</v>
          </cell>
          <cell r="F144" t="str">
            <v>Other</v>
          </cell>
        </row>
        <row r="145">
          <cell r="A145" t="str">
            <v>ITSEC1913</v>
          </cell>
          <cell r="C145">
            <v>0</v>
          </cell>
          <cell r="F145" t="str">
            <v>Other</v>
          </cell>
        </row>
        <row r="146">
          <cell r="A146" t="str">
            <v>ITSEC1917</v>
          </cell>
          <cell r="C146">
            <v>0</v>
          </cell>
          <cell r="F146" t="str">
            <v>Other</v>
          </cell>
        </row>
        <row r="147">
          <cell r="A147" t="str">
            <v>ITSEC1934</v>
          </cell>
          <cell r="C147">
            <v>0</v>
          </cell>
          <cell r="F147" t="str">
            <v>Other</v>
          </cell>
        </row>
        <row r="148">
          <cell r="A148" t="str">
            <v>ITSEC1962</v>
          </cell>
          <cell r="F148" t="str">
            <v>Other</v>
          </cell>
        </row>
        <row r="149">
          <cell r="A149" t="str">
            <v>ITSEC1965</v>
          </cell>
          <cell r="F149" t="str">
            <v>Other</v>
          </cell>
        </row>
        <row r="150">
          <cell r="A150" t="str">
            <v>ITSEC1971</v>
          </cell>
          <cell r="F150" t="str">
            <v>Other</v>
          </cell>
        </row>
        <row r="151">
          <cell r="A151" t="str">
            <v>ITSEC1972</v>
          </cell>
          <cell r="F151" t="str">
            <v>Other</v>
          </cell>
        </row>
        <row r="152">
          <cell r="A152" t="str">
            <v>ITSEC1974</v>
          </cell>
          <cell r="F152" t="str">
            <v>Other</v>
          </cell>
        </row>
        <row r="153">
          <cell r="A153" t="str">
            <v>ITSSV0003</v>
          </cell>
          <cell r="C153">
            <v>2801184.8910000003</v>
          </cell>
          <cell r="F153" t="str">
            <v>Other</v>
          </cell>
        </row>
        <row r="154">
          <cell r="A154" t="str">
            <v>ITSSV1471</v>
          </cell>
          <cell r="C154">
            <v>1.55</v>
          </cell>
          <cell r="F154" t="str">
            <v>Other</v>
          </cell>
        </row>
        <row r="155">
          <cell r="A155" t="str">
            <v>ITSSV1619</v>
          </cell>
          <cell r="C155">
            <v>6970.0590000000002</v>
          </cell>
          <cell r="F155" t="str">
            <v>Other</v>
          </cell>
        </row>
        <row r="156">
          <cell r="A156" t="str">
            <v>ITSSV1652</v>
          </cell>
          <cell r="F156" t="str">
            <v>Other</v>
          </cell>
        </row>
        <row r="157">
          <cell r="A157" t="str">
            <v>ITSSV1727</v>
          </cell>
          <cell r="C157">
            <v>0</v>
          </cell>
          <cell r="F157" t="str">
            <v>Other</v>
          </cell>
        </row>
        <row r="158">
          <cell r="A158" t="str">
            <v>ITSSV1750</v>
          </cell>
          <cell r="C158">
            <v>16403.042999999998</v>
          </cell>
          <cell r="F158" t="str">
            <v>Other</v>
          </cell>
        </row>
        <row r="159">
          <cell r="A159" t="str">
            <v>ITSSV1766</v>
          </cell>
          <cell r="C159">
            <v>2096.0039999999995</v>
          </cell>
          <cell r="F159" t="str">
            <v>Other</v>
          </cell>
        </row>
        <row r="160">
          <cell r="A160" t="str">
            <v>ITSSV1775</v>
          </cell>
          <cell r="C160">
            <v>13272.687000000004</v>
          </cell>
          <cell r="F160" t="str">
            <v>Other</v>
          </cell>
        </row>
        <row r="161">
          <cell r="A161" t="str">
            <v>ITSSV1781</v>
          </cell>
          <cell r="F161" t="str">
            <v>Other</v>
          </cell>
        </row>
        <row r="162">
          <cell r="A162" t="str">
            <v>ITSSV1803</v>
          </cell>
          <cell r="C162">
            <v>9785.3790000000008</v>
          </cell>
          <cell r="F162" t="str">
            <v>Other</v>
          </cell>
        </row>
        <row r="163">
          <cell r="A163" t="str">
            <v>ITSSV1820</v>
          </cell>
          <cell r="C163">
            <v>16586.951000000001</v>
          </cell>
          <cell r="F163" t="str">
            <v>Other</v>
          </cell>
        </row>
        <row r="164">
          <cell r="A164" t="str">
            <v>ITSSV1830</v>
          </cell>
          <cell r="C164">
            <v>0</v>
          </cell>
          <cell r="F164" t="str">
            <v>Other</v>
          </cell>
        </row>
        <row r="165">
          <cell r="A165" t="str">
            <v>ITSSV1832</v>
          </cell>
          <cell r="C165">
            <v>0</v>
          </cell>
          <cell r="F165" t="str">
            <v>Other</v>
          </cell>
        </row>
        <row r="166">
          <cell r="A166" t="str">
            <v>ITSSV1834</v>
          </cell>
          <cell r="C166">
            <v>35431.051999999996</v>
          </cell>
          <cell r="F166" t="str">
            <v>Other</v>
          </cell>
        </row>
        <row r="167">
          <cell r="A167" t="str">
            <v>ITSSV1847</v>
          </cell>
          <cell r="C167">
            <v>0</v>
          </cell>
          <cell r="F167" t="str">
            <v>Other</v>
          </cell>
        </row>
        <row r="168">
          <cell r="A168" t="str">
            <v>ITSSV1854</v>
          </cell>
          <cell r="C168">
            <v>0</v>
          </cell>
          <cell r="F168" t="str">
            <v>Other</v>
          </cell>
        </row>
        <row r="169">
          <cell r="A169" t="str">
            <v>ITSSV1864</v>
          </cell>
          <cell r="C169">
            <v>0</v>
          </cell>
          <cell r="F169" t="str">
            <v>Other</v>
          </cell>
        </row>
        <row r="170">
          <cell r="A170" t="str">
            <v>ITSSV1869</v>
          </cell>
          <cell r="C170">
            <v>0</v>
          </cell>
          <cell r="F170" t="str">
            <v>Other</v>
          </cell>
        </row>
        <row r="171">
          <cell r="A171" t="str">
            <v>ITSSV1879</v>
          </cell>
          <cell r="C171">
            <v>0</v>
          </cell>
          <cell r="F171" t="str">
            <v>Other</v>
          </cell>
        </row>
        <row r="172">
          <cell r="A172" t="str">
            <v>ITSSV1883</v>
          </cell>
          <cell r="C172">
            <v>1017.3040000000001</v>
          </cell>
          <cell r="F172" t="str">
            <v>Other</v>
          </cell>
        </row>
        <row r="173">
          <cell r="A173" t="str">
            <v>ITSSV1884</v>
          </cell>
          <cell r="C173">
            <v>0</v>
          </cell>
          <cell r="F173" t="str">
            <v>Other</v>
          </cell>
        </row>
        <row r="174">
          <cell r="A174" t="str">
            <v>ITSSV1893</v>
          </cell>
          <cell r="C174">
            <v>0</v>
          </cell>
          <cell r="F174" t="str">
            <v>Other</v>
          </cell>
        </row>
        <row r="175">
          <cell r="A175" t="str">
            <v>ITSSV1900</v>
          </cell>
          <cell r="C175">
            <v>0</v>
          </cell>
          <cell r="F175" t="str">
            <v>Other</v>
          </cell>
        </row>
        <row r="176">
          <cell r="A176" t="str">
            <v>ITSSV1903</v>
          </cell>
          <cell r="C176">
            <v>0</v>
          </cell>
          <cell r="F176" t="str">
            <v>Other</v>
          </cell>
        </row>
        <row r="177">
          <cell r="A177" t="str">
            <v>ITSSV1905</v>
          </cell>
          <cell r="C177">
            <v>0</v>
          </cell>
          <cell r="F177" t="str">
            <v>Other</v>
          </cell>
        </row>
        <row r="178">
          <cell r="A178" t="str">
            <v>ITSSV1912</v>
          </cell>
          <cell r="F178" t="str">
            <v>Other</v>
          </cell>
        </row>
        <row r="179">
          <cell r="A179" t="str">
            <v>ITSSV1915</v>
          </cell>
          <cell r="F179" t="str">
            <v>Other</v>
          </cell>
        </row>
        <row r="180">
          <cell r="A180" t="str">
            <v>ITSSV1916</v>
          </cell>
          <cell r="C180">
            <v>0</v>
          </cell>
          <cell r="F180" t="str">
            <v>Other</v>
          </cell>
        </row>
        <row r="181">
          <cell r="A181" t="str">
            <v>ITSSV1923</v>
          </cell>
          <cell r="C181">
            <v>0</v>
          </cell>
          <cell r="F181" t="str">
            <v>Other</v>
          </cell>
        </row>
        <row r="182">
          <cell r="A182" t="str">
            <v>ITSSV1933</v>
          </cell>
          <cell r="C182">
            <v>0</v>
          </cell>
          <cell r="F182" t="str">
            <v>Other</v>
          </cell>
        </row>
        <row r="183">
          <cell r="A183" t="str">
            <v>ITSSV1961</v>
          </cell>
          <cell r="F183" t="str">
            <v>Other</v>
          </cell>
        </row>
        <row r="184">
          <cell r="A184" t="str">
            <v>ITSSV1963</v>
          </cell>
          <cell r="F184" t="str">
            <v>Other</v>
          </cell>
        </row>
        <row r="185">
          <cell r="A185" t="str">
            <v>ITSSV1970</v>
          </cell>
          <cell r="F185" t="str">
            <v>Other</v>
          </cell>
        </row>
        <row r="186">
          <cell r="A186" t="str">
            <v>ITSSV1973</v>
          </cell>
          <cell r="F186" t="str">
            <v>Other</v>
          </cell>
        </row>
        <row r="187">
          <cell r="A187" t="str">
            <v>ITSSV1980</v>
          </cell>
          <cell r="F187" t="str">
            <v>Other</v>
          </cell>
        </row>
        <row r="188">
          <cell r="A188" t="str">
            <v>ITSSV1981</v>
          </cell>
          <cell r="F188" t="str">
            <v>Other</v>
          </cell>
        </row>
        <row r="189">
          <cell r="A189" t="str">
            <v>ITSSV1983</v>
          </cell>
          <cell r="F189" t="str">
            <v>Other</v>
          </cell>
        </row>
        <row r="190">
          <cell r="A190" t="str">
            <v>ITSSV1993</v>
          </cell>
          <cell r="F190" t="str">
            <v>Other</v>
          </cell>
        </row>
        <row r="191">
          <cell r="A191" t="str">
            <v>ITSSV2013</v>
          </cell>
          <cell r="F191" t="str">
            <v>Other</v>
          </cell>
        </row>
        <row r="192">
          <cell r="A192" t="str">
            <v>ITSSV2036</v>
          </cell>
          <cell r="F192" t="str">
            <v>Other</v>
          </cell>
        </row>
        <row r="193">
          <cell r="A193" t="str">
            <v>ITTAXTBBS</v>
          </cell>
          <cell r="C193">
            <v>0</v>
          </cell>
          <cell r="F193" t="str">
            <v>Other</v>
          </cell>
        </row>
        <row r="194">
          <cell r="A194" t="str">
            <v>ITTRN1729</v>
          </cell>
          <cell r="F194" t="str">
            <v>Other</v>
          </cell>
        </row>
        <row r="195">
          <cell r="A195" t="str">
            <v>ITTRN1829</v>
          </cell>
          <cell r="F195" t="str">
            <v>Other</v>
          </cell>
        </row>
        <row r="196">
          <cell r="A196" t="str">
            <v>ITTRN1844</v>
          </cell>
          <cell r="F196" t="str">
            <v>Other</v>
          </cell>
        </row>
        <row r="197">
          <cell r="A197" t="str">
            <v>ITTRN1848</v>
          </cell>
          <cell r="F197" t="str">
            <v>Other</v>
          </cell>
        </row>
        <row r="198">
          <cell r="A198" t="str">
            <v>ITTRN1909</v>
          </cell>
          <cell r="C198">
            <v>0</v>
          </cell>
          <cell r="F198" t="str">
            <v>Other</v>
          </cell>
        </row>
        <row r="199">
          <cell r="A199" t="str">
            <v>ITTRN1921</v>
          </cell>
          <cell r="F199" t="str">
            <v>Other</v>
          </cell>
        </row>
        <row r="200">
          <cell r="A200" t="str">
            <v>ITUOP0005</v>
          </cell>
          <cell r="C200">
            <v>-3989.2860000000001</v>
          </cell>
          <cell r="F200" t="str">
            <v>Other</v>
          </cell>
        </row>
        <row r="201">
          <cell r="A201" t="str">
            <v>ITUOP1404</v>
          </cell>
          <cell r="C201">
            <v>1918.7440000000004</v>
          </cell>
          <cell r="F201" t="str">
            <v>Other</v>
          </cell>
        </row>
        <row r="202">
          <cell r="A202" t="str">
            <v>ITUOP2029</v>
          </cell>
          <cell r="F202" t="str">
            <v>Other</v>
          </cell>
        </row>
        <row r="203">
          <cell r="A203" t="str">
            <v>LGN102539</v>
          </cell>
          <cell r="F203" t="str">
            <v>Other</v>
          </cell>
        </row>
        <row r="204">
          <cell r="A204" t="str">
            <v>LGNANDA</v>
          </cell>
          <cell r="C204">
            <v>1.3642420526593924E-12</v>
          </cell>
          <cell r="F204" t="str">
            <v>Other</v>
          </cell>
        </row>
        <row r="205">
          <cell r="A205" t="str">
            <v>ML018EP01</v>
          </cell>
          <cell r="C205">
            <v>56829.397500000021</v>
          </cell>
          <cell r="F205" t="str">
            <v>117-ML018EP01</v>
          </cell>
        </row>
        <row r="206">
          <cell r="A206" t="str">
            <v>ML018NP01</v>
          </cell>
          <cell r="C206">
            <v>65331.113000000019</v>
          </cell>
          <cell r="F206" t="str">
            <v>Other</v>
          </cell>
        </row>
        <row r="207">
          <cell r="A207" t="str">
            <v>ML018NP03</v>
          </cell>
          <cell r="C207">
            <v>0</v>
          </cell>
          <cell r="F207" t="str">
            <v>117-ML018NP03</v>
          </cell>
        </row>
        <row r="208">
          <cell r="A208" t="str">
            <v>ML018SP01</v>
          </cell>
          <cell r="C208">
            <v>125044.7745</v>
          </cell>
          <cell r="F208" t="str">
            <v>Other</v>
          </cell>
        </row>
        <row r="209">
          <cell r="A209" t="str">
            <v>ML018SP02</v>
          </cell>
          <cell r="C209">
            <v>188053.64799999996</v>
          </cell>
          <cell r="F209" t="str">
            <v>Other</v>
          </cell>
        </row>
        <row r="210">
          <cell r="A210" t="str">
            <v>ML019EP02</v>
          </cell>
          <cell r="C210">
            <v>0</v>
          </cell>
          <cell r="F210" t="str">
            <v>117-ML019EP02</v>
          </cell>
        </row>
        <row r="211">
          <cell r="A211" t="str">
            <v>ML019NP01</v>
          </cell>
          <cell r="C211">
            <v>0</v>
          </cell>
          <cell r="F211" t="str">
            <v>117-ML019NP01</v>
          </cell>
        </row>
        <row r="212">
          <cell r="A212" t="str">
            <v>ML019VP01</v>
          </cell>
          <cell r="C212">
            <v>0</v>
          </cell>
          <cell r="F212" t="str">
            <v>117-ML019VP01</v>
          </cell>
        </row>
        <row r="213">
          <cell r="A213" t="str">
            <v>ML020SP01</v>
          </cell>
          <cell r="C213">
            <v>346273.08000000019</v>
          </cell>
          <cell r="F213" t="str">
            <v>117-ML020SP01</v>
          </cell>
        </row>
        <row r="214">
          <cell r="A214" t="str">
            <v>ML020VP01</v>
          </cell>
          <cell r="C214">
            <v>0</v>
          </cell>
          <cell r="F214" t="str">
            <v>117-ML020VP01</v>
          </cell>
        </row>
        <row r="215">
          <cell r="A215" t="str">
            <v>ML021VP01</v>
          </cell>
          <cell r="C215">
            <v>138498.49999999988</v>
          </cell>
          <cell r="F215" t="str">
            <v>Other</v>
          </cell>
        </row>
        <row r="216">
          <cell r="A216" t="str">
            <v>ML022VP01</v>
          </cell>
          <cell r="C216">
            <v>43178.400500000003</v>
          </cell>
          <cell r="F216" t="str">
            <v>Other</v>
          </cell>
        </row>
        <row r="217">
          <cell r="A217" t="str">
            <v>ML023VP01</v>
          </cell>
          <cell r="F217" t="str">
            <v>Other</v>
          </cell>
        </row>
        <row r="218">
          <cell r="A218" t="str">
            <v>ML0E26C01</v>
          </cell>
          <cell r="C218">
            <v>176472.40149999992</v>
          </cell>
          <cell r="F218" t="str">
            <v>Other</v>
          </cell>
        </row>
        <row r="219">
          <cell r="A219" t="str">
            <v>ML118EP02</v>
          </cell>
          <cell r="F219" t="str">
            <v>Other</v>
          </cell>
        </row>
        <row r="220">
          <cell r="A220" t="str">
            <v>ML118SP07</v>
          </cell>
          <cell r="C220">
            <v>19472.302000000003</v>
          </cell>
          <cell r="F220" t="str">
            <v>Other</v>
          </cell>
        </row>
        <row r="221">
          <cell r="A221" t="str">
            <v>ML118SP09</v>
          </cell>
          <cell r="F221" t="str">
            <v>Other</v>
          </cell>
        </row>
        <row r="222">
          <cell r="A222" t="str">
            <v>ML118SP11</v>
          </cell>
          <cell r="F222" t="str">
            <v>Other</v>
          </cell>
        </row>
        <row r="223">
          <cell r="A223" t="str">
            <v>ML118SP13</v>
          </cell>
          <cell r="C223">
            <v>81031.907500000001</v>
          </cell>
          <cell r="F223" t="str">
            <v>Other</v>
          </cell>
        </row>
        <row r="224">
          <cell r="A224" t="str">
            <v>ML119EP07</v>
          </cell>
          <cell r="C224">
            <v>0</v>
          </cell>
          <cell r="F224" t="str">
            <v>117-ML119EP07</v>
          </cell>
        </row>
        <row r="225">
          <cell r="A225" t="str">
            <v>ML119VP04</v>
          </cell>
          <cell r="C225">
            <v>0</v>
          </cell>
          <cell r="F225" t="str">
            <v>117-ML119VP04</v>
          </cell>
        </row>
        <row r="226">
          <cell r="A226" t="str">
            <v>ML121EP01</v>
          </cell>
          <cell r="C226">
            <v>44822.047000000006</v>
          </cell>
          <cell r="F226" t="str">
            <v>Other</v>
          </cell>
        </row>
        <row r="227">
          <cell r="A227" t="str">
            <v>ML121SC01</v>
          </cell>
          <cell r="F227" t="str">
            <v>Other</v>
          </cell>
        </row>
        <row r="228">
          <cell r="A228" t="str">
            <v>ML121SCWP</v>
          </cell>
          <cell r="F228" t="str">
            <v>Other</v>
          </cell>
        </row>
        <row r="229">
          <cell r="A229" t="str">
            <v>ML122EP01</v>
          </cell>
          <cell r="C229">
            <v>28191.090499999998</v>
          </cell>
          <cell r="F229" t="str">
            <v>Other</v>
          </cell>
        </row>
        <row r="230">
          <cell r="A230" t="str">
            <v>ML122EP02</v>
          </cell>
          <cell r="F230" t="str">
            <v>Other</v>
          </cell>
        </row>
        <row r="231">
          <cell r="A231" t="str">
            <v>ML122SC02</v>
          </cell>
          <cell r="F231" t="str">
            <v>Other</v>
          </cell>
        </row>
        <row r="232">
          <cell r="A232" t="str">
            <v>ML122SC03</v>
          </cell>
          <cell r="F232" t="str">
            <v>Other</v>
          </cell>
        </row>
        <row r="233">
          <cell r="A233" t="str">
            <v>ML1E21C01</v>
          </cell>
          <cell r="F233" t="str">
            <v>Other</v>
          </cell>
        </row>
        <row r="234">
          <cell r="A234" t="str">
            <v>ML1E22C01</v>
          </cell>
          <cell r="F234" t="str">
            <v>Other</v>
          </cell>
        </row>
        <row r="235">
          <cell r="A235" t="str">
            <v>ML1E24C02</v>
          </cell>
          <cell r="F235" t="str">
            <v>Other</v>
          </cell>
        </row>
        <row r="236">
          <cell r="A236" t="str">
            <v>ML1E25C02</v>
          </cell>
          <cell r="F236" t="str">
            <v>Other</v>
          </cell>
        </row>
        <row r="237">
          <cell r="A237" t="str">
            <v>ML1GSUF1C</v>
          </cell>
          <cell r="C237">
            <v>0</v>
          </cell>
          <cell r="F237" t="str">
            <v>117-ML1GSUF1C</v>
          </cell>
        </row>
        <row r="238">
          <cell r="A238" t="str">
            <v>ML1NP2111</v>
          </cell>
          <cell r="C238">
            <v>111523.969</v>
          </cell>
          <cell r="F238" t="str">
            <v>Other</v>
          </cell>
        </row>
        <row r="239">
          <cell r="A239" t="str">
            <v>ML1NP2311</v>
          </cell>
          <cell r="F239" t="str">
            <v>Other</v>
          </cell>
        </row>
        <row r="240">
          <cell r="A240" t="str">
            <v>ML1OUTPPB</v>
          </cell>
          <cell r="C240">
            <v>0</v>
          </cell>
          <cell r="F240" t="str">
            <v>Other</v>
          </cell>
        </row>
        <row r="241">
          <cell r="A241" t="str">
            <v>ML1PPBOUT</v>
          </cell>
          <cell r="C241">
            <v>0</v>
          </cell>
          <cell r="F241" t="str">
            <v>Other</v>
          </cell>
        </row>
        <row r="242">
          <cell r="A242" t="str">
            <v>ML1SP1801</v>
          </cell>
          <cell r="F242" t="str">
            <v>Other</v>
          </cell>
        </row>
        <row r="243">
          <cell r="A243" t="str">
            <v>ML1SPBRNZ</v>
          </cell>
          <cell r="F243" t="str">
            <v>Other</v>
          </cell>
        </row>
        <row r="244">
          <cell r="A244" t="str">
            <v>ML1VC1601</v>
          </cell>
          <cell r="C244">
            <v>0</v>
          </cell>
          <cell r="F244" t="str">
            <v>117-ML1VC1601</v>
          </cell>
        </row>
        <row r="245">
          <cell r="A245" t="str">
            <v>ML1VC16SW</v>
          </cell>
          <cell r="C245">
            <v>0</v>
          </cell>
          <cell r="F245" t="str">
            <v>Other</v>
          </cell>
        </row>
        <row r="246">
          <cell r="A246" t="str">
            <v>ML1VC1801</v>
          </cell>
          <cell r="C246">
            <v>1001599.2629999999</v>
          </cell>
          <cell r="F246" t="str">
            <v>117-ML1VC1801</v>
          </cell>
        </row>
        <row r="247">
          <cell r="A247" t="str">
            <v>ML1VC18WP</v>
          </cell>
          <cell r="C247">
            <v>0</v>
          </cell>
          <cell r="F247" t="str">
            <v>Other</v>
          </cell>
        </row>
        <row r="248">
          <cell r="A248" t="str">
            <v>ML1VP2005</v>
          </cell>
          <cell r="F248" t="str">
            <v>Other</v>
          </cell>
        </row>
        <row r="249">
          <cell r="A249" t="str">
            <v>ML20SPWP1</v>
          </cell>
          <cell r="C249">
            <v>0</v>
          </cell>
          <cell r="F249" t="str">
            <v>Other</v>
          </cell>
        </row>
        <row r="250">
          <cell r="A250" t="str">
            <v>ML217EP04</v>
          </cell>
          <cell r="C250">
            <v>61625.415500000003</v>
          </cell>
          <cell r="F250" t="str">
            <v>Other</v>
          </cell>
        </row>
        <row r="251">
          <cell r="A251" t="str">
            <v>ML218SP09</v>
          </cell>
          <cell r="C251">
            <v>19472.301999999996</v>
          </cell>
          <cell r="F251" t="str">
            <v>Other</v>
          </cell>
        </row>
        <row r="252">
          <cell r="A252" t="str">
            <v>ML218SP20</v>
          </cell>
          <cell r="C252">
            <v>24166.8295</v>
          </cell>
          <cell r="F252" t="str">
            <v>Other</v>
          </cell>
        </row>
        <row r="253">
          <cell r="A253" t="str">
            <v>ML219EP03</v>
          </cell>
          <cell r="C253">
            <v>0</v>
          </cell>
          <cell r="F253" t="str">
            <v>117-ML219EP03</v>
          </cell>
        </row>
        <row r="254">
          <cell r="A254" t="str">
            <v>ML21VPN02</v>
          </cell>
          <cell r="C254">
            <v>94047.416000000012</v>
          </cell>
          <cell r="F254" t="str">
            <v>Other</v>
          </cell>
        </row>
        <row r="255">
          <cell r="A255" t="str">
            <v>ML220SC01</v>
          </cell>
          <cell r="C255">
            <v>1292966.7535000001</v>
          </cell>
          <cell r="F255" t="str">
            <v>117-ML220SC01</v>
          </cell>
        </row>
        <row r="256">
          <cell r="A256" t="str">
            <v>ML220SCWP</v>
          </cell>
          <cell r="C256">
            <v>0</v>
          </cell>
          <cell r="F256" t="str">
            <v>Other</v>
          </cell>
        </row>
        <row r="257">
          <cell r="A257" t="str">
            <v>ML221EP01</v>
          </cell>
          <cell r="C257">
            <v>308554.255</v>
          </cell>
          <cell r="F257" t="str">
            <v>Other</v>
          </cell>
        </row>
        <row r="258">
          <cell r="A258" t="str">
            <v>ML221EP02</v>
          </cell>
          <cell r="C258">
            <v>60910.383499999996</v>
          </cell>
          <cell r="F258" t="str">
            <v>Other</v>
          </cell>
        </row>
        <row r="259">
          <cell r="A259" t="str">
            <v>ML221EP03</v>
          </cell>
          <cell r="C259">
            <v>35339.656000000003</v>
          </cell>
          <cell r="F259" t="str">
            <v>Other</v>
          </cell>
        </row>
        <row r="260">
          <cell r="A260" t="str">
            <v>ML221SC04</v>
          </cell>
          <cell r="C260">
            <v>416777.565</v>
          </cell>
          <cell r="F260" t="str">
            <v>Other</v>
          </cell>
        </row>
        <row r="261">
          <cell r="A261" t="str">
            <v>ML221VP01</v>
          </cell>
          <cell r="C261">
            <v>87.578000000000003</v>
          </cell>
          <cell r="F261" t="str">
            <v>Other</v>
          </cell>
        </row>
        <row r="262">
          <cell r="A262" t="str">
            <v>ML221VP02</v>
          </cell>
          <cell r="C262">
            <v>87.578000000000003</v>
          </cell>
          <cell r="F262" t="str">
            <v>Other</v>
          </cell>
        </row>
        <row r="263">
          <cell r="A263" t="str">
            <v>ML222EP01</v>
          </cell>
          <cell r="C263">
            <v>38520.400500000003</v>
          </cell>
          <cell r="F263" t="str">
            <v>Other</v>
          </cell>
        </row>
        <row r="264">
          <cell r="A264" t="str">
            <v>ML222EP02</v>
          </cell>
          <cell r="F264" t="str">
            <v>Other</v>
          </cell>
        </row>
        <row r="265">
          <cell r="A265" t="str">
            <v>ML222EP03</v>
          </cell>
          <cell r="F265" t="str">
            <v>Other</v>
          </cell>
        </row>
        <row r="266">
          <cell r="A266" t="str">
            <v>ML22VPN02</v>
          </cell>
          <cell r="F266" t="str">
            <v>Other</v>
          </cell>
        </row>
        <row r="267">
          <cell r="A267" t="str">
            <v>ML23VPN02</v>
          </cell>
          <cell r="F267" t="str">
            <v>Other</v>
          </cell>
        </row>
        <row r="268">
          <cell r="A268" t="str">
            <v>ML2E24C01</v>
          </cell>
          <cell r="C268">
            <v>378886.79500000004</v>
          </cell>
          <cell r="F268" t="str">
            <v>Other</v>
          </cell>
        </row>
        <row r="269">
          <cell r="A269" t="str">
            <v>ML2E24C02</v>
          </cell>
          <cell r="C269">
            <v>378886.79499999998</v>
          </cell>
          <cell r="F269" t="str">
            <v>Other</v>
          </cell>
        </row>
        <row r="270">
          <cell r="A270" t="str">
            <v>ML2E24C04</v>
          </cell>
          <cell r="C270">
            <v>4901307.0389999999</v>
          </cell>
          <cell r="F270" t="str">
            <v>117-ML2E24C04</v>
          </cell>
        </row>
        <row r="271">
          <cell r="A271" t="str">
            <v>ML2E25C04</v>
          </cell>
          <cell r="C271">
            <v>208137.89049999998</v>
          </cell>
          <cell r="F271" t="str">
            <v>Other</v>
          </cell>
        </row>
        <row r="272">
          <cell r="A272" t="str">
            <v>ML2EP1701</v>
          </cell>
          <cell r="C272">
            <v>142724.98400000003</v>
          </cell>
          <cell r="F272" t="str">
            <v>117-ML2EP1701</v>
          </cell>
        </row>
        <row r="273">
          <cell r="A273" t="str">
            <v>ML2EPPTFC</v>
          </cell>
          <cell r="C273">
            <v>33687.034000000007</v>
          </cell>
          <cell r="F273" t="str">
            <v>Other</v>
          </cell>
        </row>
        <row r="274">
          <cell r="A274" t="str">
            <v>ML2NP2211</v>
          </cell>
          <cell r="F274" t="str">
            <v>Other</v>
          </cell>
        </row>
        <row r="275">
          <cell r="A275" t="str">
            <v>ML2NP2311</v>
          </cell>
          <cell r="F275" t="str">
            <v>Other</v>
          </cell>
        </row>
        <row r="276">
          <cell r="A276" t="str">
            <v>ML2OUTPPB</v>
          </cell>
          <cell r="C276">
            <v>0</v>
          </cell>
          <cell r="F276" t="str">
            <v>Other</v>
          </cell>
        </row>
        <row r="277">
          <cell r="A277" t="str">
            <v>ML2PPBOUT</v>
          </cell>
          <cell r="F277" t="str">
            <v>Other</v>
          </cell>
        </row>
        <row r="278">
          <cell r="A278" t="str">
            <v>ML2SP1802</v>
          </cell>
          <cell r="C278">
            <v>53167.025000000001</v>
          </cell>
          <cell r="F278" t="str">
            <v>Other</v>
          </cell>
        </row>
        <row r="279">
          <cell r="A279" t="str">
            <v>ML2SPBRNZ</v>
          </cell>
          <cell r="C279">
            <v>129841.5085</v>
          </cell>
          <cell r="F279" t="str">
            <v>Other</v>
          </cell>
        </row>
        <row r="280">
          <cell r="A280" t="str">
            <v>ML2VC1801</v>
          </cell>
          <cell r="C280">
            <v>534652.5055000002</v>
          </cell>
          <cell r="F280" t="str">
            <v>117-ML2VC1801</v>
          </cell>
        </row>
        <row r="281">
          <cell r="A281" t="str">
            <v>ML2VP2502</v>
          </cell>
          <cell r="F281" t="str">
            <v>Other</v>
          </cell>
        </row>
        <row r="282">
          <cell r="A282" t="str">
            <v>MLKP26265</v>
          </cell>
          <cell r="F282" t="str">
            <v>Other</v>
          </cell>
        </row>
        <row r="283">
          <cell r="A283" t="str">
            <v>MLLEP2LAI</v>
          </cell>
          <cell r="F283" t="str">
            <v>Other</v>
          </cell>
        </row>
        <row r="284">
          <cell r="A284" t="str">
            <v>MLLEP2LBI</v>
          </cell>
          <cell r="F284" t="str">
            <v>Other</v>
          </cell>
        </row>
        <row r="285">
          <cell r="A285" t="str">
            <v>MLLPC0ELG</v>
          </cell>
          <cell r="F285" t="str">
            <v>Other</v>
          </cell>
        </row>
        <row r="286">
          <cell r="A286" t="str">
            <v>MLLPC0LIM</v>
          </cell>
          <cell r="F286" t="str">
            <v>Other</v>
          </cell>
        </row>
        <row r="287">
          <cell r="A287" t="str">
            <v>MLLPC1CL4</v>
          </cell>
          <cell r="F287" t="str">
            <v>Other</v>
          </cell>
        </row>
        <row r="288">
          <cell r="A288" t="str">
            <v>MLLPC2CTC</v>
          </cell>
          <cell r="F288" t="str">
            <v>Other</v>
          </cell>
        </row>
        <row r="289">
          <cell r="A289" t="str">
            <v>MLLPC2ESP</v>
          </cell>
          <cell r="F289" t="str">
            <v>Other</v>
          </cell>
        </row>
        <row r="290">
          <cell r="A290" t="str">
            <v>MLLPPBSHD</v>
          </cell>
          <cell r="F290" t="str">
            <v>Other</v>
          </cell>
        </row>
        <row r="291">
          <cell r="A291" t="str">
            <v>MLLSC1AHB</v>
          </cell>
          <cell r="F291" t="str">
            <v>Other</v>
          </cell>
        </row>
        <row r="292">
          <cell r="A292" t="str">
            <v>MLLSC2AHB</v>
          </cell>
          <cell r="F292" t="str">
            <v>Other</v>
          </cell>
        </row>
        <row r="293">
          <cell r="A293" t="str">
            <v>MLLSHSVB</v>
          </cell>
          <cell r="F293" t="str">
            <v>Other</v>
          </cell>
        </row>
        <row r="294">
          <cell r="A294" t="str">
            <v>MLLSP2LSO</v>
          </cell>
          <cell r="F294" t="str">
            <v>Other</v>
          </cell>
        </row>
        <row r="295">
          <cell r="A295" t="str">
            <v>MLLSTORB</v>
          </cell>
          <cell r="F295" t="str">
            <v>Other</v>
          </cell>
        </row>
        <row r="296">
          <cell r="A296" t="str">
            <v>MLLVC2CL4</v>
          </cell>
          <cell r="F296" t="str">
            <v>Other</v>
          </cell>
        </row>
        <row r="297">
          <cell r="A297" t="str">
            <v>MLP18EP02</v>
          </cell>
          <cell r="C297">
            <v>32002.110000000011</v>
          </cell>
          <cell r="F297" t="str">
            <v>Other</v>
          </cell>
        </row>
        <row r="298">
          <cell r="A298" t="str">
            <v>MLP18EP03</v>
          </cell>
          <cell r="C298">
            <v>108118.77350000001</v>
          </cell>
          <cell r="F298" t="str">
            <v>Other</v>
          </cell>
        </row>
        <row r="299">
          <cell r="A299" t="str">
            <v>MLP18EP04</v>
          </cell>
          <cell r="C299">
            <v>66325.971000000005</v>
          </cell>
          <cell r="F299" t="str">
            <v>Other</v>
          </cell>
        </row>
        <row r="300">
          <cell r="A300" t="str">
            <v>MLP18EP05</v>
          </cell>
          <cell r="F300" t="str">
            <v>Other</v>
          </cell>
        </row>
        <row r="301">
          <cell r="A301" t="str">
            <v>MLP18EP06</v>
          </cell>
          <cell r="C301">
            <v>97001.297499999986</v>
          </cell>
          <cell r="F301" t="str">
            <v>Other</v>
          </cell>
        </row>
        <row r="302">
          <cell r="A302" t="str">
            <v>MLP18SP01</v>
          </cell>
          <cell r="C302">
            <v>0</v>
          </cell>
          <cell r="F302" t="str">
            <v>117-MLP18SP01</v>
          </cell>
        </row>
        <row r="303">
          <cell r="A303" t="str">
            <v>MLP19EP02</v>
          </cell>
          <cell r="C303">
            <v>0</v>
          </cell>
          <cell r="F303" t="str">
            <v>117-MLP19EP02</v>
          </cell>
        </row>
        <row r="304">
          <cell r="A304" t="str">
            <v>MLP19EP03</v>
          </cell>
          <cell r="C304">
            <v>0</v>
          </cell>
          <cell r="F304" t="str">
            <v>117-MLP19EP03</v>
          </cell>
        </row>
        <row r="305">
          <cell r="A305" t="str">
            <v>MLP20EP01</v>
          </cell>
          <cell r="C305">
            <v>0</v>
          </cell>
          <cell r="F305" t="str">
            <v>117-MLP20EP01</v>
          </cell>
        </row>
        <row r="306">
          <cell r="A306" t="str">
            <v>MLP20EP02</v>
          </cell>
          <cell r="C306">
            <v>0</v>
          </cell>
          <cell r="F306" t="str">
            <v>117-MLP20EP02</v>
          </cell>
        </row>
        <row r="307">
          <cell r="A307" t="str">
            <v>MLP20EP03</v>
          </cell>
          <cell r="C307">
            <v>0</v>
          </cell>
          <cell r="F307" t="str">
            <v>117-MLP20EP03</v>
          </cell>
        </row>
        <row r="308">
          <cell r="A308" t="str">
            <v>MLP20EP06</v>
          </cell>
          <cell r="C308">
            <v>0</v>
          </cell>
          <cell r="F308" t="str">
            <v>117-MLP20EP06</v>
          </cell>
        </row>
        <row r="309">
          <cell r="A309" t="str">
            <v>MLP20EP07</v>
          </cell>
          <cell r="C309">
            <v>0</v>
          </cell>
          <cell r="F309" t="str">
            <v>117-MLP20EP07</v>
          </cell>
        </row>
        <row r="310">
          <cell r="A310" t="str">
            <v>MLP20EP09</v>
          </cell>
          <cell r="C310">
            <v>0</v>
          </cell>
          <cell r="F310" t="str">
            <v>117-MLP20EP09</v>
          </cell>
        </row>
        <row r="311">
          <cell r="A311" t="str">
            <v>MLP20EP10</v>
          </cell>
          <cell r="C311">
            <v>0</v>
          </cell>
          <cell r="F311" t="str">
            <v>117-MLP20EP10</v>
          </cell>
        </row>
        <row r="312">
          <cell r="A312" t="str">
            <v>MLP20EP12</v>
          </cell>
          <cell r="C312">
            <v>0</v>
          </cell>
          <cell r="F312" t="str">
            <v>117-MLP20EP12</v>
          </cell>
        </row>
        <row r="313">
          <cell r="A313" t="str">
            <v>MLP20EP13</v>
          </cell>
          <cell r="C313">
            <v>3118.92</v>
          </cell>
          <cell r="F313" t="str">
            <v>117-MLP20EP13</v>
          </cell>
        </row>
        <row r="314">
          <cell r="A314" t="str">
            <v>MLP20MP02</v>
          </cell>
          <cell r="C314">
            <v>0</v>
          </cell>
          <cell r="F314" t="str">
            <v>117-MLP20MP02</v>
          </cell>
        </row>
        <row r="315">
          <cell r="A315" t="str">
            <v>MLP20MP06</v>
          </cell>
          <cell r="C315">
            <v>0</v>
          </cell>
          <cell r="F315" t="str">
            <v>117-MLP20MP06</v>
          </cell>
        </row>
        <row r="316">
          <cell r="A316" t="str">
            <v>MLP20MP08</v>
          </cell>
          <cell r="C316">
            <v>0</v>
          </cell>
          <cell r="F316" t="str">
            <v>117-MLP20MP08</v>
          </cell>
        </row>
        <row r="317">
          <cell r="A317" t="str">
            <v>MLP20NP01</v>
          </cell>
          <cell r="F317" t="str">
            <v>Other</v>
          </cell>
        </row>
        <row r="318">
          <cell r="A318" t="str">
            <v>MLP20SP06</v>
          </cell>
          <cell r="C318">
            <v>0</v>
          </cell>
          <cell r="F318" t="str">
            <v>117-MLP20SP06</v>
          </cell>
        </row>
        <row r="319">
          <cell r="A319" t="str">
            <v>MLP20SP07</v>
          </cell>
          <cell r="C319">
            <v>0</v>
          </cell>
          <cell r="F319" t="str">
            <v>117-MLP20SP07</v>
          </cell>
        </row>
        <row r="320">
          <cell r="A320" t="str">
            <v>MLP20SP09</v>
          </cell>
          <cell r="C320">
            <v>0</v>
          </cell>
          <cell r="F320" t="str">
            <v>117-MLP20SP09</v>
          </cell>
        </row>
        <row r="321">
          <cell r="A321" t="str">
            <v>MLP20VP01</v>
          </cell>
          <cell r="C321">
            <v>0</v>
          </cell>
          <cell r="F321" t="str">
            <v>117-MLP20VP01</v>
          </cell>
        </row>
        <row r="322">
          <cell r="A322" t="str">
            <v>MLP20VP02</v>
          </cell>
          <cell r="C322">
            <v>0</v>
          </cell>
          <cell r="F322" t="str">
            <v>117-MLP20VP02</v>
          </cell>
        </row>
        <row r="323">
          <cell r="A323" t="str">
            <v>MLP20VP04</v>
          </cell>
          <cell r="C323">
            <v>10335.703000000003</v>
          </cell>
          <cell r="F323" t="str">
            <v>Other</v>
          </cell>
        </row>
        <row r="324">
          <cell r="A324" t="str">
            <v>MLP21MP01</v>
          </cell>
          <cell r="C324">
            <v>120683.44099999999</v>
          </cell>
          <cell r="F324" t="str">
            <v>Other</v>
          </cell>
        </row>
        <row r="325">
          <cell r="A325" t="str">
            <v>MLP21MP02</v>
          </cell>
          <cell r="C325">
            <v>144699.26899999994</v>
          </cell>
          <cell r="F325" t="str">
            <v>Other</v>
          </cell>
        </row>
        <row r="326">
          <cell r="A326" t="str">
            <v>MLP21NP01</v>
          </cell>
          <cell r="C326">
            <v>255839.21900000027</v>
          </cell>
          <cell r="F326" t="str">
            <v>Other</v>
          </cell>
        </row>
        <row r="327">
          <cell r="A327" t="str">
            <v>MLP21NP02</v>
          </cell>
          <cell r="F327" t="str">
            <v>Other</v>
          </cell>
        </row>
        <row r="328">
          <cell r="A328" t="str">
            <v>MLP21SP01</v>
          </cell>
          <cell r="C328">
            <v>62014.249000000018</v>
          </cell>
          <cell r="F328" t="str">
            <v>Other</v>
          </cell>
        </row>
        <row r="329">
          <cell r="A329" t="str">
            <v>MLP222PPI</v>
          </cell>
          <cell r="C329">
            <v>65967.960500000001</v>
          </cell>
          <cell r="F329" t="str">
            <v>117-MLP222PPI</v>
          </cell>
        </row>
        <row r="330">
          <cell r="A330" t="str">
            <v>MLP223PPI</v>
          </cell>
          <cell r="F330" t="str">
            <v>Other</v>
          </cell>
        </row>
        <row r="331">
          <cell r="A331" t="str">
            <v>MLP22MP01</v>
          </cell>
          <cell r="F331" t="str">
            <v>Other</v>
          </cell>
        </row>
        <row r="332">
          <cell r="A332" t="str">
            <v>MLP22MP02</v>
          </cell>
          <cell r="C332">
            <v>41979.480499999998</v>
          </cell>
          <cell r="F332" t="str">
            <v>Other</v>
          </cell>
        </row>
        <row r="333">
          <cell r="A333" t="str">
            <v>MLP22MP03</v>
          </cell>
          <cell r="F333" t="str">
            <v>Other</v>
          </cell>
        </row>
        <row r="334">
          <cell r="A334" t="str">
            <v>MLP22NP01</v>
          </cell>
          <cell r="F334" t="str">
            <v>Other</v>
          </cell>
        </row>
        <row r="335">
          <cell r="A335" t="str">
            <v>MLP22SP01</v>
          </cell>
          <cell r="C335">
            <v>17990.999499999998</v>
          </cell>
          <cell r="F335" t="str">
            <v>Other</v>
          </cell>
        </row>
        <row r="336">
          <cell r="A336" t="str">
            <v>MLP23MP02</v>
          </cell>
          <cell r="F336" t="str">
            <v>Other</v>
          </cell>
        </row>
        <row r="337">
          <cell r="A337" t="str">
            <v>MLP23SP01</v>
          </cell>
          <cell r="F337" t="str">
            <v>Other</v>
          </cell>
        </row>
        <row r="338">
          <cell r="A338" t="str">
            <v>MLP24EP55</v>
          </cell>
          <cell r="C338">
            <v>4797.1205</v>
          </cell>
          <cell r="F338" t="str">
            <v>Other</v>
          </cell>
        </row>
        <row r="339">
          <cell r="A339" t="str">
            <v>MLPEP4EWS</v>
          </cell>
          <cell r="C339">
            <v>43500.2935</v>
          </cell>
          <cell r="F339" t="str">
            <v>Other</v>
          </cell>
        </row>
        <row r="340">
          <cell r="A340" t="str">
            <v>MLPEPAIRD</v>
          </cell>
          <cell r="C340">
            <v>71951.012000000002</v>
          </cell>
          <cell r="F340" t="str">
            <v>Other</v>
          </cell>
        </row>
        <row r="341">
          <cell r="A341" t="str">
            <v>MLPEPBLWR</v>
          </cell>
          <cell r="C341">
            <v>0</v>
          </cell>
          <cell r="F341" t="str">
            <v>117-MLPEPBLWR</v>
          </cell>
        </row>
        <row r="342">
          <cell r="A342" t="str">
            <v>MLPEPCABL</v>
          </cell>
          <cell r="C342">
            <v>0</v>
          </cell>
          <cell r="F342" t="str">
            <v>117-MLPEPCABL</v>
          </cell>
        </row>
        <row r="343">
          <cell r="A343" t="str">
            <v>MLPEPCTRL</v>
          </cell>
          <cell r="C343">
            <v>0</v>
          </cell>
          <cell r="F343" t="str">
            <v>117-MLPEPCTRL</v>
          </cell>
        </row>
        <row r="344">
          <cell r="A344" t="str">
            <v>MLPEPCWPM</v>
          </cell>
          <cell r="C344">
            <v>28890.3</v>
          </cell>
          <cell r="F344" t="str">
            <v>Other</v>
          </cell>
        </row>
        <row r="345">
          <cell r="A345" t="str">
            <v>MLPEPDFPM</v>
          </cell>
          <cell r="F345" t="str">
            <v>Other</v>
          </cell>
        </row>
        <row r="346">
          <cell r="A346" t="str">
            <v>MLPEPFTCL</v>
          </cell>
          <cell r="C346">
            <v>153607.723</v>
          </cell>
          <cell r="F346" t="str">
            <v>Other</v>
          </cell>
        </row>
        <row r="347">
          <cell r="A347" t="str">
            <v>MLPEPFTCT</v>
          </cell>
          <cell r="F347" t="str">
            <v>Other</v>
          </cell>
        </row>
        <row r="348">
          <cell r="A348" t="str">
            <v>MLPEPHVAC</v>
          </cell>
          <cell r="F348" t="str">
            <v>Other</v>
          </cell>
        </row>
        <row r="349">
          <cell r="A349" t="str">
            <v>MLPEPLGHT</v>
          </cell>
          <cell r="C349">
            <v>0</v>
          </cell>
          <cell r="F349" t="str">
            <v>117-MLPEPLGHT</v>
          </cell>
        </row>
        <row r="350">
          <cell r="A350" t="str">
            <v>MLPEPMOTR</v>
          </cell>
          <cell r="C350">
            <v>0</v>
          </cell>
          <cell r="F350" t="str">
            <v>117-MLPEPMOTR</v>
          </cell>
        </row>
        <row r="351">
          <cell r="A351" t="str">
            <v>MLPEPPUMP</v>
          </cell>
          <cell r="C351">
            <v>0</v>
          </cell>
          <cell r="F351" t="str">
            <v>117-MLPEPPUMP</v>
          </cell>
        </row>
        <row r="352">
          <cell r="A352" t="str">
            <v>MLPEPSERV</v>
          </cell>
          <cell r="C352">
            <v>0</v>
          </cell>
          <cell r="F352" t="str">
            <v>117-MLPEPSERV</v>
          </cell>
        </row>
        <row r="353">
          <cell r="A353" t="str">
            <v>MLPEPSWGR</v>
          </cell>
          <cell r="C353">
            <v>0</v>
          </cell>
          <cell r="F353" t="str">
            <v>117-MLPEPSWGR</v>
          </cell>
        </row>
        <row r="354">
          <cell r="A354" t="str">
            <v>MLPEPTANK</v>
          </cell>
          <cell r="C354">
            <v>0</v>
          </cell>
          <cell r="F354" t="str">
            <v>117-MLPEPTANK</v>
          </cell>
        </row>
        <row r="355">
          <cell r="A355" t="str">
            <v>MLPEPTRMT</v>
          </cell>
          <cell r="C355">
            <v>0</v>
          </cell>
          <cell r="F355" t="str">
            <v>117-MLPEPTRMT</v>
          </cell>
        </row>
        <row r="356">
          <cell r="A356" t="str">
            <v>MLPEPTURB</v>
          </cell>
          <cell r="C356">
            <v>0</v>
          </cell>
          <cell r="F356" t="str">
            <v>117-MLPEPTURB</v>
          </cell>
        </row>
        <row r="357">
          <cell r="A357" t="str">
            <v>MLPEPVALV</v>
          </cell>
          <cell r="C357">
            <v>0</v>
          </cell>
          <cell r="F357" t="str">
            <v>117-MLPEPVALV</v>
          </cell>
        </row>
        <row r="358">
          <cell r="A358" t="str">
            <v>MLPMPBC9S</v>
          </cell>
          <cell r="C358">
            <v>11991.834999999999</v>
          </cell>
          <cell r="F358" t="str">
            <v>Other</v>
          </cell>
        </row>
        <row r="359">
          <cell r="A359" t="str">
            <v>MLPMPBELT</v>
          </cell>
          <cell r="C359">
            <v>0</v>
          </cell>
          <cell r="F359" t="str">
            <v>117-MLPMPBELT</v>
          </cell>
        </row>
        <row r="360">
          <cell r="A360" t="str">
            <v>MLPMPCV1E</v>
          </cell>
          <cell r="C360">
            <v>120834.1485</v>
          </cell>
          <cell r="F360" t="str">
            <v>Other</v>
          </cell>
        </row>
        <row r="361">
          <cell r="A361" t="str">
            <v>MLPMPDRNG</v>
          </cell>
          <cell r="C361">
            <v>0</v>
          </cell>
          <cell r="F361" t="str">
            <v>117-MLPMPDRNG</v>
          </cell>
        </row>
        <row r="362">
          <cell r="A362" t="str">
            <v>MLPMPECRN</v>
          </cell>
          <cell r="C362">
            <v>0</v>
          </cell>
          <cell r="F362" t="str">
            <v>117-MLPMPECRN</v>
          </cell>
        </row>
        <row r="363">
          <cell r="A363" t="str">
            <v>MLPMPHEAT</v>
          </cell>
          <cell r="C363">
            <v>0</v>
          </cell>
          <cell r="F363" t="str">
            <v>117-MLPMPHEAT</v>
          </cell>
        </row>
        <row r="364">
          <cell r="A364" t="str">
            <v>MLPMPPUMP</v>
          </cell>
          <cell r="C364">
            <v>0</v>
          </cell>
          <cell r="F364" t="str">
            <v>117-MLPMPPUMP</v>
          </cell>
        </row>
        <row r="365">
          <cell r="A365" t="str">
            <v>MLPNONOUT</v>
          </cell>
          <cell r="C365">
            <v>0</v>
          </cell>
          <cell r="F365" t="str">
            <v>Other</v>
          </cell>
        </row>
        <row r="366">
          <cell r="A366" t="str">
            <v>MLPNPBLDG</v>
          </cell>
          <cell r="C366">
            <v>0</v>
          </cell>
          <cell r="F366" t="str">
            <v>117-MLPNPBLDG</v>
          </cell>
        </row>
        <row r="367">
          <cell r="A367" t="str">
            <v>MLPNPSECU</v>
          </cell>
          <cell r="C367">
            <v>0</v>
          </cell>
          <cell r="F367" t="str">
            <v>117-MLPNPSECU</v>
          </cell>
        </row>
        <row r="368">
          <cell r="A368" t="str">
            <v>MLPNPTOOL</v>
          </cell>
          <cell r="C368">
            <v>0</v>
          </cell>
          <cell r="F368" t="str">
            <v>117-MLPNPTOOL</v>
          </cell>
        </row>
        <row r="369">
          <cell r="A369" t="str">
            <v>MLPPPBNON</v>
          </cell>
          <cell r="C369">
            <v>0</v>
          </cell>
          <cell r="F369" t="str">
            <v>Other</v>
          </cell>
        </row>
        <row r="370">
          <cell r="A370" t="str">
            <v>MLPSPASHL</v>
          </cell>
          <cell r="C370">
            <v>0</v>
          </cell>
          <cell r="F370" t="str">
            <v>117-MLPSPASHL</v>
          </cell>
        </row>
        <row r="371">
          <cell r="A371" t="str">
            <v>MLPSPBRNE</v>
          </cell>
          <cell r="C371">
            <v>0</v>
          </cell>
          <cell r="F371" t="str">
            <v>117-MLPSPBRNE</v>
          </cell>
        </row>
        <row r="372">
          <cell r="A372" t="str">
            <v>MLPSPBRNN</v>
          </cell>
          <cell r="C372">
            <v>0</v>
          </cell>
          <cell r="F372" t="str">
            <v>117-MLPSPBRNN</v>
          </cell>
        </row>
        <row r="373">
          <cell r="A373" t="str">
            <v>MLPSPDFAF</v>
          </cell>
          <cell r="C373">
            <v>0</v>
          </cell>
          <cell r="F373" t="str">
            <v>117-MLPSPDFAF</v>
          </cell>
        </row>
        <row r="374">
          <cell r="A374" t="str">
            <v>MLPSPDUCT</v>
          </cell>
          <cell r="C374">
            <v>0</v>
          </cell>
          <cell r="F374" t="str">
            <v>117-MLPSPDUCT</v>
          </cell>
        </row>
        <row r="375">
          <cell r="A375" t="str">
            <v>MLPSPEJNT</v>
          </cell>
          <cell r="C375">
            <v>0</v>
          </cell>
          <cell r="F375" t="str">
            <v>117-MLPSPEJNT</v>
          </cell>
        </row>
        <row r="376">
          <cell r="A376" t="str">
            <v>MLPSPFANS</v>
          </cell>
          <cell r="C376">
            <v>0</v>
          </cell>
          <cell r="F376" t="str">
            <v>117-MLPSPFANS</v>
          </cell>
        </row>
        <row r="377">
          <cell r="A377" t="str">
            <v>MLPSPPULV</v>
          </cell>
          <cell r="C377">
            <v>0</v>
          </cell>
          <cell r="F377" t="str">
            <v>117-MLPSPPULV</v>
          </cell>
        </row>
        <row r="378">
          <cell r="A378" t="str">
            <v>MLPSPSOOT</v>
          </cell>
          <cell r="F378" t="str">
            <v>Other</v>
          </cell>
        </row>
        <row r="379">
          <cell r="A379" t="str">
            <v>MLPSPVALV</v>
          </cell>
          <cell r="C379">
            <v>0</v>
          </cell>
          <cell r="F379" t="str">
            <v>117-MLPSPVALV</v>
          </cell>
        </row>
        <row r="380">
          <cell r="A380" t="str">
            <v>MLPVPAIRC</v>
          </cell>
          <cell r="C380">
            <v>0</v>
          </cell>
          <cell r="F380" t="str">
            <v>117-MLPVPAIRC</v>
          </cell>
        </row>
        <row r="381">
          <cell r="A381" t="str">
            <v>MLPVPCNTM</v>
          </cell>
          <cell r="C381">
            <v>0</v>
          </cell>
          <cell r="F381" t="str">
            <v>117-MLPVPCNTM</v>
          </cell>
        </row>
        <row r="382">
          <cell r="A382" t="str">
            <v>MLPVPEJNT</v>
          </cell>
          <cell r="C382">
            <v>0</v>
          </cell>
          <cell r="F382" t="str">
            <v>117-MLPVPEJNT</v>
          </cell>
        </row>
        <row r="383">
          <cell r="A383" t="str">
            <v>MLPVPHEAT</v>
          </cell>
          <cell r="C383">
            <v>0</v>
          </cell>
          <cell r="F383" t="str">
            <v>117-MLPVPHEAT</v>
          </cell>
        </row>
        <row r="384">
          <cell r="A384" t="str">
            <v>MLPVPOTHR</v>
          </cell>
          <cell r="C384">
            <v>0</v>
          </cell>
          <cell r="F384" t="str">
            <v>117-MLPVPOTHR</v>
          </cell>
        </row>
        <row r="385">
          <cell r="A385" t="str">
            <v>MLPVPPUMP</v>
          </cell>
          <cell r="C385">
            <v>0</v>
          </cell>
          <cell r="F385" t="str">
            <v>117-MLPVPPUMP</v>
          </cell>
        </row>
        <row r="386">
          <cell r="A386" t="str">
            <v>MLPVPTRMT</v>
          </cell>
          <cell r="C386">
            <v>0</v>
          </cell>
          <cell r="F386" t="str">
            <v>117-MLPVPTRMT</v>
          </cell>
        </row>
        <row r="387">
          <cell r="A387" t="str">
            <v>MLPVPVALV</v>
          </cell>
          <cell r="C387">
            <v>0</v>
          </cell>
          <cell r="F387" t="str">
            <v>117-MLPVPVALV</v>
          </cell>
        </row>
        <row r="388">
          <cell r="A388" t="str">
            <v>MLU0EPDCS</v>
          </cell>
          <cell r="F388" t="str">
            <v>Other</v>
          </cell>
        </row>
        <row r="389">
          <cell r="A389" t="str">
            <v>MLU122PPB</v>
          </cell>
          <cell r="C389">
            <v>65967.960500000016</v>
          </cell>
          <cell r="F389" t="str">
            <v>Other</v>
          </cell>
        </row>
        <row r="390">
          <cell r="A390" t="str">
            <v>MLU123PPB</v>
          </cell>
          <cell r="F390" t="str">
            <v>Other</v>
          </cell>
        </row>
        <row r="391">
          <cell r="A391" t="str">
            <v>MLU1EPDCS</v>
          </cell>
          <cell r="F391" t="str">
            <v>Other</v>
          </cell>
        </row>
        <row r="392">
          <cell r="A392" t="str">
            <v>MLU2EPDCS</v>
          </cell>
          <cell r="F392" t="str">
            <v>Other</v>
          </cell>
        </row>
        <row r="393">
          <cell r="A393" t="str">
            <v>MLWEC1CTF</v>
          </cell>
          <cell r="F393" t="str">
            <v>Other</v>
          </cell>
        </row>
        <row r="394">
          <cell r="A394" t="str">
            <v>MLWEC1VHL</v>
          </cell>
          <cell r="F394" t="str">
            <v>Other</v>
          </cell>
        </row>
        <row r="395">
          <cell r="A395" t="str">
            <v>MLWEP0DCS</v>
          </cell>
          <cell r="F395" t="str">
            <v>Other</v>
          </cell>
        </row>
        <row r="396">
          <cell r="A396" t="str">
            <v>MLWEP1DCS</v>
          </cell>
          <cell r="F396" t="str">
            <v>Other</v>
          </cell>
        </row>
        <row r="397">
          <cell r="A397" t="str">
            <v>MLWEP1LAR</v>
          </cell>
          <cell r="F397" t="str">
            <v>Other</v>
          </cell>
        </row>
        <row r="398">
          <cell r="A398" t="str">
            <v>MLWEP1RHR</v>
          </cell>
          <cell r="F398" t="str">
            <v>Other</v>
          </cell>
        </row>
        <row r="399">
          <cell r="A399" t="str">
            <v>MLWEP2DCS</v>
          </cell>
          <cell r="F399" t="str">
            <v>Other</v>
          </cell>
        </row>
        <row r="400">
          <cell r="A400" t="str">
            <v>MLWEP2LAI</v>
          </cell>
          <cell r="F400" t="str">
            <v>Other</v>
          </cell>
        </row>
        <row r="401">
          <cell r="A401" t="str">
            <v>MLWEP2LBI</v>
          </cell>
          <cell r="F401" t="str">
            <v>Other</v>
          </cell>
        </row>
        <row r="402">
          <cell r="A402" t="str">
            <v>MLWEPBFPB</v>
          </cell>
          <cell r="F402" t="str">
            <v>Other</v>
          </cell>
        </row>
        <row r="403">
          <cell r="A403" t="str">
            <v>MLWEPBFPE</v>
          </cell>
          <cell r="F403" t="str">
            <v>Other</v>
          </cell>
        </row>
        <row r="404">
          <cell r="A404" t="str">
            <v>MLWEPCABL</v>
          </cell>
          <cell r="F404" t="str">
            <v>Other</v>
          </cell>
        </row>
        <row r="405">
          <cell r="A405" t="str">
            <v>MLWEPCTRL</v>
          </cell>
          <cell r="F405" t="str">
            <v>Other</v>
          </cell>
        </row>
        <row r="406">
          <cell r="A406" t="str">
            <v>MLWEPCWPM</v>
          </cell>
          <cell r="F406" t="str">
            <v>Other</v>
          </cell>
        </row>
        <row r="407">
          <cell r="A407" t="str">
            <v>MLWEPDFPM</v>
          </cell>
          <cell r="F407" t="str">
            <v>Other</v>
          </cell>
        </row>
        <row r="408">
          <cell r="A408" t="str">
            <v>MLWEPDGHR</v>
          </cell>
          <cell r="F408" t="str">
            <v>Other</v>
          </cell>
        </row>
        <row r="409">
          <cell r="A409" t="str">
            <v>MLWEPFTCL</v>
          </cell>
          <cell r="F409" t="str">
            <v>Other</v>
          </cell>
        </row>
        <row r="410">
          <cell r="A410" t="str">
            <v>MLWEPHVAC</v>
          </cell>
          <cell r="F410" t="str">
            <v>Other</v>
          </cell>
        </row>
        <row r="411">
          <cell r="A411" t="str">
            <v>MLWEPLGHT</v>
          </cell>
          <cell r="F411" t="str">
            <v>Other</v>
          </cell>
        </row>
        <row r="412">
          <cell r="A412" t="str">
            <v>MLWEPMOTR</v>
          </cell>
          <cell r="F412" t="str">
            <v>Other</v>
          </cell>
        </row>
        <row r="413">
          <cell r="A413" t="str">
            <v>MLWEPMTRL</v>
          </cell>
          <cell r="F413" t="str">
            <v>Other</v>
          </cell>
        </row>
        <row r="414">
          <cell r="A414" t="str">
            <v>MLWEPPTPF</v>
          </cell>
          <cell r="F414" t="str">
            <v>Other</v>
          </cell>
        </row>
        <row r="415">
          <cell r="A415" t="str">
            <v>MLWEPPUMP</v>
          </cell>
          <cell r="F415" t="str">
            <v>Other</v>
          </cell>
        </row>
        <row r="416">
          <cell r="A416" t="str">
            <v>MLWEPRESN</v>
          </cell>
          <cell r="F416" t="str">
            <v>Other</v>
          </cell>
        </row>
        <row r="417">
          <cell r="A417" t="str">
            <v>MLWEPSERV</v>
          </cell>
          <cell r="F417" t="str">
            <v>Other</v>
          </cell>
        </row>
        <row r="418">
          <cell r="A418" t="str">
            <v>MLWEPSWGR</v>
          </cell>
          <cell r="F418" t="str">
            <v>Other</v>
          </cell>
        </row>
        <row r="419">
          <cell r="A419" t="str">
            <v>MLWEPTRMT</v>
          </cell>
          <cell r="F419" t="str">
            <v>Other</v>
          </cell>
        </row>
        <row r="420">
          <cell r="A420" t="str">
            <v>MLWEPVALV</v>
          </cell>
          <cell r="F420" t="str">
            <v>Other</v>
          </cell>
        </row>
        <row r="421">
          <cell r="A421" t="str">
            <v>MLWES1BTI</v>
          </cell>
          <cell r="F421" t="str">
            <v>Other</v>
          </cell>
        </row>
        <row r="422">
          <cell r="A422" t="str">
            <v>MLWMPBELT</v>
          </cell>
          <cell r="F422" t="str">
            <v>Other</v>
          </cell>
        </row>
        <row r="423">
          <cell r="A423" t="str">
            <v>MLWMPCHUT</v>
          </cell>
          <cell r="F423" t="str">
            <v>Other</v>
          </cell>
        </row>
        <row r="424">
          <cell r="A424" t="str">
            <v>MLWMPECRN</v>
          </cell>
          <cell r="F424" t="str">
            <v>Other</v>
          </cell>
        </row>
        <row r="425">
          <cell r="A425" t="str">
            <v>MLWMPHEAT</v>
          </cell>
          <cell r="F425" t="str">
            <v>Other</v>
          </cell>
        </row>
        <row r="426">
          <cell r="A426" t="str">
            <v>MLWMPPUMP</v>
          </cell>
          <cell r="F426" t="str">
            <v>Other</v>
          </cell>
        </row>
        <row r="427">
          <cell r="A427" t="str">
            <v>MLWMPVALV</v>
          </cell>
          <cell r="F427" t="str">
            <v>Other</v>
          </cell>
        </row>
        <row r="428">
          <cell r="A428" t="str">
            <v>MLWNPBLDG</v>
          </cell>
          <cell r="F428" t="str">
            <v>Other</v>
          </cell>
        </row>
        <row r="429">
          <cell r="A429" t="str">
            <v>MLWNPINSL</v>
          </cell>
          <cell r="F429" t="str">
            <v>Other</v>
          </cell>
        </row>
        <row r="430">
          <cell r="A430" t="str">
            <v>MLWNPLABR</v>
          </cell>
          <cell r="F430" t="str">
            <v>Other</v>
          </cell>
        </row>
        <row r="431">
          <cell r="A431" t="str">
            <v>MLWNPROAD</v>
          </cell>
          <cell r="F431" t="str">
            <v>Other</v>
          </cell>
        </row>
        <row r="432">
          <cell r="A432" t="str">
            <v>MLWNPSECU</v>
          </cell>
          <cell r="F432" t="str">
            <v>Other</v>
          </cell>
        </row>
        <row r="433">
          <cell r="A433" t="str">
            <v>MLWNPTOOL</v>
          </cell>
          <cell r="F433" t="str">
            <v>Other</v>
          </cell>
        </row>
        <row r="434">
          <cell r="A434" t="str">
            <v>MLWOPFGDP</v>
          </cell>
          <cell r="F434" t="str">
            <v>Other</v>
          </cell>
        </row>
        <row r="435">
          <cell r="A435" t="str">
            <v>MLWOPNONP</v>
          </cell>
          <cell r="F435" t="str">
            <v>Other</v>
          </cell>
        </row>
        <row r="436">
          <cell r="A436" t="str">
            <v>MLWP1E25C</v>
          </cell>
          <cell r="F436" t="str">
            <v>Other</v>
          </cell>
        </row>
        <row r="437">
          <cell r="A437" t="str">
            <v>MLWP2E24C</v>
          </cell>
          <cell r="C437">
            <v>0</v>
          </cell>
          <cell r="F437" t="str">
            <v>Other</v>
          </cell>
        </row>
        <row r="438">
          <cell r="A438" t="str">
            <v>MLWPC0ELG</v>
          </cell>
          <cell r="F438" t="str">
            <v>Other</v>
          </cell>
        </row>
        <row r="439">
          <cell r="A439" t="str">
            <v>MLWPC0LIM</v>
          </cell>
          <cell r="F439" t="str">
            <v>Other</v>
          </cell>
        </row>
        <row r="440">
          <cell r="A440" t="str">
            <v>MLWPC1801</v>
          </cell>
          <cell r="C440">
            <v>0</v>
          </cell>
          <cell r="F440" t="str">
            <v>Other</v>
          </cell>
        </row>
        <row r="441">
          <cell r="A441" t="str">
            <v>MLWPC1CL4</v>
          </cell>
          <cell r="F441" t="str">
            <v>Other</v>
          </cell>
        </row>
        <row r="442">
          <cell r="A442" t="str">
            <v>MLWPC2CTC</v>
          </cell>
          <cell r="F442" t="str">
            <v>Other</v>
          </cell>
        </row>
        <row r="443">
          <cell r="A443" t="str">
            <v>MLWPC2ESP</v>
          </cell>
          <cell r="F443" t="str">
            <v>Other</v>
          </cell>
        </row>
        <row r="444">
          <cell r="A444" t="str">
            <v>MLWSC1AHB</v>
          </cell>
          <cell r="F444" t="str">
            <v>Other</v>
          </cell>
        </row>
        <row r="445">
          <cell r="A445" t="str">
            <v>MLWSC2AHB</v>
          </cell>
          <cell r="F445" t="str">
            <v>Other</v>
          </cell>
        </row>
        <row r="446">
          <cell r="A446" t="str">
            <v>MLWSHSVB</v>
          </cell>
          <cell r="F446" t="str">
            <v>Other</v>
          </cell>
        </row>
        <row r="447">
          <cell r="A447" t="str">
            <v>MLWSP1LSO</v>
          </cell>
          <cell r="F447" t="str">
            <v>Other</v>
          </cell>
        </row>
        <row r="448">
          <cell r="A448" t="str">
            <v>MLWSP2LSO</v>
          </cell>
          <cell r="F448" t="str">
            <v>Other</v>
          </cell>
        </row>
        <row r="449">
          <cell r="A449" t="str">
            <v>MLWSPASHL</v>
          </cell>
          <cell r="F449" t="str">
            <v>Other</v>
          </cell>
        </row>
        <row r="450">
          <cell r="A450" t="str">
            <v>MLWSPBLWR</v>
          </cell>
          <cell r="F450" t="str">
            <v>Other</v>
          </cell>
        </row>
        <row r="451">
          <cell r="A451" t="str">
            <v>MLWSPBRNE</v>
          </cell>
          <cell r="F451" t="str">
            <v>Other</v>
          </cell>
        </row>
        <row r="452">
          <cell r="A452" t="str">
            <v>MLWSPBRNN</v>
          </cell>
          <cell r="F452" t="str">
            <v>Other</v>
          </cell>
        </row>
        <row r="453">
          <cell r="A453" t="str">
            <v>MLWSPDFAF</v>
          </cell>
          <cell r="F453" t="str">
            <v>Other</v>
          </cell>
        </row>
        <row r="454">
          <cell r="A454" t="str">
            <v>MLWSPDUCT</v>
          </cell>
          <cell r="F454" t="str">
            <v>Other</v>
          </cell>
        </row>
        <row r="455">
          <cell r="A455" t="str">
            <v>MLWSPEJNT</v>
          </cell>
          <cell r="F455" t="str">
            <v>Other</v>
          </cell>
        </row>
        <row r="456">
          <cell r="A456" t="str">
            <v>MLWSPGRBX</v>
          </cell>
          <cell r="F456" t="str">
            <v>Other</v>
          </cell>
        </row>
        <row r="457">
          <cell r="A457" t="str">
            <v>MLWSPPLVY</v>
          </cell>
          <cell r="F457" t="str">
            <v>Other</v>
          </cell>
        </row>
        <row r="458">
          <cell r="A458" t="str">
            <v>MLWSPPULV</v>
          </cell>
          <cell r="F458" t="str">
            <v>Other</v>
          </cell>
        </row>
        <row r="459">
          <cell r="A459" t="str">
            <v>MLWSPSFVL</v>
          </cell>
          <cell r="F459" t="str">
            <v>Other</v>
          </cell>
        </row>
        <row r="460">
          <cell r="A460" t="str">
            <v>MLWSPSOOT</v>
          </cell>
          <cell r="F460" t="str">
            <v>Other</v>
          </cell>
        </row>
        <row r="461">
          <cell r="A461" t="str">
            <v>MLWSPVALV</v>
          </cell>
          <cell r="F461" t="str">
            <v>Other</v>
          </cell>
        </row>
        <row r="462">
          <cell r="A462" t="str">
            <v>MLWSTORB</v>
          </cell>
          <cell r="F462" t="str">
            <v>Other</v>
          </cell>
        </row>
        <row r="463">
          <cell r="A463" t="str">
            <v>MLWVC2CL4</v>
          </cell>
          <cell r="F463" t="str">
            <v>Other</v>
          </cell>
        </row>
        <row r="464">
          <cell r="A464" t="str">
            <v>MLWVPAIRC</v>
          </cell>
          <cell r="F464" t="str">
            <v>Other</v>
          </cell>
        </row>
        <row r="465">
          <cell r="A465" t="str">
            <v>MLWVPBATT</v>
          </cell>
          <cell r="F465" t="str">
            <v>Other</v>
          </cell>
        </row>
        <row r="466">
          <cell r="A466" t="str">
            <v>MLWVPBLML</v>
          </cell>
          <cell r="F466" t="str">
            <v>Other</v>
          </cell>
        </row>
        <row r="467">
          <cell r="A467" t="str">
            <v>MLWVPFGDN</v>
          </cell>
          <cell r="F467" t="str">
            <v>Other</v>
          </cell>
        </row>
        <row r="468">
          <cell r="A468" t="str">
            <v>MLWVPHEAT</v>
          </cell>
          <cell r="F468" t="str">
            <v>Other</v>
          </cell>
        </row>
        <row r="469">
          <cell r="A469" t="str">
            <v>MLWVPIDEJ</v>
          </cell>
          <cell r="F469" t="str">
            <v>Other</v>
          </cell>
        </row>
        <row r="470">
          <cell r="A470" t="str">
            <v>MLWVPMONS</v>
          </cell>
          <cell r="F470" t="str">
            <v>Other</v>
          </cell>
        </row>
        <row r="471">
          <cell r="A471" t="str">
            <v>MLWVPPUMP</v>
          </cell>
          <cell r="F471" t="str">
            <v>Other</v>
          </cell>
        </row>
        <row r="472">
          <cell r="A472" t="str">
            <v>MLWVPTRMT</v>
          </cell>
          <cell r="F472" t="str">
            <v>Other</v>
          </cell>
        </row>
        <row r="473">
          <cell r="A473" t="str">
            <v>MLWVPVALV</v>
          </cell>
          <cell r="F473" t="str">
            <v>Other</v>
          </cell>
        </row>
        <row r="474">
          <cell r="A474" t="str">
            <v>MPNCS</v>
          </cell>
          <cell r="C474">
            <v>0</v>
          </cell>
          <cell r="F474" t="str">
            <v>Other</v>
          </cell>
        </row>
        <row r="475">
          <cell r="A475" t="str">
            <v>NRCCPKPCO</v>
          </cell>
          <cell r="C475">
            <v>104133.94</v>
          </cell>
          <cell r="F475" t="str">
            <v>117-NRCCPKPCO</v>
          </cell>
        </row>
        <row r="476">
          <cell r="A476" t="str">
            <v>P17CC1007</v>
          </cell>
          <cell r="F476" t="str">
            <v>Other</v>
          </cell>
        </row>
        <row r="477">
          <cell r="A477" t="str">
            <v>P17CC1031</v>
          </cell>
          <cell r="F477" t="str">
            <v>Other</v>
          </cell>
        </row>
        <row r="478">
          <cell r="A478" t="str">
            <v>SSGSNANDA</v>
          </cell>
          <cell r="C478">
            <v>0</v>
          </cell>
          <cell r="F478" t="str">
            <v>Other</v>
          </cell>
        </row>
        <row r="479">
          <cell r="A479" t="str">
            <v>SSHRNANDA</v>
          </cell>
          <cell r="F479" t="str">
            <v>Other</v>
          </cell>
        </row>
        <row r="480">
          <cell r="A480" t="str">
            <v>SSITNANDA</v>
          </cell>
          <cell r="C480">
            <v>-2.7284841053187847E-12</v>
          </cell>
          <cell r="F480" t="str">
            <v>Other</v>
          </cell>
        </row>
        <row r="481">
          <cell r="A481" t="str">
            <v>SSNANDA</v>
          </cell>
          <cell r="C481">
            <v>0</v>
          </cell>
          <cell r="F481" t="str">
            <v>Other</v>
          </cell>
        </row>
        <row r="482">
          <cell r="A482" t="str">
            <v>TDOANDA</v>
          </cell>
          <cell r="C482">
            <v>0</v>
          </cell>
          <cell r="F482" t="str">
            <v>Other</v>
          </cell>
        </row>
        <row r="483">
          <cell r="A483" t="str">
            <v>TLSWEMERG</v>
          </cell>
          <cell r="C483">
            <v>-1.8189894035458565E-12</v>
          </cell>
          <cell r="F483" t="str">
            <v>Other</v>
          </cell>
        </row>
        <row r="484">
          <cell r="A484" t="str">
            <v>TSCREDITC</v>
          </cell>
          <cell r="C484">
            <v>301245.51499999984</v>
          </cell>
          <cell r="F484" t="str">
            <v>Other</v>
          </cell>
        </row>
        <row r="485">
          <cell r="A485" t="str">
            <v>WP0022309</v>
          </cell>
          <cell r="C485">
            <v>0</v>
          </cell>
          <cell r="F485" t="str">
            <v>Other</v>
          </cell>
        </row>
        <row r="486">
          <cell r="A486" t="str">
            <v>WSN100526</v>
          </cell>
          <cell r="C486">
            <v>0</v>
          </cell>
          <cell r="F486" t="str">
            <v>Other</v>
          </cell>
        </row>
        <row r="487">
          <cell r="A487" t="str">
            <v>WSNANDA</v>
          </cell>
          <cell r="C487">
            <v>7.2759576141834259E-12</v>
          </cell>
          <cell r="F487" t="str">
            <v>Other</v>
          </cell>
        </row>
        <row r="488">
          <cell r="A488" t="str">
            <v>WSX114322</v>
          </cell>
          <cell r="C488">
            <v>0</v>
          </cell>
          <cell r="F488" t="str">
            <v>Other</v>
          </cell>
        </row>
        <row r="489">
          <cell r="A489" t="str">
            <v>X00000288</v>
          </cell>
          <cell r="C489">
            <v>229756.66599999988</v>
          </cell>
          <cell r="F489" t="str">
            <v>Other</v>
          </cell>
        </row>
        <row r="490">
          <cell r="A490" t="str">
            <v>X00000290</v>
          </cell>
          <cell r="C490">
            <v>1469993.9600000002</v>
          </cell>
          <cell r="F490" t="str">
            <v>Other</v>
          </cell>
        </row>
        <row r="491">
          <cell r="A491" t="str">
            <v>X00116261</v>
          </cell>
          <cell r="C491">
            <v>0</v>
          </cell>
          <cell r="F491" t="str">
            <v>Other</v>
          </cell>
        </row>
        <row r="492">
          <cell r="A492" t="str">
            <v>X00116805</v>
          </cell>
          <cell r="C492">
            <v>0</v>
          </cell>
          <cell r="F492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4"/>
  <sheetViews>
    <sheetView tabSelected="1" view="pageLayout" zoomScaleNormal="75" workbookViewId="0">
      <selection activeCell="A2" sqref="A2:I2"/>
    </sheetView>
  </sheetViews>
  <sheetFormatPr defaultColWidth="9.08984375" defaultRowHeight="14.5" x14ac:dyDescent="0.35"/>
  <cols>
    <col min="1" max="1" width="8.36328125" style="8" bestFit="1" customWidth="1"/>
    <col min="2" max="2" width="17.453125" style="8" customWidth="1"/>
    <col min="3" max="3" width="40.08984375" style="8" customWidth="1"/>
    <col min="4" max="4" width="17.90625" style="11" customWidth="1"/>
    <col min="5" max="8" width="17.90625" style="8" customWidth="1"/>
    <col min="9" max="9" width="25.6328125" style="8" customWidth="1"/>
    <col min="10" max="16384" width="9.08984375" style="11"/>
  </cols>
  <sheetData>
    <row r="1" spans="1:9" x14ac:dyDescent="0.35">
      <c r="A1"/>
      <c r="B1"/>
      <c r="C1"/>
      <c r="D1" s="33"/>
      <c r="E1"/>
      <c r="F1"/>
      <c r="G1"/>
      <c r="H1"/>
      <c r="I1" s="57" t="s">
        <v>685</v>
      </c>
    </row>
    <row r="2" spans="1:9" x14ac:dyDescent="0.35">
      <c r="A2" s="87" t="s">
        <v>662</v>
      </c>
      <c r="B2" s="87"/>
      <c r="C2" s="87"/>
      <c r="D2" s="87"/>
      <c r="E2" s="87"/>
      <c r="F2" s="87"/>
      <c r="G2" s="87"/>
      <c r="H2" s="87"/>
      <c r="I2" s="87"/>
    </row>
    <row r="3" spans="1:9" x14ac:dyDescent="0.35">
      <c r="A3" s="88" t="s">
        <v>1401</v>
      </c>
      <c r="B3" s="88"/>
      <c r="C3" s="88"/>
      <c r="D3" s="88"/>
      <c r="E3" s="88"/>
      <c r="F3" s="88"/>
      <c r="G3" s="88"/>
      <c r="H3" s="88"/>
      <c r="I3" s="88"/>
    </row>
    <row r="4" spans="1:9" ht="15" customHeight="1" x14ac:dyDescent="0.35">
      <c r="A4" s="89" t="s">
        <v>664</v>
      </c>
      <c r="B4" s="89"/>
      <c r="C4" s="89"/>
      <c r="D4" s="89"/>
      <c r="E4" s="89"/>
      <c r="F4" s="89"/>
      <c r="G4" s="89"/>
      <c r="H4" s="89"/>
      <c r="I4" s="89"/>
    </row>
    <row r="5" spans="1:9" x14ac:dyDescent="0.35">
      <c r="A5" s="88" t="s">
        <v>1396</v>
      </c>
      <c r="B5" s="88"/>
      <c r="C5" s="88"/>
      <c r="D5" s="88"/>
      <c r="E5" s="88"/>
      <c r="F5" s="88"/>
      <c r="G5" s="88"/>
      <c r="H5" s="88"/>
      <c r="I5" s="88"/>
    </row>
    <row r="6" spans="1:9" x14ac:dyDescent="0.35">
      <c r="A6" s="9"/>
      <c r="B6" s="9"/>
      <c r="C6" s="9"/>
      <c r="D6" s="35"/>
      <c r="E6" s="10"/>
      <c r="F6" s="10"/>
      <c r="G6" s="10"/>
      <c r="H6" s="10"/>
    </row>
    <row r="7" spans="1:9" ht="15" customHeight="1" x14ac:dyDescent="0.35">
      <c r="A7" s="54"/>
      <c r="B7" s="54"/>
      <c r="C7" s="54"/>
      <c r="D7" s="54"/>
      <c r="E7" s="91" t="s">
        <v>1398</v>
      </c>
      <c r="F7" s="91"/>
      <c r="G7" s="91"/>
      <c r="H7" s="91"/>
      <c r="I7" s="11"/>
    </row>
    <row r="8" spans="1:9" ht="58" x14ac:dyDescent="0.35">
      <c r="A8" s="30" t="s">
        <v>649</v>
      </c>
      <c r="B8" s="52" t="s">
        <v>647</v>
      </c>
      <c r="C8" s="52" t="s">
        <v>648</v>
      </c>
      <c r="D8" s="53" t="s">
        <v>665</v>
      </c>
      <c r="E8" s="53" t="s">
        <v>641</v>
      </c>
      <c r="F8" s="53" t="s">
        <v>650</v>
      </c>
      <c r="G8" s="53" t="s">
        <v>642</v>
      </c>
      <c r="H8" s="53" t="s">
        <v>643</v>
      </c>
      <c r="I8" s="53" t="s">
        <v>1397</v>
      </c>
    </row>
    <row r="9" spans="1:9" x14ac:dyDescent="0.35">
      <c r="A9" s="30" t="s">
        <v>646</v>
      </c>
      <c r="B9" s="52" t="s">
        <v>645</v>
      </c>
      <c r="C9" s="52" t="s">
        <v>644</v>
      </c>
      <c r="D9" s="52" t="s">
        <v>684</v>
      </c>
      <c r="E9" s="52" t="s">
        <v>679</v>
      </c>
      <c r="F9" s="52" t="s">
        <v>680</v>
      </c>
      <c r="G9" s="52" t="s">
        <v>681</v>
      </c>
      <c r="H9" s="52" t="s">
        <v>682</v>
      </c>
      <c r="I9" s="52" t="s">
        <v>683</v>
      </c>
    </row>
    <row r="10" spans="1:9" x14ac:dyDescent="0.35">
      <c r="A10" s="13">
        <v>1</v>
      </c>
      <c r="B10" s="16" t="s">
        <v>659</v>
      </c>
      <c r="C10" s="32"/>
      <c r="D10" s="23"/>
      <c r="E10" s="23"/>
      <c r="F10" s="24"/>
      <c r="G10" s="24"/>
      <c r="H10" s="18"/>
      <c r="I10" s="21"/>
    </row>
    <row r="11" spans="1:9" x14ac:dyDescent="0.35">
      <c r="A11" s="13">
        <f>A10+1</f>
        <v>2</v>
      </c>
      <c r="B11" s="11" t="s">
        <v>4</v>
      </c>
      <c r="C11" s="11" t="s">
        <v>337</v>
      </c>
      <c r="D11" s="39">
        <v>6171338.9649999989</v>
      </c>
      <c r="E11" s="34">
        <v>4601827.1199999927</v>
      </c>
      <c r="F11" s="34">
        <v>5609.6000000000076</v>
      </c>
      <c r="G11" s="34">
        <v>1005819.2400000008</v>
      </c>
      <c r="H11" s="34">
        <f>SUM(E11:G11)</f>
        <v>5613255.9599999934</v>
      </c>
      <c r="I11" s="82">
        <f t="shared" ref="I11:I74" si="0">IFERROR(H11/D11,"n.m.")</f>
        <v>0.9095685704244888</v>
      </c>
    </row>
    <row r="12" spans="1:9" x14ac:dyDescent="0.35">
      <c r="A12" s="13">
        <f t="shared" ref="A12:A75" si="1">A11+1</f>
        <v>3</v>
      </c>
      <c r="B12" s="11" t="s">
        <v>0</v>
      </c>
      <c r="C12" s="11" t="s">
        <v>332</v>
      </c>
      <c r="D12" s="39">
        <v>204951.027</v>
      </c>
      <c r="E12" s="34">
        <v>346942.17000000074</v>
      </c>
      <c r="F12" s="34">
        <v>193.42000000000036</v>
      </c>
      <c r="G12" s="34">
        <v>80287.829999999973</v>
      </c>
      <c r="H12" s="34">
        <f t="shared" ref="H12:H75" si="2">SUM(E12:G12)</f>
        <v>427423.42000000068</v>
      </c>
      <c r="I12" s="82">
        <f t="shared" si="0"/>
        <v>2.0854905011039571</v>
      </c>
    </row>
    <row r="13" spans="1:9" x14ac:dyDescent="0.35">
      <c r="A13" s="13">
        <f t="shared" si="1"/>
        <v>4</v>
      </c>
      <c r="B13" s="11" t="s">
        <v>45</v>
      </c>
      <c r="C13" s="11" t="s">
        <v>378</v>
      </c>
      <c r="D13" s="39">
        <v>330873.94200000004</v>
      </c>
      <c r="E13" s="34">
        <v>215843.51999999984</v>
      </c>
      <c r="F13" s="34">
        <v>425.73999999999995</v>
      </c>
      <c r="G13" s="34">
        <v>56367.739999999983</v>
      </c>
      <c r="H13" s="34">
        <f t="shared" si="2"/>
        <v>272636.99999999983</v>
      </c>
      <c r="I13" s="82">
        <f t="shared" si="0"/>
        <v>0.82399054561993823</v>
      </c>
    </row>
    <row r="14" spans="1:9" x14ac:dyDescent="0.35">
      <c r="A14" s="13">
        <f t="shared" si="1"/>
        <v>5</v>
      </c>
      <c r="B14" s="11" t="s">
        <v>144</v>
      </c>
      <c r="C14" s="11" t="s">
        <v>474</v>
      </c>
      <c r="D14" s="39">
        <v>435401.39799999999</v>
      </c>
      <c r="E14" s="34">
        <v>5074978.2999999933</v>
      </c>
      <c r="F14" s="34"/>
      <c r="G14" s="34"/>
      <c r="H14" s="34">
        <f t="shared" si="2"/>
        <v>5074978.2999999933</v>
      </c>
      <c r="I14" s="82">
        <f t="shared" si="0"/>
        <v>11.655861288713623</v>
      </c>
    </row>
    <row r="15" spans="1:9" x14ac:dyDescent="0.35">
      <c r="A15" s="13">
        <f t="shared" si="1"/>
        <v>6</v>
      </c>
      <c r="B15" s="11" t="s">
        <v>103</v>
      </c>
      <c r="C15" s="11" t="s">
        <v>431</v>
      </c>
      <c r="D15" s="39">
        <v>400544.17099999997</v>
      </c>
      <c r="E15" s="34">
        <v>1463.34</v>
      </c>
      <c r="F15" s="34">
        <v>0.31000000000000005</v>
      </c>
      <c r="G15" s="34">
        <v>319.14999999999998</v>
      </c>
      <c r="H15" s="34">
        <f t="shared" si="2"/>
        <v>1782.7999999999997</v>
      </c>
      <c r="I15" s="82">
        <f t="shared" si="0"/>
        <v>4.4509448122763964E-3</v>
      </c>
    </row>
    <row r="16" spans="1:9" x14ac:dyDescent="0.35">
      <c r="A16" s="13">
        <f t="shared" si="1"/>
        <v>7</v>
      </c>
      <c r="B16" s="11" t="s">
        <v>5</v>
      </c>
      <c r="C16" s="11" t="s">
        <v>338</v>
      </c>
      <c r="D16" s="39">
        <v>3715794.1199999996</v>
      </c>
      <c r="E16" s="34">
        <v>3344064.78000001</v>
      </c>
      <c r="F16" s="34">
        <v>3455.7599999999943</v>
      </c>
      <c r="G16" s="34">
        <v>726059.10999999952</v>
      </c>
      <c r="H16" s="34">
        <f t="shared" si="2"/>
        <v>4073579.6500000092</v>
      </c>
      <c r="I16" s="82">
        <f t="shared" si="0"/>
        <v>1.0962877701092895</v>
      </c>
    </row>
    <row r="17" spans="1:9" x14ac:dyDescent="0.35">
      <c r="A17" s="13">
        <f t="shared" si="1"/>
        <v>8</v>
      </c>
      <c r="B17" s="11" t="s">
        <v>10</v>
      </c>
      <c r="C17" s="11" t="s">
        <v>343</v>
      </c>
      <c r="D17" s="39">
        <v>219696.90599999999</v>
      </c>
      <c r="E17" s="34">
        <v>-88235.189999999886</v>
      </c>
      <c r="F17" s="34">
        <v>43.060000000000024</v>
      </c>
      <c r="G17" s="34">
        <v>54281.1</v>
      </c>
      <c r="H17" s="34">
        <f t="shared" si="2"/>
        <v>-33911.02999999989</v>
      </c>
      <c r="I17" s="82">
        <f t="shared" si="0"/>
        <v>-0.15435369854503045</v>
      </c>
    </row>
    <row r="18" spans="1:9" x14ac:dyDescent="0.35">
      <c r="A18" s="13">
        <f t="shared" si="1"/>
        <v>9</v>
      </c>
      <c r="B18" s="11" t="s">
        <v>11</v>
      </c>
      <c r="C18" s="11" t="s">
        <v>344</v>
      </c>
      <c r="D18" s="39">
        <v>4251111.2110000001</v>
      </c>
      <c r="E18" s="34">
        <v>3780054.7399999914</v>
      </c>
      <c r="F18" s="34">
        <v>31258.069999999989</v>
      </c>
      <c r="G18" s="34">
        <v>853514.28000000108</v>
      </c>
      <c r="H18" s="34">
        <f t="shared" si="2"/>
        <v>4664827.0899999924</v>
      </c>
      <c r="I18" s="82">
        <f t="shared" si="0"/>
        <v>1.0973194674205367</v>
      </c>
    </row>
    <row r="19" spans="1:9" x14ac:dyDescent="0.35">
      <c r="A19" s="13">
        <f t="shared" si="1"/>
        <v>10</v>
      </c>
      <c r="B19" s="11" t="s">
        <v>130</v>
      </c>
      <c r="C19" s="11" t="s">
        <v>458</v>
      </c>
      <c r="D19" s="39">
        <v>108262.402</v>
      </c>
      <c r="E19" s="34">
        <v>9.01</v>
      </c>
      <c r="F19" s="34"/>
      <c r="G19" s="34">
        <v>1.32</v>
      </c>
      <c r="H19" s="34">
        <f t="shared" si="2"/>
        <v>10.33</v>
      </c>
      <c r="I19" s="82">
        <f t="shared" si="0"/>
        <v>9.5416320062804448E-5</v>
      </c>
    </row>
    <row r="20" spans="1:9" x14ac:dyDescent="0.35">
      <c r="A20" s="13">
        <f t="shared" si="1"/>
        <v>11</v>
      </c>
      <c r="B20" s="11" t="s">
        <v>12</v>
      </c>
      <c r="C20" s="11" t="s">
        <v>345</v>
      </c>
      <c r="D20" s="39">
        <v>526345.29099999997</v>
      </c>
      <c r="E20" s="34">
        <v>478590.26999999926</v>
      </c>
      <c r="F20" s="34">
        <v>3001.1400000000021</v>
      </c>
      <c r="G20" s="34">
        <v>100388.56999999996</v>
      </c>
      <c r="H20" s="34">
        <f t="shared" si="2"/>
        <v>581979.97999999928</v>
      </c>
      <c r="I20" s="82">
        <f t="shared" si="0"/>
        <v>1.1056999843093482</v>
      </c>
    </row>
    <row r="21" spans="1:9" x14ac:dyDescent="0.35">
      <c r="A21" s="13">
        <f t="shared" si="1"/>
        <v>12</v>
      </c>
      <c r="B21" s="11" t="s">
        <v>248</v>
      </c>
      <c r="C21" s="11" t="s">
        <v>571</v>
      </c>
      <c r="D21" s="39">
        <v>0</v>
      </c>
      <c r="E21" s="34">
        <v>2916.15</v>
      </c>
      <c r="F21" s="34"/>
      <c r="G21" s="34"/>
      <c r="H21" s="34">
        <f t="shared" si="2"/>
        <v>2916.15</v>
      </c>
      <c r="I21" s="82" t="str">
        <f t="shared" si="0"/>
        <v>n.m.</v>
      </c>
    </row>
    <row r="22" spans="1:9" x14ac:dyDescent="0.35">
      <c r="A22" s="13">
        <f t="shared" si="1"/>
        <v>13</v>
      </c>
      <c r="B22" s="11" t="s">
        <v>88</v>
      </c>
      <c r="C22" s="11" t="s">
        <v>420</v>
      </c>
      <c r="D22" s="39">
        <v>170441.51900000003</v>
      </c>
      <c r="E22" s="39">
        <v>172160.19</v>
      </c>
      <c r="F22" s="39">
        <v>781.88999999999987</v>
      </c>
      <c r="G22" s="39"/>
      <c r="H22" s="34">
        <f t="shared" si="2"/>
        <v>172942.08000000002</v>
      </c>
      <c r="I22" s="82">
        <f t="shared" si="0"/>
        <v>1.0146710790579143</v>
      </c>
    </row>
    <row r="23" spans="1:9" x14ac:dyDescent="0.35">
      <c r="A23" s="13">
        <f t="shared" si="1"/>
        <v>14</v>
      </c>
      <c r="B23" s="11" t="s">
        <v>687</v>
      </c>
      <c r="C23" s="11" t="s">
        <v>1006</v>
      </c>
      <c r="D23" s="39">
        <v>0</v>
      </c>
      <c r="E23" s="39">
        <v>22561415.770000007</v>
      </c>
      <c r="F23" s="39"/>
      <c r="G23" s="39"/>
      <c r="H23" s="34">
        <f t="shared" si="2"/>
        <v>22561415.770000007</v>
      </c>
      <c r="I23" s="82" t="str">
        <f t="shared" si="0"/>
        <v>n.m.</v>
      </c>
    </row>
    <row r="24" spans="1:9" x14ac:dyDescent="0.35">
      <c r="A24" s="13">
        <f t="shared" si="1"/>
        <v>15</v>
      </c>
      <c r="B24" s="11" t="s">
        <v>314</v>
      </c>
      <c r="C24" s="11" t="s">
        <v>627</v>
      </c>
      <c r="D24" s="39">
        <v>0</v>
      </c>
      <c r="E24" s="39">
        <v>7502.1399999999994</v>
      </c>
      <c r="F24" s="39">
        <v>92.859999999999985</v>
      </c>
      <c r="G24" s="39">
        <v>2316.67</v>
      </c>
      <c r="H24" s="34">
        <f t="shared" si="2"/>
        <v>9911.6699999999983</v>
      </c>
      <c r="I24" s="82" t="str">
        <f t="shared" si="0"/>
        <v>n.m.</v>
      </c>
    </row>
    <row r="25" spans="1:9" x14ac:dyDescent="0.35">
      <c r="A25" s="13">
        <f t="shared" si="1"/>
        <v>16</v>
      </c>
      <c r="B25" s="11" t="s">
        <v>305</v>
      </c>
      <c r="C25" s="11" t="s">
        <v>618</v>
      </c>
      <c r="D25" s="39">
        <v>0</v>
      </c>
      <c r="E25" s="39">
        <v>23605.29</v>
      </c>
      <c r="F25" s="39"/>
      <c r="G25" s="39">
        <v>3882.3999999999996</v>
      </c>
      <c r="H25" s="34">
        <f t="shared" si="2"/>
        <v>27487.690000000002</v>
      </c>
      <c r="I25" s="82" t="str">
        <f t="shared" si="0"/>
        <v>n.m.</v>
      </c>
    </row>
    <row r="26" spans="1:9" x14ac:dyDescent="0.35">
      <c r="A26" s="13">
        <f t="shared" si="1"/>
        <v>17</v>
      </c>
      <c r="B26" s="11" t="s">
        <v>306</v>
      </c>
      <c r="C26" s="11" t="s">
        <v>619</v>
      </c>
      <c r="D26" s="39">
        <v>0</v>
      </c>
      <c r="E26" s="39">
        <v>18762.899999999991</v>
      </c>
      <c r="F26" s="39"/>
      <c r="G26" s="39">
        <v>3336.1</v>
      </c>
      <c r="H26" s="34">
        <f t="shared" si="2"/>
        <v>22098.999999999989</v>
      </c>
      <c r="I26" s="82" t="str">
        <f t="shared" si="0"/>
        <v>n.m.</v>
      </c>
    </row>
    <row r="27" spans="1:9" x14ac:dyDescent="0.35">
      <c r="A27" s="13">
        <f t="shared" si="1"/>
        <v>18</v>
      </c>
      <c r="B27" s="11" t="s">
        <v>301</v>
      </c>
      <c r="C27" s="11" t="s">
        <v>614</v>
      </c>
      <c r="D27" s="39">
        <v>0</v>
      </c>
      <c r="E27" s="39">
        <v>35452.089999999989</v>
      </c>
      <c r="F27" s="39">
        <v>35.839999999999996</v>
      </c>
      <c r="G27" s="39">
        <v>8681.92</v>
      </c>
      <c r="H27" s="34">
        <f t="shared" si="2"/>
        <v>44169.849999999984</v>
      </c>
      <c r="I27" s="82" t="str">
        <f t="shared" si="0"/>
        <v>n.m.</v>
      </c>
    </row>
    <row r="28" spans="1:9" x14ac:dyDescent="0.35">
      <c r="A28" s="13">
        <f t="shared" si="1"/>
        <v>19</v>
      </c>
      <c r="B28" s="11" t="s">
        <v>308</v>
      </c>
      <c r="C28" s="11" t="s">
        <v>621</v>
      </c>
      <c r="D28" s="39">
        <v>0</v>
      </c>
      <c r="E28" s="39">
        <v>857.72</v>
      </c>
      <c r="F28" s="39">
        <v>1207.3499999999999</v>
      </c>
      <c r="G28" s="39">
        <v>171.33999999999997</v>
      </c>
      <c r="H28" s="34">
        <f t="shared" si="2"/>
        <v>2236.41</v>
      </c>
      <c r="I28" s="82" t="str">
        <f t="shared" si="0"/>
        <v>n.m.</v>
      </c>
    </row>
    <row r="29" spans="1:9" x14ac:dyDescent="0.35">
      <c r="A29" s="13">
        <f t="shared" si="1"/>
        <v>20</v>
      </c>
      <c r="B29" s="11" t="s">
        <v>236</v>
      </c>
      <c r="C29" s="11" t="s">
        <v>561</v>
      </c>
      <c r="D29" s="39">
        <v>0</v>
      </c>
      <c r="E29" s="39">
        <v>7140.0600000000013</v>
      </c>
      <c r="F29" s="39">
        <v>916.25000000000011</v>
      </c>
      <c r="G29" s="39">
        <v>1954.9999999999998</v>
      </c>
      <c r="H29" s="34">
        <f t="shared" si="2"/>
        <v>10011.310000000001</v>
      </c>
      <c r="I29" s="82" t="str">
        <f t="shared" si="0"/>
        <v>n.m.</v>
      </c>
    </row>
    <row r="30" spans="1:9" x14ac:dyDescent="0.35">
      <c r="A30" s="13">
        <f t="shared" si="1"/>
        <v>21</v>
      </c>
      <c r="B30" s="11" t="s">
        <v>688</v>
      </c>
      <c r="C30" s="11" t="s">
        <v>1007</v>
      </c>
      <c r="D30" s="39">
        <v>0</v>
      </c>
      <c r="E30" s="39">
        <v>46166.39</v>
      </c>
      <c r="F30" s="39"/>
      <c r="G30" s="39">
        <v>9662.58</v>
      </c>
      <c r="H30" s="34">
        <f t="shared" si="2"/>
        <v>55828.97</v>
      </c>
      <c r="I30" s="82" t="str">
        <f t="shared" si="0"/>
        <v>n.m.</v>
      </c>
    </row>
    <row r="31" spans="1:9" x14ac:dyDescent="0.35">
      <c r="A31" s="13">
        <f t="shared" si="1"/>
        <v>22</v>
      </c>
      <c r="B31" s="11" t="s">
        <v>138</v>
      </c>
      <c r="C31" s="11" t="s">
        <v>468</v>
      </c>
      <c r="D31" s="39">
        <v>0</v>
      </c>
      <c r="E31" s="39">
        <v>3228.31</v>
      </c>
      <c r="F31" s="39"/>
      <c r="G31" s="39">
        <v>276.84999999999997</v>
      </c>
      <c r="H31" s="34">
        <f t="shared" si="2"/>
        <v>3505.16</v>
      </c>
      <c r="I31" s="82" t="str">
        <f t="shared" si="0"/>
        <v>n.m.</v>
      </c>
    </row>
    <row r="32" spans="1:9" x14ac:dyDescent="0.35">
      <c r="A32" s="13">
        <f t="shared" si="1"/>
        <v>23</v>
      </c>
      <c r="B32" s="11" t="s">
        <v>689</v>
      </c>
      <c r="C32" s="11" t="s">
        <v>1008</v>
      </c>
      <c r="D32" s="39">
        <v>4.1999999999999996E-2</v>
      </c>
      <c r="E32" s="39">
        <v>54184.869999999974</v>
      </c>
      <c r="F32" s="39"/>
      <c r="G32" s="39">
        <v>9492.1600000000017</v>
      </c>
      <c r="H32" s="34">
        <f t="shared" si="2"/>
        <v>63677.029999999977</v>
      </c>
      <c r="I32" s="82">
        <f>IFERROR(H32/D32,"n.m.")</f>
        <v>1516119.7619047614</v>
      </c>
    </row>
    <row r="33" spans="1:9" x14ac:dyDescent="0.35">
      <c r="A33" s="13">
        <f t="shared" si="1"/>
        <v>24</v>
      </c>
      <c r="B33" s="11" t="s">
        <v>690</v>
      </c>
      <c r="C33" s="11" t="s">
        <v>1009</v>
      </c>
      <c r="D33" s="39">
        <v>0</v>
      </c>
      <c r="E33" s="39">
        <v>12.74</v>
      </c>
      <c r="F33" s="39"/>
      <c r="G33" s="39">
        <v>6.1</v>
      </c>
      <c r="H33" s="34">
        <f t="shared" si="2"/>
        <v>18.84</v>
      </c>
      <c r="I33" s="82" t="str">
        <f t="shared" si="0"/>
        <v>n.m.</v>
      </c>
    </row>
    <row r="34" spans="1:9" x14ac:dyDescent="0.35">
      <c r="A34" s="13">
        <f t="shared" si="1"/>
        <v>25</v>
      </c>
      <c r="B34" s="11" t="s">
        <v>691</v>
      </c>
      <c r="C34" s="11" t="s">
        <v>1010</v>
      </c>
      <c r="D34" s="39">
        <v>0</v>
      </c>
      <c r="E34" s="39">
        <v>130.44999999999999</v>
      </c>
      <c r="F34" s="39">
        <v>115.1</v>
      </c>
      <c r="G34" s="39">
        <v>19.059999999999999</v>
      </c>
      <c r="H34" s="34">
        <f t="shared" si="2"/>
        <v>264.60999999999996</v>
      </c>
      <c r="I34" s="82" t="str">
        <f t="shared" si="0"/>
        <v>n.m.</v>
      </c>
    </row>
    <row r="35" spans="1:9" x14ac:dyDescent="0.35">
      <c r="A35" s="13">
        <f t="shared" si="1"/>
        <v>26</v>
      </c>
      <c r="B35" s="11" t="s">
        <v>692</v>
      </c>
      <c r="C35" s="11" t="s">
        <v>1011</v>
      </c>
      <c r="D35" s="39">
        <v>0</v>
      </c>
      <c r="E35" s="39">
        <v>89.42</v>
      </c>
      <c r="F35" s="39">
        <v>78.889999999999986</v>
      </c>
      <c r="G35" s="39">
        <v>13.07</v>
      </c>
      <c r="H35" s="34">
        <f t="shared" si="2"/>
        <v>181.38</v>
      </c>
      <c r="I35" s="82" t="str">
        <f t="shared" si="0"/>
        <v>n.m.</v>
      </c>
    </row>
    <row r="36" spans="1:9" x14ac:dyDescent="0.35">
      <c r="A36" s="13">
        <f t="shared" si="1"/>
        <v>27</v>
      </c>
      <c r="B36" s="11" t="s">
        <v>693</v>
      </c>
      <c r="C36" s="11" t="s">
        <v>1012</v>
      </c>
      <c r="D36" s="39">
        <v>0</v>
      </c>
      <c r="E36" s="39">
        <v>25.63</v>
      </c>
      <c r="F36" s="39">
        <v>22.61</v>
      </c>
      <c r="G36" s="39">
        <v>3.75</v>
      </c>
      <c r="H36" s="34">
        <f t="shared" si="2"/>
        <v>51.989999999999995</v>
      </c>
      <c r="I36" s="82" t="str">
        <f t="shared" si="0"/>
        <v>n.m.</v>
      </c>
    </row>
    <row r="37" spans="1:9" x14ac:dyDescent="0.35">
      <c r="A37" s="13">
        <f t="shared" si="1"/>
        <v>28</v>
      </c>
      <c r="B37" s="11" t="s">
        <v>694</v>
      </c>
      <c r="C37" s="11" t="s">
        <v>1013</v>
      </c>
      <c r="D37" s="39">
        <v>0</v>
      </c>
      <c r="E37" s="39">
        <v>99.8</v>
      </c>
      <c r="F37" s="39">
        <v>88.06</v>
      </c>
      <c r="G37" s="39">
        <v>14.59</v>
      </c>
      <c r="H37" s="34">
        <f t="shared" si="2"/>
        <v>202.45000000000002</v>
      </c>
      <c r="I37" s="82" t="str">
        <f t="shared" si="0"/>
        <v>n.m.</v>
      </c>
    </row>
    <row r="38" spans="1:9" x14ac:dyDescent="0.35">
      <c r="A38" s="13">
        <f t="shared" si="1"/>
        <v>29</v>
      </c>
      <c r="B38" s="11" t="s">
        <v>695</v>
      </c>
      <c r="C38" s="11" t="s">
        <v>1014</v>
      </c>
      <c r="D38" s="39">
        <v>0</v>
      </c>
      <c r="E38" s="39">
        <v>578.04</v>
      </c>
      <c r="F38" s="39">
        <v>152.03</v>
      </c>
      <c r="G38" s="39">
        <v>241.94</v>
      </c>
      <c r="H38" s="34">
        <f t="shared" si="2"/>
        <v>972.01</v>
      </c>
      <c r="I38" s="82" t="str">
        <f t="shared" si="0"/>
        <v>n.m.</v>
      </c>
    </row>
    <row r="39" spans="1:9" x14ac:dyDescent="0.35">
      <c r="A39" s="13">
        <f t="shared" si="1"/>
        <v>30</v>
      </c>
      <c r="B39" s="11" t="s">
        <v>696</v>
      </c>
      <c r="C39" s="11" t="s">
        <v>1015</v>
      </c>
      <c r="D39" s="39">
        <v>0</v>
      </c>
      <c r="E39" s="39">
        <v>142.78</v>
      </c>
      <c r="F39" s="39">
        <v>91.83</v>
      </c>
      <c r="G39" s="39">
        <v>62.14</v>
      </c>
      <c r="H39" s="34">
        <f t="shared" si="2"/>
        <v>296.75</v>
      </c>
      <c r="I39" s="82" t="str">
        <f t="shared" si="0"/>
        <v>n.m.</v>
      </c>
    </row>
    <row r="40" spans="1:9" x14ac:dyDescent="0.35">
      <c r="A40" s="13">
        <f t="shared" si="1"/>
        <v>31</v>
      </c>
      <c r="B40" s="11" t="s">
        <v>697</v>
      </c>
      <c r="C40" s="11" t="s">
        <v>1016</v>
      </c>
      <c r="D40" s="39">
        <v>0</v>
      </c>
      <c r="E40" s="39">
        <v>634.66999999999996</v>
      </c>
      <c r="F40" s="39">
        <v>150.25999999999996</v>
      </c>
      <c r="G40" s="39">
        <v>72.33</v>
      </c>
      <c r="H40" s="34">
        <f t="shared" si="2"/>
        <v>857.26</v>
      </c>
      <c r="I40" s="82" t="str">
        <f t="shared" si="0"/>
        <v>n.m.</v>
      </c>
    </row>
    <row r="41" spans="1:9" x14ac:dyDescent="0.35">
      <c r="A41" s="13">
        <f t="shared" si="1"/>
        <v>32</v>
      </c>
      <c r="B41" s="11" t="s">
        <v>698</v>
      </c>
      <c r="C41" s="11" t="s">
        <v>1017</v>
      </c>
      <c r="D41" s="39">
        <v>0</v>
      </c>
      <c r="E41" s="39">
        <v>1031.42</v>
      </c>
      <c r="F41" s="39">
        <v>85.67</v>
      </c>
      <c r="G41" s="39">
        <v>219.09000000000003</v>
      </c>
      <c r="H41" s="34">
        <f t="shared" si="2"/>
        <v>1336.1800000000003</v>
      </c>
      <c r="I41" s="82" t="str">
        <f t="shared" si="0"/>
        <v>n.m.</v>
      </c>
    </row>
    <row r="42" spans="1:9" x14ac:dyDescent="0.35">
      <c r="A42" s="13">
        <f t="shared" si="1"/>
        <v>33</v>
      </c>
      <c r="B42" s="11" t="s">
        <v>699</v>
      </c>
      <c r="C42" s="11" t="s">
        <v>1018</v>
      </c>
      <c r="D42" s="39">
        <v>0</v>
      </c>
      <c r="E42" s="39">
        <v>327.2299999999999</v>
      </c>
      <c r="F42" s="39">
        <v>105.05000000000001</v>
      </c>
      <c r="G42" s="39">
        <v>103.02000000000001</v>
      </c>
      <c r="H42" s="34">
        <f t="shared" si="2"/>
        <v>535.29999999999995</v>
      </c>
      <c r="I42" s="82" t="str">
        <f t="shared" si="0"/>
        <v>n.m.</v>
      </c>
    </row>
    <row r="43" spans="1:9" x14ac:dyDescent="0.35">
      <c r="A43" s="13">
        <f t="shared" si="1"/>
        <v>34</v>
      </c>
      <c r="B43" s="11" t="s">
        <v>700</v>
      </c>
      <c r="C43" s="11" t="s">
        <v>1019</v>
      </c>
      <c r="D43" s="39">
        <v>0</v>
      </c>
      <c r="E43" s="39">
        <v>352.46999999999997</v>
      </c>
      <c r="F43" s="39">
        <v>127.43999999999998</v>
      </c>
      <c r="G43" s="39">
        <v>45.870000000000005</v>
      </c>
      <c r="H43" s="34">
        <f t="shared" si="2"/>
        <v>525.78</v>
      </c>
      <c r="I43" s="82" t="str">
        <f t="shared" si="0"/>
        <v>n.m.</v>
      </c>
    </row>
    <row r="44" spans="1:9" x14ac:dyDescent="0.35">
      <c r="A44" s="13">
        <f t="shared" si="1"/>
        <v>35</v>
      </c>
      <c r="B44" s="11" t="s">
        <v>701</v>
      </c>
      <c r="C44" s="11" t="s">
        <v>1020</v>
      </c>
      <c r="D44" s="39">
        <v>0</v>
      </c>
      <c r="E44" s="39">
        <v>337.92999999999995</v>
      </c>
      <c r="F44" s="39">
        <v>132.38999999999999</v>
      </c>
      <c r="G44" s="39">
        <v>148.86000000000001</v>
      </c>
      <c r="H44" s="34">
        <f t="shared" si="2"/>
        <v>619.17999999999995</v>
      </c>
      <c r="I44" s="82" t="str">
        <f t="shared" si="0"/>
        <v>n.m.</v>
      </c>
    </row>
    <row r="45" spans="1:9" x14ac:dyDescent="0.35">
      <c r="A45" s="13">
        <f t="shared" si="1"/>
        <v>36</v>
      </c>
      <c r="B45" s="11" t="s">
        <v>702</v>
      </c>
      <c r="C45" s="11" t="s">
        <v>1021</v>
      </c>
      <c r="D45" s="39">
        <v>14.032999999999999</v>
      </c>
      <c r="E45" s="39">
        <v>374.78</v>
      </c>
      <c r="F45" s="39">
        <v>227.31</v>
      </c>
      <c r="G45" s="39">
        <v>105.46000000000001</v>
      </c>
      <c r="H45" s="34">
        <f t="shared" si="2"/>
        <v>707.55</v>
      </c>
      <c r="I45" s="82">
        <f t="shared" si="0"/>
        <v>50.420437540084087</v>
      </c>
    </row>
    <row r="46" spans="1:9" x14ac:dyDescent="0.35">
      <c r="A46" s="13">
        <f t="shared" si="1"/>
        <v>37</v>
      </c>
      <c r="B46" s="11" t="s">
        <v>703</v>
      </c>
      <c r="C46" s="11" t="s">
        <v>1022</v>
      </c>
      <c r="D46" s="39">
        <v>1.403</v>
      </c>
      <c r="E46" s="39">
        <v>1339.0500000000002</v>
      </c>
      <c r="F46" s="39">
        <v>116.38999999999999</v>
      </c>
      <c r="G46" s="39">
        <v>254.49</v>
      </c>
      <c r="H46" s="34">
        <f t="shared" si="2"/>
        <v>1709.93</v>
      </c>
      <c r="I46" s="82">
        <f t="shared" si="0"/>
        <v>1218.7669280114042</v>
      </c>
    </row>
    <row r="47" spans="1:9" x14ac:dyDescent="0.35">
      <c r="A47" s="13">
        <f t="shared" si="1"/>
        <v>38</v>
      </c>
      <c r="B47" s="11" t="s">
        <v>704</v>
      </c>
      <c r="C47" s="11" t="s">
        <v>1023</v>
      </c>
      <c r="D47" s="39">
        <v>1.403</v>
      </c>
      <c r="E47" s="39">
        <v>698.26</v>
      </c>
      <c r="F47" s="39">
        <v>113.79999999999998</v>
      </c>
      <c r="G47" s="39">
        <v>180.46</v>
      </c>
      <c r="H47" s="34">
        <f t="shared" si="2"/>
        <v>992.52</v>
      </c>
      <c r="I47" s="82">
        <f t="shared" si="0"/>
        <v>707.42694226657159</v>
      </c>
    </row>
    <row r="48" spans="1:9" x14ac:dyDescent="0.35">
      <c r="A48" s="13">
        <f t="shared" si="1"/>
        <v>39</v>
      </c>
      <c r="B48" s="11" t="s">
        <v>309</v>
      </c>
      <c r="C48" s="11" t="s">
        <v>622</v>
      </c>
      <c r="D48" s="39">
        <v>0</v>
      </c>
      <c r="E48" s="39">
        <v>-14939.21</v>
      </c>
      <c r="F48" s="39">
        <v>-871.55</v>
      </c>
      <c r="G48" s="39">
        <v>-2706.61</v>
      </c>
      <c r="H48" s="34">
        <f t="shared" si="2"/>
        <v>-18517.37</v>
      </c>
      <c r="I48" s="82" t="str">
        <f t="shared" si="0"/>
        <v>n.m.</v>
      </c>
    </row>
    <row r="49" spans="1:9" x14ac:dyDescent="0.35">
      <c r="A49" s="13">
        <f t="shared" si="1"/>
        <v>40</v>
      </c>
      <c r="B49" s="11" t="s">
        <v>315</v>
      </c>
      <c r="C49" s="11" t="s">
        <v>628</v>
      </c>
      <c r="D49" s="39">
        <v>0</v>
      </c>
      <c r="E49" s="39">
        <v>141.86000000000001</v>
      </c>
      <c r="F49" s="39">
        <v>125.17</v>
      </c>
      <c r="G49" s="39">
        <v>20.74</v>
      </c>
      <c r="H49" s="34">
        <f t="shared" si="2"/>
        <v>287.77000000000004</v>
      </c>
      <c r="I49" s="82" t="str">
        <f t="shared" si="0"/>
        <v>n.m.</v>
      </c>
    </row>
    <row r="50" spans="1:9" x14ac:dyDescent="0.35">
      <c r="A50" s="13">
        <f t="shared" si="1"/>
        <v>41</v>
      </c>
      <c r="B50" s="11" t="s">
        <v>291</v>
      </c>
      <c r="C50" s="11" t="s">
        <v>606</v>
      </c>
      <c r="D50" s="39">
        <v>0</v>
      </c>
      <c r="E50" s="39">
        <v>140.61000000000001</v>
      </c>
      <c r="F50" s="39">
        <v>124.05000000000001</v>
      </c>
      <c r="G50" s="39">
        <v>20.55</v>
      </c>
      <c r="H50" s="34">
        <f t="shared" si="2"/>
        <v>285.21000000000004</v>
      </c>
      <c r="I50" s="82" t="str">
        <f t="shared" si="0"/>
        <v>n.m.</v>
      </c>
    </row>
    <row r="51" spans="1:9" x14ac:dyDescent="0.35">
      <c r="A51" s="13">
        <f t="shared" si="1"/>
        <v>42</v>
      </c>
      <c r="B51" s="11" t="s">
        <v>705</v>
      </c>
      <c r="C51" s="11" t="s">
        <v>1024</v>
      </c>
      <c r="D51" s="39">
        <v>110783.35500000001</v>
      </c>
      <c r="E51" s="39">
        <v>12314.049999999992</v>
      </c>
      <c r="F51" s="39">
        <v>346.85</v>
      </c>
      <c r="G51" s="39">
        <v>2712.2700000000004</v>
      </c>
      <c r="H51" s="34">
        <f t="shared" si="2"/>
        <v>15373.169999999993</v>
      </c>
      <c r="I51" s="82">
        <f t="shared" si="0"/>
        <v>0.13876786815131201</v>
      </c>
    </row>
    <row r="52" spans="1:9" x14ac:dyDescent="0.35">
      <c r="A52" s="13">
        <f t="shared" si="1"/>
        <v>43</v>
      </c>
      <c r="B52" s="11" t="s">
        <v>706</v>
      </c>
      <c r="C52" s="11" t="s">
        <v>1025</v>
      </c>
      <c r="D52" s="39">
        <v>10701.925999999999</v>
      </c>
      <c r="E52" s="39">
        <v>10172.42</v>
      </c>
      <c r="F52" s="39">
        <v>81.93</v>
      </c>
      <c r="G52" s="39">
        <v>1589.3899999999999</v>
      </c>
      <c r="H52" s="34">
        <f t="shared" si="2"/>
        <v>11843.74</v>
      </c>
      <c r="I52" s="82">
        <f t="shared" si="0"/>
        <v>1.1066923841558987</v>
      </c>
    </row>
    <row r="53" spans="1:9" x14ac:dyDescent="0.35">
      <c r="A53" s="13">
        <f t="shared" si="1"/>
        <v>44</v>
      </c>
      <c r="B53" s="11" t="s">
        <v>707</v>
      </c>
      <c r="C53" s="11" t="s">
        <v>1026</v>
      </c>
      <c r="D53" s="39">
        <v>0</v>
      </c>
      <c r="E53" s="39">
        <v>13849.890000000001</v>
      </c>
      <c r="F53" s="39">
        <v>420.47999999999985</v>
      </c>
      <c r="G53" s="39">
        <v>3881.7299999999996</v>
      </c>
      <c r="H53" s="34">
        <f t="shared" si="2"/>
        <v>18152.099999999999</v>
      </c>
      <c r="I53" s="82" t="str">
        <f t="shared" si="0"/>
        <v>n.m.</v>
      </c>
    </row>
    <row r="54" spans="1:9" x14ac:dyDescent="0.35">
      <c r="A54" s="13">
        <f t="shared" si="1"/>
        <v>45</v>
      </c>
      <c r="B54" s="11" t="s">
        <v>708</v>
      </c>
      <c r="C54" s="11" t="s">
        <v>1027</v>
      </c>
      <c r="D54" s="39">
        <v>3056.8219999999997</v>
      </c>
      <c r="E54" s="39">
        <v>5569.3200000000006</v>
      </c>
      <c r="F54" s="39">
        <v>250.9</v>
      </c>
      <c r="G54" s="39">
        <v>925.94999999999993</v>
      </c>
      <c r="H54" s="34">
        <f t="shared" si="2"/>
        <v>6746.17</v>
      </c>
      <c r="I54" s="82">
        <f t="shared" si="0"/>
        <v>2.2069227452563482</v>
      </c>
    </row>
    <row r="55" spans="1:9" x14ac:dyDescent="0.35">
      <c r="A55" s="13">
        <f t="shared" si="1"/>
        <v>46</v>
      </c>
      <c r="B55" s="11" t="s">
        <v>709</v>
      </c>
      <c r="C55" s="11" t="s">
        <v>1028</v>
      </c>
      <c r="D55" s="39">
        <v>1813.48</v>
      </c>
      <c r="E55" s="39">
        <v>14699.110000000002</v>
      </c>
      <c r="F55" s="39">
        <v>157.22999999999999</v>
      </c>
      <c r="G55" s="39">
        <v>2655.48</v>
      </c>
      <c r="H55" s="34">
        <f t="shared" si="2"/>
        <v>17511.820000000003</v>
      </c>
      <c r="I55" s="82">
        <f t="shared" si="0"/>
        <v>9.6564726382424961</v>
      </c>
    </row>
    <row r="56" spans="1:9" x14ac:dyDescent="0.35">
      <c r="A56" s="13">
        <f t="shared" si="1"/>
        <v>47</v>
      </c>
      <c r="B56" s="11" t="s">
        <v>710</v>
      </c>
      <c r="C56" s="11" t="s">
        <v>1029</v>
      </c>
      <c r="D56" s="39">
        <v>2619.8209999999999</v>
      </c>
      <c r="E56" s="39">
        <v>8027.1</v>
      </c>
      <c r="F56" s="39">
        <v>117.16000000000001</v>
      </c>
      <c r="G56" s="39">
        <v>1380.44</v>
      </c>
      <c r="H56" s="34">
        <f t="shared" si="2"/>
        <v>9524.7000000000007</v>
      </c>
      <c r="I56" s="82">
        <f t="shared" si="0"/>
        <v>3.6356300678557814</v>
      </c>
    </row>
    <row r="57" spans="1:9" x14ac:dyDescent="0.35">
      <c r="A57" s="13">
        <f t="shared" si="1"/>
        <v>48</v>
      </c>
      <c r="B57" s="11" t="s">
        <v>711</v>
      </c>
      <c r="C57" s="11" t="s">
        <v>1017</v>
      </c>
      <c r="D57" s="39">
        <v>45849.551999999996</v>
      </c>
      <c r="E57" s="39">
        <v>3950.75</v>
      </c>
      <c r="F57" s="39">
        <v>403.35999999999996</v>
      </c>
      <c r="G57" s="39">
        <v>767.52</v>
      </c>
      <c r="H57" s="34">
        <f t="shared" si="2"/>
        <v>5121.6299999999992</v>
      </c>
      <c r="I57" s="82">
        <f t="shared" si="0"/>
        <v>0.11170512636633831</v>
      </c>
    </row>
    <row r="58" spans="1:9" x14ac:dyDescent="0.35">
      <c r="A58" s="13">
        <f t="shared" si="1"/>
        <v>49</v>
      </c>
      <c r="B58" s="11" t="s">
        <v>712</v>
      </c>
      <c r="C58" s="11" t="s">
        <v>618</v>
      </c>
      <c r="D58" s="39">
        <v>15721.021999999999</v>
      </c>
      <c r="E58" s="39">
        <v>1894.38</v>
      </c>
      <c r="F58" s="39"/>
      <c r="G58" s="39">
        <v>297.21999999999997</v>
      </c>
      <c r="H58" s="34">
        <f t="shared" si="2"/>
        <v>2191.6</v>
      </c>
      <c r="I58" s="82">
        <f t="shared" si="0"/>
        <v>0.13940569512592757</v>
      </c>
    </row>
    <row r="59" spans="1:9" x14ac:dyDescent="0.35">
      <c r="A59" s="13">
        <f t="shared" si="1"/>
        <v>50</v>
      </c>
      <c r="B59" s="11" t="s">
        <v>713</v>
      </c>
      <c r="C59" s="11" t="s">
        <v>1030</v>
      </c>
      <c r="D59" s="39">
        <v>0</v>
      </c>
      <c r="E59" s="39">
        <v>164.8</v>
      </c>
      <c r="F59" s="39">
        <v>145.41</v>
      </c>
      <c r="G59" s="39">
        <v>24.08</v>
      </c>
      <c r="H59" s="34">
        <f t="shared" si="2"/>
        <v>334.29</v>
      </c>
      <c r="I59" s="82" t="str">
        <f t="shared" si="0"/>
        <v>n.m.</v>
      </c>
    </row>
    <row r="60" spans="1:9" x14ac:dyDescent="0.35">
      <c r="A60" s="13">
        <f t="shared" si="1"/>
        <v>51</v>
      </c>
      <c r="B60" s="11" t="s">
        <v>714</v>
      </c>
      <c r="C60" s="11" t="s">
        <v>1031</v>
      </c>
      <c r="D60" s="39">
        <v>0</v>
      </c>
      <c r="E60" s="39">
        <v>44.38</v>
      </c>
      <c r="F60" s="39">
        <v>39.17</v>
      </c>
      <c r="G60" s="39">
        <v>6.49</v>
      </c>
      <c r="H60" s="34">
        <f t="shared" si="2"/>
        <v>90.04</v>
      </c>
      <c r="I60" s="82" t="str">
        <f t="shared" si="0"/>
        <v>n.m.</v>
      </c>
    </row>
    <row r="61" spans="1:9" x14ac:dyDescent="0.35">
      <c r="A61" s="13">
        <f t="shared" si="1"/>
        <v>52</v>
      </c>
      <c r="B61" s="11" t="s">
        <v>715</v>
      </c>
      <c r="C61" s="11" t="s">
        <v>1032</v>
      </c>
      <c r="D61" s="39">
        <v>0</v>
      </c>
      <c r="E61" s="39">
        <v>-721.01</v>
      </c>
      <c r="F61" s="39">
        <v>-22.999999999999996</v>
      </c>
      <c r="G61" s="39">
        <v>-179.25</v>
      </c>
      <c r="H61" s="34">
        <f t="shared" si="2"/>
        <v>-923.26</v>
      </c>
      <c r="I61" s="82" t="str">
        <f t="shared" si="0"/>
        <v>n.m.</v>
      </c>
    </row>
    <row r="62" spans="1:9" x14ac:dyDescent="0.35">
      <c r="A62" s="13">
        <f t="shared" si="1"/>
        <v>53</v>
      </c>
      <c r="B62" s="11" t="s">
        <v>716</v>
      </c>
      <c r="C62" s="11" t="s">
        <v>1033</v>
      </c>
      <c r="D62" s="39">
        <v>0</v>
      </c>
      <c r="E62" s="39">
        <v>16699.05</v>
      </c>
      <c r="F62" s="39"/>
      <c r="G62" s="39">
        <v>4611.84</v>
      </c>
      <c r="H62" s="34">
        <f t="shared" si="2"/>
        <v>21310.89</v>
      </c>
      <c r="I62" s="82" t="str">
        <f t="shared" si="0"/>
        <v>n.m.</v>
      </c>
    </row>
    <row r="63" spans="1:9" x14ac:dyDescent="0.35">
      <c r="A63" s="13">
        <f t="shared" si="1"/>
        <v>54</v>
      </c>
      <c r="B63" s="11" t="s">
        <v>717</v>
      </c>
      <c r="C63" s="11" t="s">
        <v>1034</v>
      </c>
      <c r="D63" s="39">
        <v>4.2120000000000006</v>
      </c>
      <c r="E63" s="39">
        <v>775.88999999999987</v>
      </c>
      <c r="F63" s="39">
        <v>147.97999999999999</v>
      </c>
      <c r="G63" s="39">
        <v>80.23</v>
      </c>
      <c r="H63" s="34">
        <f t="shared" si="2"/>
        <v>1004.0999999999999</v>
      </c>
      <c r="I63" s="82">
        <f t="shared" si="0"/>
        <v>238.39031339031334</v>
      </c>
    </row>
    <row r="64" spans="1:9" x14ac:dyDescent="0.35">
      <c r="A64" s="13">
        <f t="shared" si="1"/>
        <v>55</v>
      </c>
      <c r="B64" s="11" t="s">
        <v>718</v>
      </c>
      <c r="C64" s="11" t="s">
        <v>1035</v>
      </c>
      <c r="D64" s="39">
        <v>4.2119999999999997</v>
      </c>
      <c r="E64" s="39">
        <v>34</v>
      </c>
      <c r="F64" s="39">
        <v>33.58</v>
      </c>
      <c r="G64" s="39">
        <v>4.96</v>
      </c>
      <c r="H64" s="34">
        <f t="shared" si="2"/>
        <v>72.539999999999992</v>
      </c>
      <c r="I64" s="82">
        <f t="shared" si="0"/>
        <v>17.222222222222221</v>
      </c>
    </row>
    <row r="65" spans="1:9" x14ac:dyDescent="0.35">
      <c r="A65" s="13">
        <f t="shared" si="1"/>
        <v>56</v>
      </c>
      <c r="B65" s="11" t="s">
        <v>719</v>
      </c>
      <c r="C65" s="11" t="s">
        <v>1036</v>
      </c>
      <c r="D65" s="39">
        <v>4.2119999999999997</v>
      </c>
      <c r="E65" s="39">
        <v>94.499999999999915</v>
      </c>
      <c r="F65" s="39">
        <v>114.46000000000001</v>
      </c>
      <c r="G65" s="39">
        <v>86.940000000000012</v>
      </c>
      <c r="H65" s="34">
        <f t="shared" si="2"/>
        <v>295.89999999999992</v>
      </c>
      <c r="I65" s="82">
        <f t="shared" si="0"/>
        <v>70.251661918328566</v>
      </c>
    </row>
    <row r="66" spans="1:9" x14ac:dyDescent="0.35">
      <c r="A66" s="13">
        <f t="shared" si="1"/>
        <v>57</v>
      </c>
      <c r="B66" s="11" t="s">
        <v>720</v>
      </c>
      <c r="C66" s="11" t="s">
        <v>1037</v>
      </c>
      <c r="D66" s="39">
        <v>0</v>
      </c>
      <c r="E66" s="39">
        <v>-259.58</v>
      </c>
      <c r="F66" s="39">
        <v>40.089999999999996</v>
      </c>
      <c r="G66" s="39">
        <v>64.5</v>
      </c>
      <c r="H66" s="34">
        <f t="shared" si="2"/>
        <v>-154.98999999999998</v>
      </c>
      <c r="I66" s="82" t="str">
        <f t="shared" si="0"/>
        <v>n.m.</v>
      </c>
    </row>
    <row r="67" spans="1:9" x14ac:dyDescent="0.35">
      <c r="A67" s="13">
        <f t="shared" si="1"/>
        <v>58</v>
      </c>
      <c r="B67" s="11" t="s">
        <v>721</v>
      </c>
      <c r="C67" s="11" t="s">
        <v>1038</v>
      </c>
      <c r="D67" s="39">
        <v>0</v>
      </c>
      <c r="E67" s="39">
        <v>15.379999999999995</v>
      </c>
      <c r="F67" s="39">
        <v>20.86</v>
      </c>
      <c r="G67" s="39">
        <v>188.29000000000002</v>
      </c>
      <c r="H67" s="34">
        <f t="shared" si="2"/>
        <v>224.53000000000003</v>
      </c>
      <c r="I67" s="82" t="str">
        <f t="shared" si="0"/>
        <v>n.m.</v>
      </c>
    </row>
    <row r="68" spans="1:9" x14ac:dyDescent="0.35">
      <c r="A68" s="13">
        <f t="shared" si="1"/>
        <v>59</v>
      </c>
      <c r="B68" s="11" t="s">
        <v>722</v>
      </c>
      <c r="C68" s="11" t="s">
        <v>1034</v>
      </c>
      <c r="D68" s="39">
        <v>0</v>
      </c>
      <c r="E68" s="39">
        <v>-1060.54</v>
      </c>
      <c r="F68" s="39">
        <v>22.700000000000003</v>
      </c>
      <c r="G68" s="39">
        <v>115.10000000000001</v>
      </c>
      <c r="H68" s="34">
        <f t="shared" si="2"/>
        <v>-922.7399999999999</v>
      </c>
      <c r="I68" s="82" t="str">
        <f t="shared" si="0"/>
        <v>n.m.</v>
      </c>
    </row>
    <row r="69" spans="1:9" x14ac:dyDescent="0.35">
      <c r="A69" s="13">
        <f t="shared" si="1"/>
        <v>60</v>
      </c>
      <c r="B69" s="11" t="s">
        <v>723</v>
      </c>
      <c r="C69" s="11" t="s">
        <v>1039</v>
      </c>
      <c r="D69" s="39">
        <v>0</v>
      </c>
      <c r="E69" s="39">
        <v>5.52</v>
      </c>
      <c r="F69" s="39">
        <v>6.2499999999999982</v>
      </c>
      <c r="G69" s="39">
        <v>0.81</v>
      </c>
      <c r="H69" s="34">
        <f t="shared" si="2"/>
        <v>12.579999999999998</v>
      </c>
      <c r="I69" s="82" t="str">
        <f t="shared" si="0"/>
        <v>n.m.</v>
      </c>
    </row>
    <row r="70" spans="1:9" x14ac:dyDescent="0.35">
      <c r="A70" s="13">
        <f t="shared" si="1"/>
        <v>61</v>
      </c>
      <c r="B70" s="11" t="s">
        <v>724</v>
      </c>
      <c r="C70" s="11" t="s">
        <v>1040</v>
      </c>
      <c r="D70" s="39">
        <v>0</v>
      </c>
      <c r="E70" s="39">
        <v>-875.97</v>
      </c>
      <c r="F70" s="39">
        <v>20.919999999999998</v>
      </c>
      <c r="G70" s="39">
        <v>188.82</v>
      </c>
      <c r="H70" s="34">
        <f t="shared" si="2"/>
        <v>-666.23</v>
      </c>
      <c r="I70" s="82" t="str">
        <f t="shared" si="0"/>
        <v>n.m.</v>
      </c>
    </row>
    <row r="71" spans="1:9" x14ac:dyDescent="0.35">
      <c r="A71" s="13">
        <f t="shared" si="1"/>
        <v>62</v>
      </c>
      <c r="B71" s="11" t="s">
        <v>72</v>
      </c>
      <c r="C71" s="11" t="s">
        <v>402</v>
      </c>
      <c r="D71" s="39">
        <v>420034.147</v>
      </c>
      <c r="E71" s="39">
        <v>2086107.1800000011</v>
      </c>
      <c r="F71" s="39">
        <v>12747.11</v>
      </c>
      <c r="G71" s="39">
        <v>412496.71000000014</v>
      </c>
      <c r="H71" s="34">
        <f t="shared" si="2"/>
        <v>2511351.0000000009</v>
      </c>
      <c r="I71" s="82">
        <f t="shared" si="0"/>
        <v>5.9789210423408763</v>
      </c>
    </row>
    <row r="72" spans="1:9" x14ac:dyDescent="0.35">
      <c r="A72" s="13">
        <f t="shared" si="1"/>
        <v>63</v>
      </c>
      <c r="B72" s="11" t="s">
        <v>59</v>
      </c>
      <c r="C72" s="11" t="s">
        <v>391</v>
      </c>
      <c r="D72" s="39">
        <v>0</v>
      </c>
      <c r="E72" s="39">
        <v>382079.47000000102</v>
      </c>
      <c r="F72" s="39"/>
      <c r="G72" s="39"/>
      <c r="H72" s="34">
        <f t="shared" si="2"/>
        <v>382079.47000000102</v>
      </c>
      <c r="I72" s="82" t="str">
        <f t="shared" si="0"/>
        <v>n.m.</v>
      </c>
    </row>
    <row r="73" spans="1:9" x14ac:dyDescent="0.35">
      <c r="A73" s="13">
        <f t="shared" si="1"/>
        <v>64</v>
      </c>
      <c r="B73" s="11" t="s">
        <v>725</v>
      </c>
      <c r="C73" s="11" t="s">
        <v>1041</v>
      </c>
      <c r="D73" s="39">
        <v>2681.0970000000002</v>
      </c>
      <c r="E73" s="39">
        <v>18156.05</v>
      </c>
      <c r="F73" s="39"/>
      <c r="G73" s="39">
        <v>3800.04</v>
      </c>
      <c r="H73" s="34">
        <f t="shared" si="2"/>
        <v>21956.09</v>
      </c>
      <c r="I73" s="82">
        <f t="shared" si="0"/>
        <v>8.1892188160294079</v>
      </c>
    </row>
    <row r="74" spans="1:9" x14ac:dyDescent="0.35">
      <c r="A74" s="13">
        <f t="shared" si="1"/>
        <v>65</v>
      </c>
      <c r="B74" s="11" t="s">
        <v>726</v>
      </c>
      <c r="C74" s="11" t="s">
        <v>1042</v>
      </c>
      <c r="D74" s="39">
        <v>0</v>
      </c>
      <c r="E74" s="39">
        <v>2232.0500000000002</v>
      </c>
      <c r="F74" s="39"/>
      <c r="G74" s="39">
        <v>331.89</v>
      </c>
      <c r="H74" s="34">
        <f t="shared" si="2"/>
        <v>2563.94</v>
      </c>
      <c r="I74" s="82" t="str">
        <f t="shared" si="0"/>
        <v>n.m.</v>
      </c>
    </row>
    <row r="75" spans="1:9" x14ac:dyDescent="0.35">
      <c r="A75" s="13">
        <f t="shared" si="1"/>
        <v>66</v>
      </c>
      <c r="B75" s="11" t="s">
        <v>727</v>
      </c>
      <c r="C75" s="11" t="s">
        <v>1043</v>
      </c>
      <c r="D75" s="39">
        <v>0</v>
      </c>
      <c r="E75" s="39">
        <v>-12049.93</v>
      </c>
      <c r="F75" s="39"/>
      <c r="G75" s="39">
        <v>-5988.2</v>
      </c>
      <c r="H75" s="34">
        <f t="shared" si="2"/>
        <v>-18038.13</v>
      </c>
      <c r="I75" s="82" t="str">
        <f t="shared" ref="I75:I138" si="3">IFERROR(H75/D75,"n.m.")</f>
        <v>n.m.</v>
      </c>
    </row>
    <row r="76" spans="1:9" x14ac:dyDescent="0.35">
      <c r="A76" s="13">
        <f t="shared" ref="A76:A139" si="4">A75+1</f>
        <v>67</v>
      </c>
      <c r="B76" s="11" t="s">
        <v>728</v>
      </c>
      <c r="C76" s="11" t="s">
        <v>467</v>
      </c>
      <c r="D76" s="39">
        <v>0</v>
      </c>
      <c r="E76" s="39">
        <v>-13235.990000000009</v>
      </c>
      <c r="F76" s="39">
        <v>-633.90999999999985</v>
      </c>
      <c r="G76" s="39">
        <v>28110.510000000002</v>
      </c>
      <c r="H76" s="34">
        <f t="shared" ref="H76:H139" si="5">SUM(E76:G76)</f>
        <v>14240.609999999993</v>
      </c>
      <c r="I76" s="82" t="str">
        <f t="shared" si="3"/>
        <v>n.m.</v>
      </c>
    </row>
    <row r="77" spans="1:9" x14ac:dyDescent="0.35">
      <c r="A77" s="13">
        <f t="shared" si="4"/>
        <v>68</v>
      </c>
      <c r="B77" s="11" t="s">
        <v>729</v>
      </c>
      <c r="C77" s="11" t="s">
        <v>1044</v>
      </c>
      <c r="D77" s="39">
        <v>0</v>
      </c>
      <c r="E77" s="39">
        <v>45514.25</v>
      </c>
      <c r="F77" s="39"/>
      <c r="G77" s="39">
        <v>9771.5300000000007</v>
      </c>
      <c r="H77" s="34">
        <f t="shared" si="5"/>
        <v>55285.78</v>
      </c>
      <c r="I77" s="82" t="str">
        <f t="shared" si="3"/>
        <v>n.m.</v>
      </c>
    </row>
    <row r="78" spans="1:9" x14ac:dyDescent="0.35">
      <c r="A78" s="13">
        <f t="shared" si="4"/>
        <v>69</v>
      </c>
      <c r="B78" s="11" t="s">
        <v>730</v>
      </c>
      <c r="C78" s="11" t="s">
        <v>1045</v>
      </c>
      <c r="D78" s="39">
        <v>0</v>
      </c>
      <c r="E78" s="39">
        <v>1598.59</v>
      </c>
      <c r="F78" s="39"/>
      <c r="G78" s="39">
        <v>306.60000000000002</v>
      </c>
      <c r="H78" s="34">
        <f t="shared" si="5"/>
        <v>1905.19</v>
      </c>
      <c r="I78" s="82" t="str">
        <f t="shared" si="3"/>
        <v>n.m.</v>
      </c>
    </row>
    <row r="79" spans="1:9" x14ac:dyDescent="0.35">
      <c r="A79" s="13">
        <f t="shared" si="4"/>
        <v>70</v>
      </c>
      <c r="B79" s="11" t="s">
        <v>731</v>
      </c>
      <c r="C79" s="11" t="s">
        <v>1046</v>
      </c>
      <c r="D79" s="39">
        <v>0</v>
      </c>
      <c r="E79" s="39">
        <v>4969.32</v>
      </c>
      <c r="F79" s="39">
        <v>-103.28999999999996</v>
      </c>
      <c r="G79" s="39">
        <v>1211.1500000000001</v>
      </c>
      <c r="H79" s="34">
        <f t="shared" si="5"/>
        <v>6077.18</v>
      </c>
      <c r="I79" s="82" t="str">
        <f t="shared" si="3"/>
        <v>n.m.</v>
      </c>
    </row>
    <row r="80" spans="1:9" x14ac:dyDescent="0.35">
      <c r="A80" s="13">
        <f t="shared" si="4"/>
        <v>71</v>
      </c>
      <c r="B80" s="11" t="s">
        <v>732</v>
      </c>
      <c r="C80" s="11" t="s">
        <v>1047</v>
      </c>
      <c r="D80" s="39">
        <v>0</v>
      </c>
      <c r="E80" s="39">
        <v>-63257.389999999992</v>
      </c>
      <c r="F80" s="39"/>
      <c r="G80" s="39">
        <v>-2494.1300000000006</v>
      </c>
      <c r="H80" s="34">
        <f t="shared" si="5"/>
        <v>-65751.51999999999</v>
      </c>
      <c r="I80" s="82" t="str">
        <f t="shared" si="3"/>
        <v>n.m.</v>
      </c>
    </row>
    <row r="81" spans="1:9" x14ac:dyDescent="0.35">
      <c r="A81" s="13">
        <f t="shared" si="4"/>
        <v>72</v>
      </c>
      <c r="B81" s="11" t="s">
        <v>733</v>
      </c>
      <c r="C81" s="11" t="s">
        <v>1048</v>
      </c>
      <c r="D81" s="39">
        <v>0</v>
      </c>
      <c r="E81" s="39">
        <v>22134.73000000001</v>
      </c>
      <c r="F81" s="39"/>
      <c r="G81" s="39">
        <v>4580.9500000000007</v>
      </c>
      <c r="H81" s="34">
        <f t="shared" si="5"/>
        <v>26715.680000000011</v>
      </c>
      <c r="I81" s="82" t="str">
        <f t="shared" si="3"/>
        <v>n.m.</v>
      </c>
    </row>
    <row r="82" spans="1:9" x14ac:dyDescent="0.35">
      <c r="A82" s="13">
        <f t="shared" si="4"/>
        <v>73</v>
      </c>
      <c r="B82" s="11" t="s">
        <v>734</v>
      </c>
      <c r="C82" s="11" t="s">
        <v>1049</v>
      </c>
      <c r="D82" s="39">
        <v>0</v>
      </c>
      <c r="E82" s="39">
        <v>76536.949999999939</v>
      </c>
      <c r="F82" s="39">
        <v>13.020000000000001</v>
      </c>
      <c r="G82" s="39">
        <v>38338.79</v>
      </c>
      <c r="H82" s="34">
        <f t="shared" si="5"/>
        <v>114888.75999999995</v>
      </c>
      <c r="I82" s="82" t="str">
        <f t="shared" si="3"/>
        <v>n.m.</v>
      </c>
    </row>
    <row r="83" spans="1:9" x14ac:dyDescent="0.35">
      <c r="A83" s="13">
        <f t="shared" si="4"/>
        <v>74</v>
      </c>
      <c r="B83" s="11" t="s">
        <v>735</v>
      </c>
      <c r="C83" s="11" t="s">
        <v>1050</v>
      </c>
      <c r="D83" s="39">
        <v>0</v>
      </c>
      <c r="E83" s="39">
        <v>682250.299999999</v>
      </c>
      <c r="F83" s="39">
        <v>24.81</v>
      </c>
      <c r="G83" s="39">
        <v>116691.51999999999</v>
      </c>
      <c r="H83" s="34">
        <f t="shared" si="5"/>
        <v>798966.62999999907</v>
      </c>
      <c r="I83" s="82" t="str">
        <f t="shared" si="3"/>
        <v>n.m.</v>
      </c>
    </row>
    <row r="84" spans="1:9" x14ac:dyDescent="0.35">
      <c r="A84" s="13">
        <f t="shared" si="4"/>
        <v>75</v>
      </c>
      <c r="B84" s="11" t="s">
        <v>736</v>
      </c>
      <c r="C84" s="11" t="s">
        <v>1051</v>
      </c>
      <c r="D84" s="39">
        <v>0</v>
      </c>
      <c r="E84" s="39">
        <v>179182.71999999994</v>
      </c>
      <c r="F84" s="39">
        <v>29.4</v>
      </c>
      <c r="G84" s="39">
        <v>37188.75</v>
      </c>
      <c r="H84" s="34">
        <f t="shared" si="5"/>
        <v>216400.86999999994</v>
      </c>
      <c r="I84" s="82" t="str">
        <f t="shared" si="3"/>
        <v>n.m.</v>
      </c>
    </row>
    <row r="85" spans="1:9" x14ac:dyDescent="0.35">
      <c r="A85" s="13">
        <f t="shared" si="4"/>
        <v>76</v>
      </c>
      <c r="B85" s="11" t="s">
        <v>737</v>
      </c>
      <c r="C85" s="11" t="s">
        <v>1052</v>
      </c>
      <c r="D85" s="39">
        <v>0</v>
      </c>
      <c r="E85" s="39">
        <v>109526.67000000006</v>
      </c>
      <c r="F85" s="39">
        <v>11.13</v>
      </c>
      <c r="G85" s="39">
        <v>21599.52</v>
      </c>
      <c r="H85" s="34">
        <f t="shared" si="5"/>
        <v>131137.32000000007</v>
      </c>
      <c r="I85" s="82" t="str">
        <f t="shared" si="3"/>
        <v>n.m.</v>
      </c>
    </row>
    <row r="86" spans="1:9" x14ac:dyDescent="0.35">
      <c r="A86" s="13">
        <f t="shared" si="4"/>
        <v>77</v>
      </c>
      <c r="B86" s="11" t="s">
        <v>738</v>
      </c>
      <c r="C86" s="11" t="s">
        <v>1053</v>
      </c>
      <c r="D86" s="39">
        <v>0</v>
      </c>
      <c r="E86" s="39">
        <v>40236.649999999994</v>
      </c>
      <c r="F86" s="39">
        <v>1.1299999999999999</v>
      </c>
      <c r="G86" s="39">
        <v>5404.04</v>
      </c>
      <c r="H86" s="34">
        <f t="shared" si="5"/>
        <v>45641.819999999992</v>
      </c>
      <c r="I86" s="82" t="str">
        <f t="shared" si="3"/>
        <v>n.m.</v>
      </c>
    </row>
    <row r="87" spans="1:9" x14ac:dyDescent="0.35">
      <c r="A87" s="13">
        <f t="shared" si="4"/>
        <v>78</v>
      </c>
      <c r="B87" s="11" t="s">
        <v>739</v>
      </c>
      <c r="C87" s="11" t="s">
        <v>1054</v>
      </c>
      <c r="D87" s="39">
        <v>0</v>
      </c>
      <c r="E87" s="39">
        <v>71646.509999999937</v>
      </c>
      <c r="F87" s="39">
        <v>2.96</v>
      </c>
      <c r="G87" s="39">
        <v>11358.9</v>
      </c>
      <c r="H87" s="34">
        <f t="shared" si="5"/>
        <v>83008.369999999937</v>
      </c>
      <c r="I87" s="82" t="str">
        <f t="shared" si="3"/>
        <v>n.m.</v>
      </c>
    </row>
    <row r="88" spans="1:9" x14ac:dyDescent="0.35">
      <c r="A88" s="13">
        <f t="shared" si="4"/>
        <v>79</v>
      </c>
      <c r="B88" s="11" t="s">
        <v>740</v>
      </c>
      <c r="C88" s="11" t="s">
        <v>1055</v>
      </c>
      <c r="D88" s="39">
        <v>0</v>
      </c>
      <c r="E88" s="39">
        <v>4583286.8999999985</v>
      </c>
      <c r="F88" s="39">
        <v>2902.2799999999997</v>
      </c>
      <c r="G88" s="39">
        <v>644816.16999999993</v>
      </c>
      <c r="H88" s="34">
        <f t="shared" si="5"/>
        <v>5231005.3499999987</v>
      </c>
      <c r="I88" s="82" t="str">
        <f t="shared" si="3"/>
        <v>n.m.</v>
      </c>
    </row>
    <row r="89" spans="1:9" x14ac:dyDescent="0.35">
      <c r="A89" s="13">
        <f t="shared" si="4"/>
        <v>80</v>
      </c>
      <c r="B89" s="11" t="s">
        <v>741</v>
      </c>
      <c r="C89" s="11" t="s">
        <v>1056</v>
      </c>
      <c r="D89" s="39">
        <v>0</v>
      </c>
      <c r="E89" s="39">
        <v>174174.91000000003</v>
      </c>
      <c r="F89" s="39">
        <v>18.329999999999998</v>
      </c>
      <c r="G89" s="39">
        <v>30112.54</v>
      </c>
      <c r="H89" s="34">
        <f t="shared" si="5"/>
        <v>204305.78000000003</v>
      </c>
      <c r="I89" s="82" t="str">
        <f t="shared" si="3"/>
        <v>n.m.</v>
      </c>
    </row>
    <row r="90" spans="1:9" x14ac:dyDescent="0.35">
      <c r="A90" s="13">
        <f t="shared" si="4"/>
        <v>81</v>
      </c>
      <c r="B90" s="11" t="s">
        <v>742</v>
      </c>
      <c r="C90" s="11" t="s">
        <v>1057</v>
      </c>
      <c r="D90" s="39">
        <v>0</v>
      </c>
      <c r="E90" s="39">
        <v>72272.280000000028</v>
      </c>
      <c r="F90" s="39">
        <v>57.32</v>
      </c>
      <c r="G90" s="39">
        <v>19807.28</v>
      </c>
      <c r="H90" s="34">
        <f t="shared" si="5"/>
        <v>92136.880000000034</v>
      </c>
      <c r="I90" s="82" t="str">
        <f t="shared" si="3"/>
        <v>n.m.</v>
      </c>
    </row>
    <row r="91" spans="1:9" x14ac:dyDescent="0.35">
      <c r="A91" s="13">
        <f t="shared" si="4"/>
        <v>82</v>
      </c>
      <c r="B91" s="11" t="s">
        <v>743</v>
      </c>
      <c r="C91" s="11" t="s">
        <v>1058</v>
      </c>
      <c r="D91" s="39">
        <v>0</v>
      </c>
      <c r="E91" s="39">
        <v>1551657.2699999996</v>
      </c>
      <c r="F91" s="39">
        <v>343.38</v>
      </c>
      <c r="G91" s="39">
        <v>191913.8</v>
      </c>
      <c r="H91" s="34">
        <f t="shared" si="5"/>
        <v>1743914.4499999995</v>
      </c>
      <c r="I91" s="82" t="str">
        <f t="shared" si="3"/>
        <v>n.m.</v>
      </c>
    </row>
    <row r="92" spans="1:9" x14ac:dyDescent="0.35">
      <c r="A92" s="13">
        <f t="shared" si="4"/>
        <v>83</v>
      </c>
      <c r="B92" s="11" t="s">
        <v>744</v>
      </c>
      <c r="C92" s="11" t="s">
        <v>1059</v>
      </c>
      <c r="D92" s="39">
        <v>0</v>
      </c>
      <c r="E92" s="39">
        <v>354245.62</v>
      </c>
      <c r="F92" s="39">
        <v>85.52000000000001</v>
      </c>
      <c r="G92" s="39">
        <v>18834.21</v>
      </c>
      <c r="H92" s="34">
        <f t="shared" si="5"/>
        <v>373165.35000000003</v>
      </c>
      <c r="I92" s="82" t="str">
        <f t="shared" si="3"/>
        <v>n.m.</v>
      </c>
    </row>
    <row r="93" spans="1:9" x14ac:dyDescent="0.35">
      <c r="A93" s="13">
        <f t="shared" si="4"/>
        <v>84</v>
      </c>
      <c r="B93" s="11" t="s">
        <v>745</v>
      </c>
      <c r="C93" s="11" t="s">
        <v>1060</v>
      </c>
      <c r="D93" s="39">
        <v>0</v>
      </c>
      <c r="E93" s="39">
        <v>33198.969999999979</v>
      </c>
      <c r="F93" s="39">
        <v>9658.3800000000028</v>
      </c>
      <c r="G93" s="39">
        <v>2757.34</v>
      </c>
      <c r="H93" s="34">
        <f t="shared" si="5"/>
        <v>45614.689999999988</v>
      </c>
      <c r="I93" s="82" t="str">
        <f t="shared" si="3"/>
        <v>n.m.</v>
      </c>
    </row>
    <row r="94" spans="1:9" x14ac:dyDescent="0.35">
      <c r="A94" s="13">
        <f t="shared" si="4"/>
        <v>85</v>
      </c>
      <c r="B94" s="11" t="s">
        <v>63</v>
      </c>
      <c r="C94" s="11" t="s">
        <v>395</v>
      </c>
      <c r="D94" s="39">
        <v>0</v>
      </c>
      <c r="E94" s="39">
        <v>-57767.030000000013</v>
      </c>
      <c r="F94" s="39"/>
      <c r="G94" s="39">
        <v>-7311.92</v>
      </c>
      <c r="H94" s="34">
        <f t="shared" si="5"/>
        <v>-65078.950000000012</v>
      </c>
      <c r="I94" s="82" t="str">
        <f t="shared" si="3"/>
        <v>n.m.</v>
      </c>
    </row>
    <row r="95" spans="1:9" x14ac:dyDescent="0.35">
      <c r="A95" s="13">
        <f t="shared" si="4"/>
        <v>86</v>
      </c>
      <c r="B95" s="11" t="s">
        <v>746</v>
      </c>
      <c r="C95" s="11" t="s">
        <v>1061</v>
      </c>
      <c r="D95" s="39">
        <v>445832</v>
      </c>
      <c r="E95" s="39">
        <v>94669.910000000033</v>
      </c>
      <c r="F95" s="39">
        <v>402.53000000000009</v>
      </c>
      <c r="G95" s="39">
        <v>33206.28</v>
      </c>
      <c r="H95" s="34">
        <f t="shared" si="5"/>
        <v>128278.72000000003</v>
      </c>
      <c r="I95" s="82">
        <f t="shared" si="3"/>
        <v>0.28772883059089527</v>
      </c>
    </row>
    <row r="96" spans="1:9" x14ac:dyDescent="0.35">
      <c r="A96" s="13">
        <f t="shared" si="4"/>
        <v>87</v>
      </c>
      <c r="B96" s="11" t="s">
        <v>80</v>
      </c>
      <c r="C96" s="11" t="s">
        <v>411</v>
      </c>
      <c r="D96" s="39">
        <v>814819.35499999998</v>
      </c>
      <c r="E96" s="39">
        <v>846632.03</v>
      </c>
      <c r="F96" s="39">
        <v>27609.859999999997</v>
      </c>
      <c r="G96" s="39">
        <v>146170.92000000001</v>
      </c>
      <c r="H96" s="34">
        <f t="shared" si="5"/>
        <v>1020412.81</v>
      </c>
      <c r="I96" s="82">
        <f t="shared" si="3"/>
        <v>1.2523178343008312</v>
      </c>
    </row>
    <row r="97" spans="1:9" x14ac:dyDescent="0.35">
      <c r="A97" s="13">
        <f t="shared" si="4"/>
        <v>88</v>
      </c>
      <c r="B97" s="11" t="s">
        <v>327</v>
      </c>
      <c r="C97" s="11" t="s">
        <v>638</v>
      </c>
      <c r="D97" s="39">
        <v>0</v>
      </c>
      <c r="E97" s="39">
        <v>-4059.58</v>
      </c>
      <c r="F97" s="39"/>
      <c r="G97" s="39"/>
      <c r="H97" s="34">
        <f t="shared" si="5"/>
        <v>-4059.58</v>
      </c>
      <c r="I97" s="82" t="str">
        <f t="shared" si="3"/>
        <v>n.m.</v>
      </c>
    </row>
    <row r="98" spans="1:9" x14ac:dyDescent="0.35">
      <c r="A98" s="13">
        <f t="shared" si="4"/>
        <v>89</v>
      </c>
      <c r="B98" s="11" t="s">
        <v>133</v>
      </c>
      <c r="C98" s="11" t="s">
        <v>461</v>
      </c>
      <c r="D98" s="39">
        <v>0</v>
      </c>
      <c r="E98" s="39">
        <v>4741.1000000000004</v>
      </c>
      <c r="F98" s="39"/>
      <c r="G98" s="39"/>
      <c r="H98" s="34">
        <f t="shared" si="5"/>
        <v>4741.1000000000004</v>
      </c>
      <c r="I98" s="82" t="str">
        <f t="shared" si="3"/>
        <v>n.m.</v>
      </c>
    </row>
    <row r="99" spans="1:9" x14ac:dyDescent="0.35">
      <c r="A99" s="13">
        <f t="shared" si="4"/>
        <v>90</v>
      </c>
      <c r="B99" s="11" t="s">
        <v>42</v>
      </c>
      <c r="C99" s="11" t="s">
        <v>374</v>
      </c>
      <c r="D99" s="39">
        <v>0</v>
      </c>
      <c r="E99" s="39">
        <v>-20611.389999999996</v>
      </c>
      <c r="F99" s="39"/>
      <c r="G99" s="39"/>
      <c r="H99" s="34">
        <f t="shared" si="5"/>
        <v>-20611.389999999996</v>
      </c>
      <c r="I99" s="82" t="str">
        <f t="shared" si="3"/>
        <v>n.m.</v>
      </c>
    </row>
    <row r="100" spans="1:9" x14ac:dyDescent="0.35">
      <c r="A100" s="13">
        <f t="shared" si="4"/>
        <v>91</v>
      </c>
      <c r="B100" s="11" t="s">
        <v>114</v>
      </c>
      <c r="C100" s="11" t="s">
        <v>442</v>
      </c>
      <c r="D100" s="39">
        <v>0</v>
      </c>
      <c r="E100" s="39">
        <v>32367.590000000004</v>
      </c>
      <c r="F100" s="39">
        <v>4439.74</v>
      </c>
      <c r="G100" s="39"/>
      <c r="H100" s="34">
        <f t="shared" si="5"/>
        <v>36807.33</v>
      </c>
      <c r="I100" s="82" t="str">
        <f t="shared" si="3"/>
        <v>n.m.</v>
      </c>
    </row>
    <row r="101" spans="1:9" x14ac:dyDescent="0.35">
      <c r="A101" s="13">
        <f t="shared" si="4"/>
        <v>92</v>
      </c>
      <c r="B101" s="11" t="s">
        <v>87</v>
      </c>
      <c r="C101" s="11" t="s">
        <v>419</v>
      </c>
      <c r="D101" s="39">
        <v>42.522999999999996</v>
      </c>
      <c r="E101" s="39">
        <v>122829.30999999997</v>
      </c>
      <c r="F101" s="39">
        <v>12185.869999999999</v>
      </c>
      <c r="G101" s="39">
        <v>7277.4800000000005</v>
      </c>
      <c r="H101" s="34">
        <f t="shared" si="5"/>
        <v>142292.65999999997</v>
      </c>
      <c r="I101" s="82">
        <f t="shared" si="3"/>
        <v>3346.2516755638121</v>
      </c>
    </row>
    <row r="102" spans="1:9" x14ac:dyDescent="0.35">
      <c r="A102" s="13">
        <f t="shared" si="4"/>
        <v>93</v>
      </c>
      <c r="B102" s="11" t="s">
        <v>142</v>
      </c>
      <c r="C102" s="11" t="s">
        <v>472</v>
      </c>
      <c r="D102" s="39">
        <v>82278.093999999997</v>
      </c>
      <c r="E102" s="39">
        <v>240661.97000000009</v>
      </c>
      <c r="F102" s="39">
        <v>11870.35</v>
      </c>
      <c r="G102" s="39">
        <v>42835.26</v>
      </c>
      <c r="H102" s="34">
        <f t="shared" si="5"/>
        <v>295367.58000000007</v>
      </c>
      <c r="I102" s="82">
        <f t="shared" si="3"/>
        <v>3.5898690117931036</v>
      </c>
    </row>
    <row r="103" spans="1:9" x14ac:dyDescent="0.35">
      <c r="A103" s="13">
        <f t="shared" si="4"/>
        <v>94</v>
      </c>
      <c r="B103" s="11" t="s">
        <v>125</v>
      </c>
      <c r="C103" s="11" t="s">
        <v>453</v>
      </c>
      <c r="D103" s="39">
        <v>0</v>
      </c>
      <c r="E103" s="39">
        <v>4210.1399999999985</v>
      </c>
      <c r="F103" s="39">
        <v>16.880000000000003</v>
      </c>
      <c r="G103" s="39">
        <v>1410.32</v>
      </c>
      <c r="H103" s="34">
        <f t="shared" si="5"/>
        <v>5637.3399999999983</v>
      </c>
      <c r="I103" s="82" t="str">
        <f t="shared" si="3"/>
        <v>n.m.</v>
      </c>
    </row>
    <row r="104" spans="1:9" x14ac:dyDescent="0.35">
      <c r="A104" s="13">
        <f t="shared" si="4"/>
        <v>95</v>
      </c>
      <c r="B104" s="11" t="s">
        <v>267</v>
      </c>
      <c r="C104" s="11" t="s">
        <v>585</v>
      </c>
      <c r="D104" s="39">
        <v>0</v>
      </c>
      <c r="E104" s="39">
        <v>-59630.58</v>
      </c>
      <c r="F104" s="39">
        <v>-4107.2200000000012</v>
      </c>
      <c r="G104" s="39">
        <v>-10145.17</v>
      </c>
      <c r="H104" s="34">
        <f t="shared" si="5"/>
        <v>-73882.97</v>
      </c>
      <c r="I104" s="82" t="str">
        <f t="shared" si="3"/>
        <v>n.m.</v>
      </c>
    </row>
    <row r="105" spans="1:9" x14ac:dyDescent="0.35">
      <c r="A105" s="13">
        <f t="shared" si="4"/>
        <v>96</v>
      </c>
      <c r="B105" s="11" t="s">
        <v>189</v>
      </c>
      <c r="C105" s="11" t="s">
        <v>515</v>
      </c>
      <c r="D105" s="39">
        <v>0</v>
      </c>
      <c r="E105" s="39">
        <v>-100248.84000000004</v>
      </c>
      <c r="F105" s="39">
        <v>-8224.6799999999985</v>
      </c>
      <c r="G105" s="39">
        <v>-22940.940000000002</v>
      </c>
      <c r="H105" s="34">
        <f t="shared" si="5"/>
        <v>-131414.46000000002</v>
      </c>
      <c r="I105" s="82" t="str">
        <f t="shared" si="3"/>
        <v>n.m.</v>
      </c>
    </row>
    <row r="106" spans="1:9" x14ac:dyDescent="0.35">
      <c r="A106" s="13">
        <f t="shared" si="4"/>
        <v>97</v>
      </c>
      <c r="B106" s="11" t="s">
        <v>211</v>
      </c>
      <c r="C106" s="11" t="s">
        <v>536</v>
      </c>
      <c r="D106" s="39">
        <v>0</v>
      </c>
      <c r="E106" s="39">
        <v>-34271.22</v>
      </c>
      <c r="F106" s="39">
        <v>-3123.7</v>
      </c>
      <c r="G106" s="39">
        <v>-8530.2099999999991</v>
      </c>
      <c r="H106" s="34">
        <f t="shared" si="5"/>
        <v>-45925.13</v>
      </c>
      <c r="I106" s="82" t="str">
        <f t="shared" si="3"/>
        <v>n.m.</v>
      </c>
    </row>
    <row r="107" spans="1:9" x14ac:dyDescent="0.35">
      <c r="A107" s="13">
        <f t="shared" si="4"/>
        <v>98</v>
      </c>
      <c r="B107" s="11" t="s">
        <v>268</v>
      </c>
      <c r="C107" s="11" t="s">
        <v>586</v>
      </c>
      <c r="D107" s="39">
        <v>0</v>
      </c>
      <c r="E107" s="39">
        <v>-54278.089999999989</v>
      </c>
      <c r="F107" s="39">
        <v>-3848.1200000000008</v>
      </c>
      <c r="G107" s="39">
        <v>-11478.420000000002</v>
      </c>
      <c r="H107" s="34">
        <f t="shared" si="5"/>
        <v>-69604.62999999999</v>
      </c>
      <c r="I107" s="82" t="str">
        <f t="shared" si="3"/>
        <v>n.m.</v>
      </c>
    </row>
    <row r="108" spans="1:9" x14ac:dyDescent="0.35">
      <c r="A108" s="13">
        <f t="shared" si="4"/>
        <v>99</v>
      </c>
      <c r="B108" s="11" t="s">
        <v>747</v>
      </c>
      <c r="C108" s="11" t="s">
        <v>1062</v>
      </c>
      <c r="D108" s="39">
        <v>0</v>
      </c>
      <c r="E108" s="39">
        <v>41.240000000000009</v>
      </c>
      <c r="F108" s="39"/>
      <c r="G108" s="39">
        <v>562.94000000000005</v>
      </c>
      <c r="H108" s="34">
        <f t="shared" si="5"/>
        <v>604.18000000000006</v>
      </c>
      <c r="I108" s="82" t="str">
        <f t="shared" si="3"/>
        <v>n.m.</v>
      </c>
    </row>
    <row r="109" spans="1:9" x14ac:dyDescent="0.35">
      <c r="A109" s="13">
        <f t="shared" si="4"/>
        <v>100</v>
      </c>
      <c r="B109" s="11" t="s">
        <v>85</v>
      </c>
      <c r="C109" s="11" t="s">
        <v>417</v>
      </c>
      <c r="D109" s="39">
        <v>0</v>
      </c>
      <c r="E109" s="39"/>
      <c r="F109" s="39">
        <v>-2604.3599999999997</v>
      </c>
      <c r="G109" s="39"/>
      <c r="H109" s="34">
        <f t="shared" si="5"/>
        <v>-2604.3599999999997</v>
      </c>
      <c r="I109" s="82" t="str">
        <f t="shared" si="3"/>
        <v>n.m.</v>
      </c>
    </row>
    <row r="110" spans="1:9" x14ac:dyDescent="0.35">
      <c r="A110" s="13">
        <f t="shared" si="4"/>
        <v>101</v>
      </c>
      <c r="B110" s="11" t="s">
        <v>748</v>
      </c>
      <c r="C110" s="11" t="s">
        <v>1063</v>
      </c>
      <c r="D110" s="39">
        <v>0</v>
      </c>
      <c r="E110" s="39">
        <v>4236.5800000000008</v>
      </c>
      <c r="F110" s="39">
        <v>11.730000000000004</v>
      </c>
      <c r="G110" s="39">
        <v>3370.69</v>
      </c>
      <c r="H110" s="34">
        <f t="shared" si="5"/>
        <v>7619</v>
      </c>
      <c r="I110" s="82" t="str">
        <f t="shared" si="3"/>
        <v>n.m.</v>
      </c>
    </row>
    <row r="111" spans="1:9" x14ac:dyDescent="0.35">
      <c r="A111" s="13">
        <f t="shared" si="4"/>
        <v>102</v>
      </c>
      <c r="B111" s="11" t="s">
        <v>749</v>
      </c>
      <c r="C111" s="11" t="s">
        <v>1064</v>
      </c>
      <c r="D111" s="39">
        <v>0</v>
      </c>
      <c r="E111" s="39">
        <v>15637.850000000002</v>
      </c>
      <c r="F111" s="39">
        <v>107.11999999999999</v>
      </c>
      <c r="G111" s="39">
        <v>3892.75</v>
      </c>
      <c r="H111" s="34">
        <f t="shared" si="5"/>
        <v>19637.72</v>
      </c>
      <c r="I111" s="82" t="str">
        <f t="shared" si="3"/>
        <v>n.m.</v>
      </c>
    </row>
    <row r="112" spans="1:9" x14ac:dyDescent="0.35">
      <c r="A112" s="13">
        <f t="shared" si="4"/>
        <v>103</v>
      </c>
      <c r="B112" s="11" t="s">
        <v>750</v>
      </c>
      <c r="C112" s="11" t="s">
        <v>1065</v>
      </c>
      <c r="D112" s="39">
        <v>0</v>
      </c>
      <c r="E112" s="39">
        <v>29043.290000000008</v>
      </c>
      <c r="F112" s="39">
        <v>2441.5500000000006</v>
      </c>
      <c r="G112" s="39"/>
      <c r="H112" s="34">
        <f t="shared" si="5"/>
        <v>31484.840000000007</v>
      </c>
      <c r="I112" s="82" t="str">
        <f t="shared" si="3"/>
        <v>n.m.</v>
      </c>
    </row>
    <row r="113" spans="1:9" x14ac:dyDescent="0.35">
      <c r="A113" s="13">
        <f t="shared" si="4"/>
        <v>104</v>
      </c>
      <c r="B113" s="11" t="s">
        <v>127</v>
      </c>
      <c r="C113" s="11" t="s">
        <v>455</v>
      </c>
      <c r="D113" s="39">
        <v>724567.94</v>
      </c>
      <c r="E113" s="39">
        <v>511771.89999999991</v>
      </c>
      <c r="F113" s="39"/>
      <c r="G113" s="39">
        <v>81249.260000000009</v>
      </c>
      <c r="H113" s="34">
        <f t="shared" si="5"/>
        <v>593021.15999999992</v>
      </c>
      <c r="I113" s="82">
        <f t="shared" si="3"/>
        <v>0.81844797052433749</v>
      </c>
    </row>
    <row r="114" spans="1:9" x14ac:dyDescent="0.35">
      <c r="A114" s="13">
        <f t="shared" si="4"/>
        <v>105</v>
      </c>
      <c r="B114" s="11" t="s">
        <v>37</v>
      </c>
      <c r="C114" s="11" t="s">
        <v>369</v>
      </c>
      <c r="D114" s="39">
        <v>797159.13600000006</v>
      </c>
      <c r="E114" s="39">
        <v>106575.41999999993</v>
      </c>
      <c r="F114" s="39">
        <v>1320.2899999999995</v>
      </c>
      <c r="G114" s="39">
        <v>142994.87999999989</v>
      </c>
      <c r="H114" s="34">
        <f t="shared" si="5"/>
        <v>250890.58999999979</v>
      </c>
      <c r="I114" s="82">
        <f t="shared" si="3"/>
        <v>0.31473087200495908</v>
      </c>
    </row>
    <row r="115" spans="1:9" x14ac:dyDescent="0.35">
      <c r="A115" s="13">
        <f t="shared" si="4"/>
        <v>106</v>
      </c>
      <c r="B115" s="11" t="s">
        <v>1</v>
      </c>
      <c r="C115" s="11" t="s">
        <v>333</v>
      </c>
      <c r="D115" s="39">
        <v>3539302.2110000001</v>
      </c>
      <c r="E115" s="39">
        <v>3501078.4499999774</v>
      </c>
      <c r="F115" s="39">
        <v>1466.0599999999995</v>
      </c>
      <c r="G115" s="39">
        <v>779468.23000000033</v>
      </c>
      <c r="H115" s="34">
        <f t="shared" si="5"/>
        <v>4282012.7399999779</v>
      </c>
      <c r="I115" s="82">
        <f t="shared" si="3"/>
        <v>1.2098465982056195</v>
      </c>
    </row>
    <row r="116" spans="1:9" x14ac:dyDescent="0.35">
      <c r="A116" s="13">
        <f t="shared" si="4"/>
        <v>107</v>
      </c>
      <c r="B116" s="11" t="s">
        <v>3</v>
      </c>
      <c r="C116" s="11" t="s">
        <v>336</v>
      </c>
      <c r="D116" s="39">
        <v>130587.96</v>
      </c>
      <c r="E116" s="39">
        <v>195102.84999999989</v>
      </c>
      <c r="F116" s="39">
        <v>16.399999999999995</v>
      </c>
      <c r="G116" s="39">
        <v>47100.630000000005</v>
      </c>
      <c r="H116" s="34">
        <f t="shared" si="5"/>
        <v>242219.87999999989</v>
      </c>
      <c r="I116" s="82">
        <f t="shared" si="3"/>
        <v>1.8548408291239091</v>
      </c>
    </row>
    <row r="117" spans="1:9" x14ac:dyDescent="0.35">
      <c r="A117" s="13">
        <f t="shared" si="4"/>
        <v>108</v>
      </c>
      <c r="B117" s="11" t="s">
        <v>13</v>
      </c>
      <c r="C117" s="11" t="s">
        <v>346</v>
      </c>
      <c r="D117" s="39">
        <v>1280540.9230000002</v>
      </c>
      <c r="E117" s="39">
        <v>1524371.9800000116</v>
      </c>
      <c r="F117" s="39">
        <v>513.46999999999946</v>
      </c>
      <c r="G117" s="39">
        <v>339460.49000000017</v>
      </c>
      <c r="H117" s="34">
        <f t="shared" si="5"/>
        <v>1864345.9400000118</v>
      </c>
      <c r="I117" s="82">
        <f t="shared" si="3"/>
        <v>1.4559050058566629</v>
      </c>
    </row>
    <row r="118" spans="1:9" x14ac:dyDescent="0.35">
      <c r="A118" s="13">
        <f t="shared" si="4"/>
        <v>109</v>
      </c>
      <c r="B118" s="11" t="s">
        <v>14</v>
      </c>
      <c r="C118" s="11" t="s">
        <v>347</v>
      </c>
      <c r="D118" s="39">
        <v>-18582.635000000002</v>
      </c>
      <c r="E118" s="39">
        <v>-54859.470000000008</v>
      </c>
      <c r="F118" s="39">
        <v>-2230.86</v>
      </c>
      <c r="G118" s="39">
        <v>-1463.5200000000004</v>
      </c>
      <c r="H118" s="34">
        <f t="shared" si="5"/>
        <v>-58553.850000000006</v>
      </c>
      <c r="I118" s="82">
        <f t="shared" si="3"/>
        <v>3.1509982303370863</v>
      </c>
    </row>
    <row r="119" spans="1:9" x14ac:dyDescent="0.35">
      <c r="A119" s="13">
        <f t="shared" si="4"/>
        <v>110</v>
      </c>
      <c r="B119" s="11" t="s">
        <v>15</v>
      </c>
      <c r="C119" s="11" t="s">
        <v>348</v>
      </c>
      <c r="D119" s="39">
        <v>765798.06200000003</v>
      </c>
      <c r="E119" s="39">
        <v>-65174.150000000067</v>
      </c>
      <c r="F119" s="39">
        <v>3284.3900000000058</v>
      </c>
      <c r="G119" s="39">
        <v>213254.99000000008</v>
      </c>
      <c r="H119" s="34">
        <f t="shared" si="5"/>
        <v>151365.23000000001</v>
      </c>
      <c r="I119" s="82">
        <f t="shared" si="3"/>
        <v>0.19765684651210308</v>
      </c>
    </row>
    <row r="120" spans="1:9" x14ac:dyDescent="0.35">
      <c r="A120" s="13">
        <f t="shared" si="4"/>
        <v>111</v>
      </c>
      <c r="B120" s="11" t="s">
        <v>16</v>
      </c>
      <c r="C120" s="11" t="s">
        <v>349</v>
      </c>
      <c r="D120" s="39">
        <v>920183.36699999997</v>
      </c>
      <c r="E120" s="39">
        <v>585879.55000000016</v>
      </c>
      <c r="F120" s="39">
        <v>2637.2699999999995</v>
      </c>
      <c r="G120" s="39">
        <v>160757.87000000002</v>
      </c>
      <c r="H120" s="34">
        <f t="shared" si="5"/>
        <v>749274.69000000018</v>
      </c>
      <c r="I120" s="82">
        <f t="shared" si="3"/>
        <v>0.81426671777691484</v>
      </c>
    </row>
    <row r="121" spans="1:9" x14ac:dyDescent="0.35">
      <c r="A121" s="13">
        <f t="shared" si="4"/>
        <v>112</v>
      </c>
      <c r="B121" s="11" t="s">
        <v>44</v>
      </c>
      <c r="C121" s="11" t="s">
        <v>377</v>
      </c>
      <c r="D121" s="39">
        <v>698407.34299999988</v>
      </c>
      <c r="E121" s="39">
        <v>156024.09</v>
      </c>
      <c r="F121" s="39">
        <v>217.34</v>
      </c>
      <c r="G121" s="39">
        <v>26919.369999999992</v>
      </c>
      <c r="H121" s="34">
        <f t="shared" si="5"/>
        <v>183160.8</v>
      </c>
      <c r="I121" s="82">
        <f t="shared" si="3"/>
        <v>0.26225497460154856</v>
      </c>
    </row>
    <row r="122" spans="1:9" x14ac:dyDescent="0.35">
      <c r="A122" s="13">
        <f t="shared" si="4"/>
        <v>113</v>
      </c>
      <c r="B122" s="11" t="s">
        <v>9</v>
      </c>
      <c r="C122" s="11" t="s">
        <v>342</v>
      </c>
      <c r="D122" s="39">
        <v>1874621.9840000002</v>
      </c>
      <c r="E122" s="39">
        <v>1584677.2900000066</v>
      </c>
      <c r="F122" s="39">
        <v>1200.2099999999987</v>
      </c>
      <c r="G122" s="39">
        <v>438774.22999999981</v>
      </c>
      <c r="H122" s="34">
        <f t="shared" si="5"/>
        <v>2024651.7300000063</v>
      </c>
      <c r="I122" s="82">
        <f t="shared" si="3"/>
        <v>1.0800319996674093</v>
      </c>
    </row>
    <row r="123" spans="1:9" x14ac:dyDescent="0.35">
      <c r="A123" s="13">
        <f t="shared" si="4"/>
        <v>114</v>
      </c>
      <c r="B123" s="11" t="s">
        <v>17</v>
      </c>
      <c r="C123" s="11" t="s">
        <v>350</v>
      </c>
      <c r="D123" s="39">
        <v>31206.940999999999</v>
      </c>
      <c r="E123" s="39">
        <v>87707.819999999876</v>
      </c>
      <c r="F123" s="39">
        <v>34.910000000000004</v>
      </c>
      <c r="G123" s="39">
        <v>21023.749999999996</v>
      </c>
      <c r="H123" s="34">
        <f t="shared" si="5"/>
        <v>108766.47999999988</v>
      </c>
      <c r="I123" s="82">
        <f t="shared" si="3"/>
        <v>3.4853297540441366</v>
      </c>
    </row>
    <row r="124" spans="1:9" x14ac:dyDescent="0.35">
      <c r="A124" s="13">
        <f t="shared" si="4"/>
        <v>115</v>
      </c>
      <c r="B124" s="11" t="s">
        <v>18</v>
      </c>
      <c r="C124" s="11" t="s">
        <v>351</v>
      </c>
      <c r="D124" s="39">
        <v>709509.39200000011</v>
      </c>
      <c r="E124" s="39">
        <v>463574.07999999978</v>
      </c>
      <c r="F124" s="39">
        <v>2046.3499999999947</v>
      </c>
      <c r="G124" s="39">
        <v>110859.11999999995</v>
      </c>
      <c r="H124" s="34">
        <f t="shared" si="5"/>
        <v>576479.5499999997</v>
      </c>
      <c r="I124" s="82">
        <f t="shared" si="3"/>
        <v>0.81250446646659702</v>
      </c>
    </row>
    <row r="125" spans="1:9" x14ac:dyDescent="0.35">
      <c r="A125" s="13">
        <f t="shared" si="4"/>
        <v>116</v>
      </c>
      <c r="B125" s="11" t="s">
        <v>131</v>
      </c>
      <c r="C125" s="11" t="s">
        <v>459</v>
      </c>
      <c r="D125" s="39">
        <v>0</v>
      </c>
      <c r="E125" s="39">
        <v>9157.41</v>
      </c>
      <c r="F125" s="39">
        <v>0.45999999999999996</v>
      </c>
      <c r="G125" s="39">
        <v>2067.38</v>
      </c>
      <c r="H125" s="34">
        <f t="shared" si="5"/>
        <v>11225.25</v>
      </c>
      <c r="I125" s="82" t="str">
        <f t="shared" si="3"/>
        <v>n.m.</v>
      </c>
    </row>
    <row r="126" spans="1:9" x14ac:dyDescent="0.35">
      <c r="A126" s="13">
        <f t="shared" si="4"/>
        <v>117</v>
      </c>
      <c r="B126" s="11" t="s">
        <v>7</v>
      </c>
      <c r="C126" s="11" t="s">
        <v>340</v>
      </c>
      <c r="D126" s="39">
        <v>3.0000000000000001E-3</v>
      </c>
      <c r="E126" s="39">
        <v>12144293.980000013</v>
      </c>
      <c r="F126" s="39"/>
      <c r="G126" s="39">
        <v>-12142270.820000002</v>
      </c>
      <c r="H126" s="34">
        <f t="shared" si="5"/>
        <v>2023.1600000113249</v>
      </c>
      <c r="I126" s="82">
        <f t="shared" si="3"/>
        <v>674386.66667044163</v>
      </c>
    </row>
    <row r="127" spans="1:9" x14ac:dyDescent="0.35">
      <c r="A127" s="13">
        <f t="shared" si="4"/>
        <v>118</v>
      </c>
      <c r="B127" s="11" t="s">
        <v>751</v>
      </c>
      <c r="C127" s="11" t="s">
        <v>1066</v>
      </c>
      <c r="D127" s="39">
        <v>0</v>
      </c>
      <c r="E127" s="39">
        <v>4852.5999999999995</v>
      </c>
      <c r="F127" s="39"/>
      <c r="G127" s="39"/>
      <c r="H127" s="34">
        <f t="shared" si="5"/>
        <v>4852.5999999999995</v>
      </c>
      <c r="I127" s="82" t="str">
        <f t="shared" si="3"/>
        <v>n.m.</v>
      </c>
    </row>
    <row r="128" spans="1:9" x14ac:dyDescent="0.35">
      <c r="A128" s="13">
        <f t="shared" si="4"/>
        <v>119</v>
      </c>
      <c r="B128" s="11" t="s">
        <v>39</v>
      </c>
      <c r="C128" s="11" t="s">
        <v>371</v>
      </c>
      <c r="D128" s="39">
        <v>2596510.6749999998</v>
      </c>
      <c r="E128" s="39">
        <v>2898993.4100000011</v>
      </c>
      <c r="F128" s="39"/>
      <c r="G128" s="39">
        <v>620922.6</v>
      </c>
      <c r="H128" s="34">
        <f t="shared" si="5"/>
        <v>3519916.0100000012</v>
      </c>
      <c r="I128" s="82">
        <f t="shared" si="3"/>
        <v>1.355633174895382</v>
      </c>
    </row>
    <row r="129" spans="1:9" x14ac:dyDescent="0.35">
      <c r="A129" s="13">
        <f t="shared" si="4"/>
        <v>120</v>
      </c>
      <c r="B129" s="11" t="s">
        <v>53</v>
      </c>
      <c r="C129" s="11" t="s">
        <v>387</v>
      </c>
      <c r="D129" s="39">
        <v>0</v>
      </c>
      <c r="E129" s="39">
        <v>263258.40000000002</v>
      </c>
      <c r="F129" s="39"/>
      <c r="G129" s="39">
        <v>-263258.40000000002</v>
      </c>
      <c r="H129" s="34">
        <f t="shared" si="5"/>
        <v>0</v>
      </c>
      <c r="I129" s="82" t="str">
        <f t="shared" si="3"/>
        <v>n.m.</v>
      </c>
    </row>
    <row r="130" spans="1:9" x14ac:dyDescent="0.35">
      <c r="A130" s="13">
        <f t="shared" si="4"/>
        <v>121</v>
      </c>
      <c r="B130" s="11" t="s">
        <v>752</v>
      </c>
      <c r="C130" s="11" t="s">
        <v>1067</v>
      </c>
      <c r="D130" s="39">
        <v>502133.20099999994</v>
      </c>
      <c r="E130" s="39">
        <v>8531.75</v>
      </c>
      <c r="F130" s="39"/>
      <c r="G130" s="39"/>
      <c r="H130" s="34">
        <f t="shared" si="5"/>
        <v>8531.75</v>
      </c>
      <c r="I130" s="82">
        <f t="shared" si="3"/>
        <v>1.6991009522989101E-2</v>
      </c>
    </row>
    <row r="131" spans="1:9" x14ac:dyDescent="0.35">
      <c r="A131" s="13">
        <f t="shared" si="4"/>
        <v>122</v>
      </c>
      <c r="B131" s="11" t="s">
        <v>753</v>
      </c>
      <c r="C131" s="11" t="s">
        <v>1068</v>
      </c>
      <c r="D131" s="39">
        <v>0</v>
      </c>
      <c r="E131" s="39">
        <v>131974.85999999999</v>
      </c>
      <c r="F131" s="39">
        <v>4036.4499999999994</v>
      </c>
      <c r="G131" s="39"/>
      <c r="H131" s="34">
        <f t="shared" si="5"/>
        <v>136011.31</v>
      </c>
      <c r="I131" s="82" t="str">
        <f t="shared" si="3"/>
        <v>n.m.</v>
      </c>
    </row>
    <row r="132" spans="1:9" x14ac:dyDescent="0.35">
      <c r="A132" s="13">
        <f t="shared" si="4"/>
        <v>123</v>
      </c>
      <c r="B132" s="11" t="s">
        <v>754</v>
      </c>
      <c r="C132" s="11" t="s">
        <v>1069</v>
      </c>
      <c r="D132" s="39">
        <v>0</v>
      </c>
      <c r="E132" s="39">
        <v>16324.269999999999</v>
      </c>
      <c r="F132" s="39">
        <v>1400.15</v>
      </c>
      <c r="G132" s="39"/>
      <c r="H132" s="34">
        <f t="shared" si="5"/>
        <v>17724.419999999998</v>
      </c>
      <c r="I132" s="82" t="str">
        <f t="shared" si="3"/>
        <v>n.m.</v>
      </c>
    </row>
    <row r="133" spans="1:9" x14ac:dyDescent="0.35">
      <c r="A133" s="13">
        <f t="shared" si="4"/>
        <v>124</v>
      </c>
      <c r="B133" s="11" t="s">
        <v>755</v>
      </c>
      <c r="C133" s="11" t="s">
        <v>1070</v>
      </c>
      <c r="D133" s="39">
        <v>0</v>
      </c>
      <c r="E133" s="39">
        <v>616778.27000000048</v>
      </c>
      <c r="F133" s="39">
        <v>23884.52</v>
      </c>
      <c r="G133" s="39"/>
      <c r="H133" s="34">
        <f t="shared" si="5"/>
        <v>640662.7900000005</v>
      </c>
      <c r="I133" s="82" t="str">
        <f t="shared" si="3"/>
        <v>n.m.</v>
      </c>
    </row>
    <row r="134" spans="1:9" x14ac:dyDescent="0.35">
      <c r="A134" s="13">
        <f t="shared" si="4"/>
        <v>125</v>
      </c>
      <c r="B134" s="11" t="s">
        <v>756</v>
      </c>
      <c r="C134" s="11" t="s">
        <v>1071</v>
      </c>
      <c r="D134" s="39">
        <v>0</v>
      </c>
      <c r="E134" s="39">
        <v>200371.37</v>
      </c>
      <c r="F134" s="39"/>
      <c r="G134" s="39"/>
      <c r="H134" s="34">
        <f t="shared" si="5"/>
        <v>200371.37</v>
      </c>
      <c r="I134" s="82" t="str">
        <f t="shared" si="3"/>
        <v>n.m.</v>
      </c>
    </row>
    <row r="135" spans="1:9" x14ac:dyDescent="0.35">
      <c r="A135" s="13">
        <f t="shared" si="4"/>
        <v>126</v>
      </c>
      <c r="B135" s="11" t="s">
        <v>8</v>
      </c>
      <c r="C135" s="11" t="s">
        <v>341</v>
      </c>
      <c r="D135" s="39">
        <v>3052683.423</v>
      </c>
      <c r="E135" s="39">
        <v>1476987.370000001</v>
      </c>
      <c r="F135" s="39">
        <v>20977.980000000036</v>
      </c>
      <c r="G135" s="39"/>
      <c r="H135" s="34">
        <f t="shared" si="5"/>
        <v>1497965.350000001</v>
      </c>
      <c r="I135" s="82">
        <f t="shared" si="3"/>
        <v>0.49070445324064677</v>
      </c>
    </row>
    <row r="136" spans="1:9" x14ac:dyDescent="0.35">
      <c r="A136" s="13">
        <f t="shared" si="4"/>
        <v>127</v>
      </c>
      <c r="B136" s="11" t="s">
        <v>757</v>
      </c>
      <c r="C136" s="11" t="s">
        <v>1072</v>
      </c>
      <c r="D136" s="39">
        <v>-453942.76799999998</v>
      </c>
      <c r="E136" s="39">
        <v>950998.6599999991</v>
      </c>
      <c r="F136" s="39">
        <v>30396.969999999994</v>
      </c>
      <c r="G136" s="39"/>
      <c r="H136" s="34">
        <f t="shared" si="5"/>
        <v>981395.62999999907</v>
      </c>
      <c r="I136" s="82">
        <f t="shared" si="3"/>
        <v>-2.1619369206472281</v>
      </c>
    </row>
    <row r="137" spans="1:9" x14ac:dyDescent="0.35">
      <c r="A137" s="13">
        <f t="shared" si="4"/>
        <v>128</v>
      </c>
      <c r="B137" s="11" t="s">
        <v>86</v>
      </c>
      <c r="C137" s="11" t="s">
        <v>418</v>
      </c>
      <c r="D137" s="39">
        <v>453942.76799999998</v>
      </c>
      <c r="E137" s="39">
        <v>934554.31</v>
      </c>
      <c r="F137" s="39">
        <v>-16969.990000000013</v>
      </c>
      <c r="G137" s="39">
        <v>1428.380000000001</v>
      </c>
      <c r="H137" s="34">
        <f t="shared" si="5"/>
        <v>919012.70000000007</v>
      </c>
      <c r="I137" s="82">
        <f t="shared" si="3"/>
        <v>2.0245122618629319</v>
      </c>
    </row>
    <row r="138" spans="1:9" x14ac:dyDescent="0.35">
      <c r="A138" s="13">
        <f t="shared" si="4"/>
        <v>129</v>
      </c>
      <c r="B138" s="11" t="s">
        <v>758</v>
      </c>
      <c r="C138" s="11" t="s">
        <v>1073</v>
      </c>
      <c r="D138" s="39">
        <v>-453942.76799999998</v>
      </c>
      <c r="E138" s="39">
        <v>1253890.0299999977</v>
      </c>
      <c r="F138" s="39">
        <v>61229.070000000036</v>
      </c>
      <c r="G138" s="39">
        <v>15533.98</v>
      </c>
      <c r="H138" s="34">
        <f t="shared" si="5"/>
        <v>1330653.0799999977</v>
      </c>
      <c r="I138" s="82">
        <f t="shared" si="3"/>
        <v>-2.9313234482457879</v>
      </c>
    </row>
    <row r="139" spans="1:9" x14ac:dyDescent="0.35">
      <c r="A139" s="13">
        <f t="shared" si="4"/>
        <v>130</v>
      </c>
      <c r="B139" s="11" t="s">
        <v>759</v>
      </c>
      <c r="C139" s="11" t="s">
        <v>1074</v>
      </c>
      <c r="D139" s="39">
        <v>0</v>
      </c>
      <c r="E139" s="39">
        <v>525045.85999999987</v>
      </c>
      <c r="F139" s="39">
        <v>2581.2900000000004</v>
      </c>
      <c r="G139" s="39">
        <v>98047.359999999986</v>
      </c>
      <c r="H139" s="34">
        <f t="shared" si="5"/>
        <v>625674.50999999989</v>
      </c>
      <c r="I139" s="82" t="str">
        <f t="shared" ref="I139:I198" si="6">IFERROR(H139/D139,"n.m.")</f>
        <v>n.m.</v>
      </c>
    </row>
    <row r="140" spans="1:9" x14ac:dyDescent="0.35">
      <c r="A140" s="13">
        <f t="shared" ref="A140:A219" si="7">A139+1</f>
        <v>131</v>
      </c>
      <c r="B140" s="11" t="s">
        <v>760</v>
      </c>
      <c r="C140" s="11" t="s">
        <v>1074</v>
      </c>
      <c r="D140" s="39">
        <v>0</v>
      </c>
      <c r="E140" s="39">
        <v>807.15</v>
      </c>
      <c r="F140" s="39">
        <v>8.26</v>
      </c>
      <c r="G140" s="39">
        <v>117.97</v>
      </c>
      <c r="H140" s="34">
        <f t="shared" ref="H140:H196" si="8">SUM(E140:G140)</f>
        <v>933.38</v>
      </c>
      <c r="I140" s="82" t="str">
        <f t="shared" si="6"/>
        <v>n.m.</v>
      </c>
    </row>
    <row r="141" spans="1:9" x14ac:dyDescent="0.35">
      <c r="A141" s="13">
        <f t="shared" si="7"/>
        <v>132</v>
      </c>
      <c r="B141" s="11" t="s">
        <v>113</v>
      </c>
      <c r="C141" s="11" t="s">
        <v>441</v>
      </c>
      <c r="D141" s="39">
        <v>2817749.1639999999</v>
      </c>
      <c r="E141" s="39">
        <v>2593840.2399999974</v>
      </c>
      <c r="F141" s="39"/>
      <c r="G141" s="39">
        <v>660684.45000000007</v>
      </c>
      <c r="H141" s="34">
        <f t="shared" si="8"/>
        <v>3254524.6899999976</v>
      </c>
      <c r="I141" s="82">
        <f t="shared" si="6"/>
        <v>1.1550086613742307</v>
      </c>
    </row>
    <row r="142" spans="1:9" x14ac:dyDescent="0.35">
      <c r="A142" s="13">
        <f t="shared" si="7"/>
        <v>133</v>
      </c>
      <c r="B142" s="11" t="s">
        <v>141</v>
      </c>
      <c r="C142" s="11" t="s">
        <v>471</v>
      </c>
      <c r="D142" s="39">
        <v>18186.734</v>
      </c>
      <c r="E142" s="39">
        <v>319570.81</v>
      </c>
      <c r="F142" s="39"/>
      <c r="G142" s="39"/>
      <c r="H142" s="34">
        <f t="shared" si="8"/>
        <v>319570.81</v>
      </c>
      <c r="I142" s="82">
        <f t="shared" si="6"/>
        <v>17.571643704691564</v>
      </c>
    </row>
    <row r="143" spans="1:9" x14ac:dyDescent="0.35">
      <c r="A143" s="13">
        <f t="shared" si="7"/>
        <v>134</v>
      </c>
      <c r="B143" s="11" t="s">
        <v>60</v>
      </c>
      <c r="C143" s="11" t="s">
        <v>392</v>
      </c>
      <c r="D143" s="39">
        <v>111384.058</v>
      </c>
      <c r="E143" s="39">
        <v>22654.23</v>
      </c>
      <c r="F143" s="39">
        <v>2929.35</v>
      </c>
      <c r="G143" s="39">
        <v>1607.89</v>
      </c>
      <c r="H143" s="34">
        <f t="shared" si="8"/>
        <v>27191.469999999998</v>
      </c>
      <c r="I143" s="82">
        <f t="shared" si="6"/>
        <v>0.24412353516514901</v>
      </c>
    </row>
    <row r="144" spans="1:9" x14ac:dyDescent="0.35">
      <c r="A144" s="13">
        <f t="shared" si="7"/>
        <v>135</v>
      </c>
      <c r="B144" s="11" t="s">
        <v>231</v>
      </c>
      <c r="C144" s="11" t="s">
        <v>556</v>
      </c>
      <c r="D144" s="39">
        <v>197689.62999999998</v>
      </c>
      <c r="E144" s="39">
        <v>3531.93</v>
      </c>
      <c r="F144" s="39">
        <v>2866.8199999999997</v>
      </c>
      <c r="G144" s="39">
        <v>485.54</v>
      </c>
      <c r="H144" s="34">
        <f t="shared" si="8"/>
        <v>6884.29</v>
      </c>
      <c r="I144" s="82">
        <f t="shared" si="6"/>
        <v>3.4823728487933338E-2</v>
      </c>
    </row>
    <row r="145" spans="1:9" x14ac:dyDescent="0.35">
      <c r="A145" s="13">
        <f t="shared" si="7"/>
        <v>136</v>
      </c>
      <c r="B145" s="11" t="s">
        <v>232</v>
      </c>
      <c r="C145" s="11" t="s">
        <v>557</v>
      </c>
      <c r="D145" s="39">
        <v>-773.77799999999991</v>
      </c>
      <c r="E145" s="39">
        <v>1376.97</v>
      </c>
      <c r="F145" s="39">
        <v>1214.9199999999998</v>
      </c>
      <c r="G145" s="39">
        <v>201.26</v>
      </c>
      <c r="H145" s="34">
        <f t="shared" si="8"/>
        <v>2793.1499999999996</v>
      </c>
      <c r="I145" s="82">
        <f t="shared" si="6"/>
        <v>-3.6097562866868791</v>
      </c>
    </row>
    <row r="146" spans="1:9" x14ac:dyDescent="0.35">
      <c r="A146" s="13">
        <f t="shared" si="7"/>
        <v>137</v>
      </c>
      <c r="B146" s="11" t="s">
        <v>218</v>
      </c>
      <c r="C146" s="11" t="s">
        <v>543</v>
      </c>
      <c r="D146" s="39">
        <v>0</v>
      </c>
      <c r="E146" s="39">
        <v>89.09</v>
      </c>
      <c r="F146" s="39">
        <v>78.61</v>
      </c>
      <c r="G146" s="39">
        <v>13.02</v>
      </c>
      <c r="H146" s="34">
        <f t="shared" si="8"/>
        <v>180.72</v>
      </c>
      <c r="I146" s="82" t="str">
        <f t="shared" si="6"/>
        <v>n.m.</v>
      </c>
    </row>
    <row r="147" spans="1:9" x14ac:dyDescent="0.35">
      <c r="A147" s="13">
        <f t="shared" si="7"/>
        <v>138</v>
      </c>
      <c r="B147" s="11" t="s">
        <v>146</v>
      </c>
      <c r="C147" s="11" t="s">
        <v>476</v>
      </c>
      <c r="D147" s="39">
        <v>296463.57500000001</v>
      </c>
      <c r="E147" s="39">
        <v>77140.62</v>
      </c>
      <c r="F147" s="39">
        <v>3041.9399999999996</v>
      </c>
      <c r="G147" s="39">
        <v>22603.260000000002</v>
      </c>
      <c r="H147" s="34">
        <f t="shared" si="8"/>
        <v>102785.82</v>
      </c>
      <c r="I147" s="82">
        <f t="shared" si="6"/>
        <v>0.3467064039823442</v>
      </c>
    </row>
    <row r="148" spans="1:9" x14ac:dyDescent="0.35">
      <c r="A148" s="13">
        <f t="shared" si="7"/>
        <v>139</v>
      </c>
      <c r="B148" s="11" t="s">
        <v>140</v>
      </c>
      <c r="C148" s="11" t="s">
        <v>470</v>
      </c>
      <c r="D148" s="39">
        <v>141869.83200000002</v>
      </c>
      <c r="E148" s="39">
        <v>159535.09000000003</v>
      </c>
      <c r="F148" s="39">
        <v>2072.27</v>
      </c>
      <c r="G148" s="39">
        <v>32939.270000000004</v>
      </c>
      <c r="H148" s="34">
        <f t="shared" si="8"/>
        <v>194546.63</v>
      </c>
      <c r="I148" s="82">
        <f t="shared" si="6"/>
        <v>1.3713037314374206</v>
      </c>
    </row>
    <row r="149" spans="1:9" x14ac:dyDescent="0.35">
      <c r="A149" s="13">
        <f t="shared" si="7"/>
        <v>140</v>
      </c>
      <c r="B149" s="11" t="s">
        <v>172</v>
      </c>
      <c r="C149" s="11" t="s">
        <v>501</v>
      </c>
      <c r="D149" s="39">
        <v>204490.36300000004</v>
      </c>
      <c r="E149" s="39">
        <v>155979.14999999997</v>
      </c>
      <c r="F149" s="39">
        <v>6329.97</v>
      </c>
      <c r="G149" s="39">
        <v>37343.759999999995</v>
      </c>
      <c r="H149" s="34">
        <f t="shared" si="8"/>
        <v>199652.87999999995</v>
      </c>
      <c r="I149" s="82">
        <f t="shared" si="6"/>
        <v>0.97634371161050704</v>
      </c>
    </row>
    <row r="150" spans="1:9" x14ac:dyDescent="0.35">
      <c r="A150" s="13">
        <f t="shared" si="7"/>
        <v>141</v>
      </c>
      <c r="B150" s="11" t="s">
        <v>328</v>
      </c>
      <c r="C150" s="11" t="s">
        <v>639</v>
      </c>
      <c r="D150" s="39">
        <v>41671.881000000001</v>
      </c>
      <c r="E150" s="39">
        <v>1419.9299999999998</v>
      </c>
      <c r="F150" s="39"/>
      <c r="G150" s="39"/>
      <c r="H150" s="34">
        <f t="shared" si="8"/>
        <v>1419.9299999999998</v>
      </c>
      <c r="I150" s="82">
        <f t="shared" si="6"/>
        <v>3.4074055836356407E-2</v>
      </c>
    </row>
    <row r="151" spans="1:9" x14ac:dyDescent="0.35">
      <c r="A151" s="13">
        <f t="shared" si="7"/>
        <v>142</v>
      </c>
      <c r="B151" s="11" t="s">
        <v>761</v>
      </c>
      <c r="C151" s="11" t="s">
        <v>1075</v>
      </c>
      <c r="D151" s="39">
        <v>94531.135999999999</v>
      </c>
      <c r="E151" s="39">
        <v>442079.86</v>
      </c>
      <c r="F151" s="39">
        <v>16682.590000000004</v>
      </c>
      <c r="G151" s="39">
        <v>88370.22</v>
      </c>
      <c r="H151" s="34">
        <f t="shared" si="8"/>
        <v>547132.67000000004</v>
      </c>
      <c r="I151" s="82">
        <f t="shared" si="6"/>
        <v>5.7878567120995994</v>
      </c>
    </row>
    <row r="152" spans="1:9" x14ac:dyDescent="0.35">
      <c r="A152" s="13">
        <f t="shared" si="7"/>
        <v>143</v>
      </c>
      <c r="B152" s="11" t="s">
        <v>64</v>
      </c>
      <c r="C152" s="11" t="s">
        <v>396</v>
      </c>
      <c r="D152" s="39">
        <v>-375635.09599999996</v>
      </c>
      <c r="E152" s="39">
        <v>51355.020000000011</v>
      </c>
      <c r="F152" s="39">
        <v>8507.8499999999985</v>
      </c>
      <c r="G152" s="39">
        <v>13136.820000000002</v>
      </c>
      <c r="H152" s="34">
        <f t="shared" si="8"/>
        <v>72999.690000000017</v>
      </c>
      <c r="I152" s="82">
        <f t="shared" si="6"/>
        <v>-0.19433671341508521</v>
      </c>
    </row>
    <row r="153" spans="1:9" x14ac:dyDescent="0.35">
      <c r="A153" s="13">
        <f t="shared" si="7"/>
        <v>144</v>
      </c>
      <c r="B153" s="11" t="s">
        <v>762</v>
      </c>
      <c r="C153" s="11" t="s">
        <v>1076</v>
      </c>
      <c r="D153" s="39">
        <v>441276.01</v>
      </c>
      <c r="E153" s="39">
        <v>550532.71</v>
      </c>
      <c r="F153" s="39"/>
      <c r="G153" s="39"/>
      <c r="H153" s="34">
        <f t="shared" si="8"/>
        <v>550532.71</v>
      </c>
      <c r="I153" s="82">
        <f t="shared" si="6"/>
        <v>1.2475926574843712</v>
      </c>
    </row>
    <row r="154" spans="1:9" x14ac:dyDescent="0.35">
      <c r="A154" s="13">
        <f t="shared" si="7"/>
        <v>145</v>
      </c>
      <c r="B154" s="11" t="s">
        <v>233</v>
      </c>
      <c r="C154" s="11" t="s">
        <v>559</v>
      </c>
      <c r="D154" s="39">
        <v>-332.04599999999999</v>
      </c>
      <c r="E154" s="39">
        <v>458</v>
      </c>
      <c r="F154" s="39">
        <v>404.1</v>
      </c>
      <c r="G154" s="39">
        <v>66.930000000000007</v>
      </c>
      <c r="H154" s="34">
        <f t="shared" si="8"/>
        <v>929.03</v>
      </c>
      <c r="I154" s="82">
        <f t="shared" si="6"/>
        <v>-2.7978954723140768</v>
      </c>
    </row>
    <row r="155" spans="1:9" x14ac:dyDescent="0.35">
      <c r="A155" s="13">
        <f t="shared" si="7"/>
        <v>146</v>
      </c>
      <c r="B155" s="11" t="s">
        <v>763</v>
      </c>
      <c r="C155" s="11" t="s">
        <v>396</v>
      </c>
      <c r="D155" s="39">
        <v>27462.638999999999</v>
      </c>
      <c r="E155" s="39">
        <v>6144.91</v>
      </c>
      <c r="F155" s="39">
        <v>87.83</v>
      </c>
      <c r="G155" s="39">
        <v>1195.71</v>
      </c>
      <c r="H155" s="34">
        <f t="shared" si="8"/>
        <v>7428.45</v>
      </c>
      <c r="I155" s="82">
        <f t="shared" si="6"/>
        <v>0.27049294133750218</v>
      </c>
    </row>
    <row r="156" spans="1:9" x14ac:dyDescent="0.35">
      <c r="A156" s="13">
        <f t="shared" si="7"/>
        <v>147</v>
      </c>
      <c r="B156" s="11" t="s">
        <v>247</v>
      </c>
      <c r="C156" s="11" t="s">
        <v>570</v>
      </c>
      <c r="D156" s="39">
        <v>0</v>
      </c>
      <c r="E156" s="39">
        <v>1113.8899999999999</v>
      </c>
      <c r="F156" s="39">
        <v>124.64999999999998</v>
      </c>
      <c r="G156" s="39">
        <v>131.12</v>
      </c>
      <c r="H156" s="34">
        <f t="shared" si="8"/>
        <v>1369.6599999999999</v>
      </c>
      <c r="I156" s="82" t="str">
        <f t="shared" si="6"/>
        <v>n.m.</v>
      </c>
    </row>
    <row r="157" spans="1:9" x14ac:dyDescent="0.35">
      <c r="A157" s="13">
        <f t="shared" si="7"/>
        <v>148</v>
      </c>
      <c r="B157" s="11" t="s">
        <v>62</v>
      </c>
      <c r="C157" s="11" t="s">
        <v>394</v>
      </c>
      <c r="D157" s="39">
        <v>923838.73200000008</v>
      </c>
      <c r="E157" s="39">
        <v>2754054.8699999992</v>
      </c>
      <c r="F157" s="39">
        <v>385505.07999999996</v>
      </c>
      <c r="G157" s="39">
        <v>583666.07999999996</v>
      </c>
      <c r="H157" s="34">
        <f t="shared" si="8"/>
        <v>3723226.0299999993</v>
      </c>
      <c r="I157" s="82">
        <f t="shared" si="6"/>
        <v>4.0301687957373922</v>
      </c>
    </row>
    <row r="158" spans="1:9" x14ac:dyDescent="0.35">
      <c r="A158" s="13">
        <f t="shared" si="7"/>
        <v>149</v>
      </c>
      <c r="B158" s="11" t="s">
        <v>237</v>
      </c>
      <c r="C158" s="11" t="s">
        <v>562</v>
      </c>
      <c r="D158" s="39">
        <v>0</v>
      </c>
      <c r="E158" s="39">
        <v>4319.66</v>
      </c>
      <c r="F158" s="39">
        <v>1443.38</v>
      </c>
      <c r="G158" s="39"/>
      <c r="H158" s="34">
        <f t="shared" si="8"/>
        <v>5763.04</v>
      </c>
      <c r="I158" s="82" t="str">
        <f t="shared" si="6"/>
        <v>n.m.</v>
      </c>
    </row>
    <row r="159" spans="1:9" x14ac:dyDescent="0.35">
      <c r="A159" s="13">
        <f t="shared" si="7"/>
        <v>150</v>
      </c>
      <c r="B159" s="11" t="s">
        <v>764</v>
      </c>
      <c r="C159" s="11" t="s">
        <v>1077</v>
      </c>
      <c r="D159" s="39">
        <v>788872.77899999986</v>
      </c>
      <c r="E159" s="39">
        <v>1333542.0199999996</v>
      </c>
      <c r="F159" s="39">
        <v>138724.79999999999</v>
      </c>
      <c r="G159" s="39">
        <v>298586.47000000003</v>
      </c>
      <c r="H159" s="34">
        <f t="shared" si="8"/>
        <v>1770853.2899999996</v>
      </c>
      <c r="I159" s="82">
        <f t="shared" si="6"/>
        <v>2.2447894478559514</v>
      </c>
    </row>
    <row r="160" spans="1:9" x14ac:dyDescent="0.35">
      <c r="A160" s="13">
        <f t="shared" si="7"/>
        <v>151</v>
      </c>
      <c r="B160" s="11" t="s">
        <v>302</v>
      </c>
      <c r="C160" s="11" t="s">
        <v>615</v>
      </c>
      <c r="D160" s="39">
        <v>91968.028000000006</v>
      </c>
      <c r="E160" s="39">
        <v>11671.75</v>
      </c>
      <c r="F160" s="39">
        <v>1104.94</v>
      </c>
      <c r="G160" s="39">
        <v>3347.49</v>
      </c>
      <c r="H160" s="34">
        <f t="shared" si="8"/>
        <v>16124.18</v>
      </c>
      <c r="I160" s="82">
        <f t="shared" si="6"/>
        <v>0.17532375490317134</v>
      </c>
    </row>
    <row r="161" spans="1:9" x14ac:dyDescent="0.35">
      <c r="A161" s="13">
        <f t="shared" si="7"/>
        <v>152</v>
      </c>
      <c r="B161" s="11" t="s">
        <v>765</v>
      </c>
      <c r="C161" s="11" t="s">
        <v>558</v>
      </c>
      <c r="D161" s="39">
        <v>0</v>
      </c>
      <c r="E161" s="39">
        <v>998.02000000000032</v>
      </c>
      <c r="F161" s="39"/>
      <c r="G161" s="39">
        <v>308.23</v>
      </c>
      <c r="H161" s="34">
        <f t="shared" si="8"/>
        <v>1306.2500000000005</v>
      </c>
      <c r="I161" s="82" t="str">
        <f t="shared" si="6"/>
        <v>n.m.</v>
      </c>
    </row>
    <row r="162" spans="1:9" x14ac:dyDescent="0.35">
      <c r="A162" s="13">
        <f t="shared" si="7"/>
        <v>153</v>
      </c>
      <c r="B162" s="11" t="s">
        <v>766</v>
      </c>
      <c r="C162" s="11" t="s">
        <v>1078</v>
      </c>
      <c r="D162" s="39">
        <v>1981232.29</v>
      </c>
      <c r="E162" s="39">
        <v>2762146.3500000038</v>
      </c>
      <c r="F162" s="39">
        <v>97546.629999999976</v>
      </c>
      <c r="G162" s="39">
        <v>762272.65</v>
      </c>
      <c r="H162" s="34">
        <f t="shared" si="8"/>
        <v>3621965.6300000036</v>
      </c>
      <c r="I162" s="82">
        <f t="shared" si="6"/>
        <v>1.8281377949881907</v>
      </c>
    </row>
    <row r="163" spans="1:9" x14ac:dyDescent="0.35">
      <c r="A163" s="13">
        <f t="shared" si="7"/>
        <v>154</v>
      </c>
      <c r="B163" s="11" t="s">
        <v>767</v>
      </c>
      <c r="C163" s="11" t="s">
        <v>1079</v>
      </c>
      <c r="D163" s="39">
        <v>0</v>
      </c>
      <c r="E163" s="39">
        <v>363324.27000000014</v>
      </c>
      <c r="F163" s="39"/>
      <c r="G163" s="39"/>
      <c r="H163" s="34">
        <f t="shared" si="8"/>
        <v>363324.27000000014</v>
      </c>
      <c r="I163" s="82" t="str">
        <f t="shared" si="6"/>
        <v>n.m.</v>
      </c>
    </row>
    <row r="164" spans="1:9" x14ac:dyDescent="0.35">
      <c r="A164" s="13">
        <f t="shared" si="7"/>
        <v>155</v>
      </c>
      <c r="B164" s="11" t="s">
        <v>768</v>
      </c>
      <c r="C164" s="11" t="s">
        <v>1080</v>
      </c>
      <c r="D164" s="39">
        <v>5615.1040000000003</v>
      </c>
      <c r="E164" s="39">
        <v>241034.35999999993</v>
      </c>
      <c r="F164" s="39">
        <v>13267.78</v>
      </c>
      <c r="G164" s="39">
        <v>63346.71</v>
      </c>
      <c r="H164" s="34">
        <f t="shared" si="8"/>
        <v>317648.84999999992</v>
      </c>
      <c r="I164" s="82">
        <f t="shared" si="6"/>
        <v>56.570430396302527</v>
      </c>
    </row>
    <row r="165" spans="1:9" x14ac:dyDescent="0.35">
      <c r="A165" s="13">
        <f t="shared" si="7"/>
        <v>156</v>
      </c>
      <c r="B165" s="11" t="s">
        <v>769</v>
      </c>
      <c r="C165" s="11" t="s">
        <v>1081</v>
      </c>
      <c r="D165" s="39">
        <v>0</v>
      </c>
      <c r="E165" s="39">
        <v>7082.14</v>
      </c>
      <c r="F165" s="39"/>
      <c r="G165" s="39"/>
      <c r="H165" s="34">
        <f t="shared" si="8"/>
        <v>7082.14</v>
      </c>
      <c r="I165" s="82" t="str">
        <f t="shared" si="6"/>
        <v>n.m.</v>
      </c>
    </row>
    <row r="166" spans="1:9" x14ac:dyDescent="0.35">
      <c r="A166" s="13">
        <f t="shared" si="7"/>
        <v>157</v>
      </c>
      <c r="B166" s="11" t="s">
        <v>770</v>
      </c>
      <c r="C166" s="11" t="s">
        <v>1082</v>
      </c>
      <c r="D166" s="39">
        <v>0</v>
      </c>
      <c r="E166" s="39">
        <v>22205.439999999999</v>
      </c>
      <c r="F166" s="39">
        <v>921.37</v>
      </c>
      <c r="G166" s="39">
        <v>4773.5700000000006</v>
      </c>
      <c r="H166" s="34">
        <f t="shared" si="8"/>
        <v>27900.379999999997</v>
      </c>
      <c r="I166" s="82" t="str">
        <f t="shared" si="6"/>
        <v>n.m.</v>
      </c>
    </row>
    <row r="167" spans="1:9" x14ac:dyDescent="0.35">
      <c r="A167" s="13">
        <f t="shared" si="7"/>
        <v>158</v>
      </c>
      <c r="B167" s="11" t="s">
        <v>771</v>
      </c>
      <c r="C167" s="11" t="s">
        <v>1083</v>
      </c>
      <c r="D167" s="39">
        <v>0</v>
      </c>
      <c r="E167" s="39">
        <v>8481.2900000000009</v>
      </c>
      <c r="F167" s="39"/>
      <c r="G167" s="39"/>
      <c r="H167" s="34">
        <f t="shared" si="8"/>
        <v>8481.2900000000009</v>
      </c>
      <c r="I167" s="82" t="str">
        <f t="shared" si="6"/>
        <v>n.m.</v>
      </c>
    </row>
    <row r="168" spans="1:9" x14ac:dyDescent="0.35">
      <c r="A168" s="13">
        <f t="shared" si="7"/>
        <v>159</v>
      </c>
      <c r="B168" s="11" t="s">
        <v>251</v>
      </c>
      <c r="C168" s="11" t="s">
        <v>1084</v>
      </c>
      <c r="D168" s="39">
        <v>599444.71000000008</v>
      </c>
      <c r="E168" s="39">
        <v>825830.9300000004</v>
      </c>
      <c r="F168" s="39">
        <v>10731.93</v>
      </c>
      <c r="G168" s="39">
        <v>33760.670000000013</v>
      </c>
      <c r="H168" s="34">
        <f t="shared" si="8"/>
        <v>870323.53000000049</v>
      </c>
      <c r="I168" s="82">
        <f t="shared" si="6"/>
        <v>1.4518829101019182</v>
      </c>
    </row>
    <row r="169" spans="1:9" x14ac:dyDescent="0.35">
      <c r="A169" s="13">
        <f t="shared" si="7"/>
        <v>160</v>
      </c>
      <c r="B169" s="11" t="s">
        <v>303</v>
      </c>
      <c r="C169" s="11" t="s">
        <v>616</v>
      </c>
      <c r="D169" s="39">
        <v>189223.106</v>
      </c>
      <c r="E169" s="39">
        <v>7671.46</v>
      </c>
      <c r="F169" s="39">
        <v>1103.18</v>
      </c>
      <c r="G169" s="39">
        <v>7769.99</v>
      </c>
      <c r="H169" s="34">
        <f t="shared" si="8"/>
        <v>16544.629999999997</v>
      </c>
      <c r="I169" s="82">
        <f t="shared" si="6"/>
        <v>8.7434512358126062E-2</v>
      </c>
    </row>
    <row r="170" spans="1:9" x14ac:dyDescent="0.35">
      <c r="A170" s="13">
        <f t="shared" si="7"/>
        <v>161</v>
      </c>
      <c r="B170" s="11" t="s">
        <v>304</v>
      </c>
      <c r="C170" s="11" t="s">
        <v>617</v>
      </c>
      <c r="D170" s="39">
        <v>96058.418000000005</v>
      </c>
      <c r="E170" s="39">
        <v>25636.06</v>
      </c>
      <c r="F170" s="39">
        <v>1384.99</v>
      </c>
      <c r="G170" s="39">
        <v>4753.5099999999993</v>
      </c>
      <c r="H170" s="34">
        <f t="shared" si="8"/>
        <v>31774.560000000001</v>
      </c>
      <c r="I170" s="82">
        <f t="shared" si="6"/>
        <v>0.33078371122039507</v>
      </c>
    </row>
    <row r="171" spans="1:9" x14ac:dyDescent="0.35">
      <c r="A171" s="13">
        <f t="shared" si="7"/>
        <v>162</v>
      </c>
      <c r="B171" s="11" t="s">
        <v>772</v>
      </c>
      <c r="C171" s="11" t="s">
        <v>1085</v>
      </c>
      <c r="D171" s="39">
        <v>247419.94199999998</v>
      </c>
      <c r="E171" s="39">
        <v>85794.01</v>
      </c>
      <c r="F171" s="39"/>
      <c r="G171" s="39"/>
      <c r="H171" s="34">
        <f t="shared" si="8"/>
        <v>85794.01</v>
      </c>
      <c r="I171" s="82">
        <f t="shared" si="6"/>
        <v>0.34675462821020303</v>
      </c>
    </row>
    <row r="172" spans="1:9" x14ac:dyDescent="0.35">
      <c r="A172" s="13">
        <f t="shared" si="7"/>
        <v>163</v>
      </c>
      <c r="B172" s="11" t="s">
        <v>773</v>
      </c>
      <c r="C172" s="11" t="s">
        <v>1086</v>
      </c>
      <c r="D172" s="39">
        <v>2429354.0520000001</v>
      </c>
      <c r="E172" s="39">
        <v>2800348.7500000019</v>
      </c>
      <c r="F172" s="39">
        <v>81502.569999999992</v>
      </c>
      <c r="G172" s="39">
        <v>509279.14</v>
      </c>
      <c r="H172" s="34">
        <f t="shared" si="8"/>
        <v>3391130.4600000018</v>
      </c>
      <c r="I172" s="82">
        <f t="shared" si="6"/>
        <v>1.39589799897969</v>
      </c>
    </row>
    <row r="173" spans="1:9" x14ac:dyDescent="0.35">
      <c r="A173" s="13">
        <f t="shared" si="7"/>
        <v>164</v>
      </c>
      <c r="B173" s="11" t="s">
        <v>774</v>
      </c>
      <c r="C173" s="11" t="s">
        <v>1087</v>
      </c>
      <c r="D173" s="39">
        <v>0</v>
      </c>
      <c r="E173" s="39">
        <v>5856.7</v>
      </c>
      <c r="F173" s="39"/>
      <c r="G173" s="39">
        <v>1646.7199999999998</v>
      </c>
      <c r="H173" s="34">
        <f t="shared" si="8"/>
        <v>7503.42</v>
      </c>
      <c r="I173" s="82" t="str">
        <f t="shared" si="6"/>
        <v>n.m.</v>
      </c>
    </row>
    <row r="174" spans="1:9" x14ac:dyDescent="0.35">
      <c r="A174" s="13">
        <f t="shared" si="7"/>
        <v>165</v>
      </c>
      <c r="B174" s="11" t="s">
        <v>775</v>
      </c>
      <c r="C174" s="11" t="s">
        <v>1088</v>
      </c>
      <c r="D174" s="39">
        <v>0</v>
      </c>
      <c r="E174" s="39">
        <v>-98.03</v>
      </c>
      <c r="F174" s="39"/>
      <c r="G174" s="39">
        <v>-20.02</v>
      </c>
      <c r="H174" s="34">
        <f t="shared" si="8"/>
        <v>-118.05</v>
      </c>
      <c r="I174" s="82" t="str">
        <f t="shared" si="6"/>
        <v>n.m.</v>
      </c>
    </row>
    <row r="175" spans="1:9" x14ac:dyDescent="0.35">
      <c r="A175" s="13">
        <f t="shared" si="7"/>
        <v>166</v>
      </c>
      <c r="B175" s="11" t="s">
        <v>776</v>
      </c>
      <c r="C175" s="11" t="s">
        <v>1089</v>
      </c>
      <c r="D175" s="39">
        <v>1972390.9959999998</v>
      </c>
      <c r="E175" s="39">
        <v>490501.35999999993</v>
      </c>
      <c r="F175" s="39">
        <v>15313.219999999998</v>
      </c>
      <c r="G175" s="39">
        <v>89817.959999999992</v>
      </c>
      <c r="H175" s="34">
        <f t="shared" si="8"/>
        <v>595632.53999999992</v>
      </c>
      <c r="I175" s="82">
        <f t="shared" si="6"/>
        <v>0.30198502285192952</v>
      </c>
    </row>
    <row r="176" spans="1:9" x14ac:dyDescent="0.35">
      <c r="A176" s="13">
        <f t="shared" si="7"/>
        <v>167</v>
      </c>
      <c r="B176" s="11" t="s">
        <v>777</v>
      </c>
      <c r="C176" s="11" t="s">
        <v>1090</v>
      </c>
      <c r="D176" s="39">
        <v>1043543.2310000001</v>
      </c>
      <c r="E176" s="39">
        <v>7549.609999999986</v>
      </c>
      <c r="F176" s="39"/>
      <c r="G176" s="39"/>
      <c r="H176" s="34">
        <f t="shared" si="8"/>
        <v>7549.609999999986</v>
      </c>
      <c r="I176" s="82">
        <f t="shared" si="6"/>
        <v>7.2345924689343174E-3</v>
      </c>
    </row>
    <row r="177" spans="1:9" x14ac:dyDescent="0.35">
      <c r="A177" s="13">
        <f t="shared" si="7"/>
        <v>168</v>
      </c>
      <c r="B177" s="11" t="s">
        <v>778</v>
      </c>
      <c r="C177" s="11" t="s">
        <v>1091</v>
      </c>
      <c r="D177" s="39">
        <v>730168.59000000008</v>
      </c>
      <c r="E177" s="39">
        <v>181762.72</v>
      </c>
      <c r="F177" s="39">
        <v>7483.7700000000013</v>
      </c>
      <c r="G177" s="39">
        <v>32477.050000000003</v>
      </c>
      <c r="H177" s="34">
        <f t="shared" si="8"/>
        <v>221723.53999999998</v>
      </c>
      <c r="I177" s="82">
        <f t="shared" si="6"/>
        <v>0.30366074771855078</v>
      </c>
    </row>
    <row r="178" spans="1:9" x14ac:dyDescent="0.35">
      <c r="A178" s="13">
        <f t="shared" si="7"/>
        <v>169</v>
      </c>
      <c r="B178" s="11" t="s">
        <v>779</v>
      </c>
      <c r="C178" s="11" t="s">
        <v>1092</v>
      </c>
      <c r="D178" s="39">
        <v>5707.8050000000012</v>
      </c>
      <c r="E178" s="39">
        <v>9284.2999999999993</v>
      </c>
      <c r="F178" s="39">
        <v>113.98999999999998</v>
      </c>
      <c r="G178" s="39">
        <v>3041.1000000000004</v>
      </c>
      <c r="H178" s="34">
        <f t="shared" si="8"/>
        <v>12439.39</v>
      </c>
      <c r="I178" s="82">
        <f t="shared" si="6"/>
        <v>2.1793649222424376</v>
      </c>
    </row>
    <row r="179" spans="1:9" x14ac:dyDescent="0.35">
      <c r="A179" s="13">
        <f t="shared" si="7"/>
        <v>170</v>
      </c>
      <c r="B179" s="11" t="s">
        <v>780</v>
      </c>
      <c r="C179" s="11" t="s">
        <v>1093</v>
      </c>
      <c r="D179" s="39">
        <v>16238.062000000002</v>
      </c>
      <c r="E179" s="39">
        <v>7285.0600000000013</v>
      </c>
      <c r="F179" s="39">
        <v>289.06</v>
      </c>
      <c r="G179" s="39">
        <v>776.68999999999994</v>
      </c>
      <c r="H179" s="34">
        <f t="shared" si="8"/>
        <v>8350.8100000000013</v>
      </c>
      <c r="I179" s="82">
        <f t="shared" si="6"/>
        <v>0.51427380927600841</v>
      </c>
    </row>
    <row r="180" spans="1:9" x14ac:dyDescent="0.35">
      <c r="A180" s="13">
        <f t="shared" si="7"/>
        <v>171</v>
      </c>
      <c r="B180" s="11" t="s">
        <v>781</v>
      </c>
      <c r="C180" s="11" t="s">
        <v>616</v>
      </c>
      <c r="D180" s="39">
        <v>7793.0740000000005</v>
      </c>
      <c r="E180" s="39">
        <v>6976.9299999999994</v>
      </c>
      <c r="F180" s="39">
        <v>6.6999999999999993</v>
      </c>
      <c r="G180" s="39">
        <v>1229.81</v>
      </c>
      <c r="H180" s="34">
        <f t="shared" si="8"/>
        <v>8213.4399999999987</v>
      </c>
      <c r="I180" s="82">
        <f t="shared" si="6"/>
        <v>1.0539409737415555</v>
      </c>
    </row>
    <row r="181" spans="1:9" x14ac:dyDescent="0.35">
      <c r="A181" s="13">
        <f t="shared" si="7"/>
        <v>172</v>
      </c>
      <c r="B181" s="11" t="s">
        <v>782</v>
      </c>
      <c r="C181" s="11" t="s">
        <v>556</v>
      </c>
      <c r="D181" s="39">
        <v>0</v>
      </c>
      <c r="E181" s="39">
        <v>21488.289999999997</v>
      </c>
      <c r="F181" s="39">
        <v>362.61</v>
      </c>
      <c r="G181" s="39">
        <v>2155.0299999999997</v>
      </c>
      <c r="H181" s="34">
        <f t="shared" si="8"/>
        <v>24005.929999999997</v>
      </c>
      <c r="I181" s="82" t="str">
        <f t="shared" si="6"/>
        <v>n.m.</v>
      </c>
    </row>
    <row r="182" spans="1:9" x14ac:dyDescent="0.35">
      <c r="A182" s="13">
        <f t="shared" si="7"/>
        <v>173</v>
      </c>
      <c r="B182" s="11" t="s">
        <v>783</v>
      </c>
      <c r="C182" s="11" t="s">
        <v>1087</v>
      </c>
      <c r="D182" s="39">
        <v>0</v>
      </c>
      <c r="E182" s="39">
        <v>12926.689999999999</v>
      </c>
      <c r="F182" s="39">
        <v>168.35999999999999</v>
      </c>
      <c r="G182" s="39">
        <v>3003.6800000000003</v>
      </c>
      <c r="H182" s="34">
        <f t="shared" si="8"/>
        <v>16098.73</v>
      </c>
      <c r="I182" s="82" t="str">
        <f t="shared" si="6"/>
        <v>n.m.</v>
      </c>
    </row>
    <row r="183" spans="1:9" x14ac:dyDescent="0.35">
      <c r="A183" s="13">
        <f t="shared" si="7"/>
        <v>174</v>
      </c>
      <c r="B183" s="11" t="s">
        <v>784</v>
      </c>
      <c r="C183" s="11" t="s">
        <v>1094</v>
      </c>
      <c r="D183" s="39">
        <v>0</v>
      </c>
      <c r="E183" s="39">
        <v>1037.1199999999999</v>
      </c>
      <c r="F183" s="39"/>
      <c r="G183" s="39"/>
      <c r="H183" s="34">
        <f t="shared" si="8"/>
        <v>1037.1199999999999</v>
      </c>
      <c r="I183" s="82" t="str">
        <f t="shared" si="6"/>
        <v>n.m.</v>
      </c>
    </row>
    <row r="184" spans="1:9" x14ac:dyDescent="0.35">
      <c r="A184" s="13">
        <f t="shared" si="7"/>
        <v>175</v>
      </c>
      <c r="B184" s="11" t="s">
        <v>785</v>
      </c>
      <c r="C184" s="11" t="s">
        <v>1095</v>
      </c>
      <c r="D184" s="39">
        <v>0</v>
      </c>
      <c r="E184" s="39">
        <v>3353.3900000000003</v>
      </c>
      <c r="F184" s="39">
        <v>66.789999999999978</v>
      </c>
      <c r="G184" s="39">
        <v>579.29</v>
      </c>
      <c r="H184" s="34">
        <f t="shared" si="8"/>
        <v>3999.4700000000003</v>
      </c>
      <c r="I184" s="82" t="str">
        <f t="shared" si="6"/>
        <v>n.m.</v>
      </c>
    </row>
    <row r="185" spans="1:9" x14ac:dyDescent="0.35">
      <c r="A185" s="13">
        <f t="shared" si="7"/>
        <v>176</v>
      </c>
      <c r="B185" s="11" t="s">
        <v>786</v>
      </c>
      <c r="C185" s="11" t="s">
        <v>1096</v>
      </c>
      <c r="D185" s="39">
        <v>0</v>
      </c>
      <c r="E185" s="39">
        <v>57215.02</v>
      </c>
      <c r="F185" s="39">
        <v>1463.2899999999997</v>
      </c>
      <c r="G185" s="39">
        <v>8290.2900000000009</v>
      </c>
      <c r="H185" s="34">
        <f t="shared" si="8"/>
        <v>66968.600000000006</v>
      </c>
      <c r="I185" s="82" t="str">
        <f t="shared" si="6"/>
        <v>n.m.</v>
      </c>
    </row>
    <row r="186" spans="1:9" x14ac:dyDescent="0.35">
      <c r="A186" s="13">
        <f t="shared" si="7"/>
        <v>177</v>
      </c>
      <c r="B186" s="11" t="s">
        <v>787</v>
      </c>
      <c r="C186" s="11" t="s">
        <v>1097</v>
      </c>
      <c r="D186" s="39">
        <v>0</v>
      </c>
      <c r="E186" s="39">
        <v>10213.870000000001</v>
      </c>
      <c r="F186" s="39">
        <v>305.54000000000008</v>
      </c>
      <c r="G186" s="39">
        <v>1586.53</v>
      </c>
      <c r="H186" s="34">
        <f t="shared" si="8"/>
        <v>12105.940000000002</v>
      </c>
      <c r="I186" s="82" t="str">
        <f t="shared" si="6"/>
        <v>n.m.</v>
      </c>
    </row>
    <row r="187" spans="1:9" x14ac:dyDescent="0.35">
      <c r="A187" s="13">
        <f t="shared" si="7"/>
        <v>178</v>
      </c>
      <c r="B187" s="11" t="s">
        <v>788</v>
      </c>
      <c r="C187" s="11" t="s">
        <v>1098</v>
      </c>
      <c r="D187" s="39">
        <v>0</v>
      </c>
      <c r="E187" s="39">
        <v>30299.129999999997</v>
      </c>
      <c r="F187" s="39">
        <v>1704.6</v>
      </c>
      <c r="G187" s="39">
        <v>5682.17</v>
      </c>
      <c r="H187" s="34">
        <f t="shared" si="8"/>
        <v>37685.899999999994</v>
      </c>
      <c r="I187" s="82" t="str">
        <f t="shared" si="6"/>
        <v>n.m.</v>
      </c>
    </row>
    <row r="188" spans="1:9" x14ac:dyDescent="0.35">
      <c r="A188" s="13">
        <f t="shared" si="7"/>
        <v>179</v>
      </c>
      <c r="B188" s="11" t="s">
        <v>789</v>
      </c>
      <c r="C188" s="11" t="s">
        <v>1099</v>
      </c>
      <c r="D188" s="39">
        <v>411280.18699999998</v>
      </c>
      <c r="E188" s="39">
        <v>750998.09999999986</v>
      </c>
      <c r="F188" s="39">
        <v>11188.69999999999</v>
      </c>
      <c r="G188" s="39">
        <v>173163.44000000012</v>
      </c>
      <c r="H188" s="34">
        <f t="shared" si="8"/>
        <v>935350.24</v>
      </c>
      <c r="I188" s="82">
        <f t="shared" si="6"/>
        <v>2.2742409422217076</v>
      </c>
    </row>
    <row r="189" spans="1:9" x14ac:dyDescent="0.35">
      <c r="A189" s="13">
        <f t="shared" si="7"/>
        <v>180</v>
      </c>
      <c r="B189" s="11" t="s">
        <v>790</v>
      </c>
      <c r="C189" s="11" t="s">
        <v>1100</v>
      </c>
      <c r="D189" s="39">
        <v>1052763.04</v>
      </c>
      <c r="E189" s="39">
        <v>3324239.2600000044</v>
      </c>
      <c r="F189" s="39">
        <v>16130.410000000007</v>
      </c>
      <c r="G189" s="39">
        <v>845632.3899999999</v>
      </c>
      <c r="H189" s="34">
        <f t="shared" si="8"/>
        <v>4186002.0600000042</v>
      </c>
      <c r="I189" s="82">
        <f t="shared" si="6"/>
        <v>3.9762053766629233</v>
      </c>
    </row>
    <row r="190" spans="1:9" x14ac:dyDescent="0.35">
      <c r="A190" s="13">
        <f t="shared" si="7"/>
        <v>181</v>
      </c>
      <c r="B190" s="11" t="s">
        <v>791</v>
      </c>
      <c r="C190" s="11" t="s">
        <v>1101</v>
      </c>
      <c r="D190" s="39">
        <v>0</v>
      </c>
      <c r="E190" s="39">
        <v>987739.87999999942</v>
      </c>
      <c r="F190" s="39">
        <v>2199.2299999999996</v>
      </c>
      <c r="G190" s="39">
        <v>192049.93</v>
      </c>
      <c r="H190" s="34">
        <f t="shared" si="8"/>
        <v>1181989.0399999993</v>
      </c>
      <c r="I190" s="82" t="str">
        <f t="shared" si="6"/>
        <v>n.m.</v>
      </c>
    </row>
    <row r="191" spans="1:9" x14ac:dyDescent="0.35">
      <c r="A191" s="13">
        <f t="shared" si="7"/>
        <v>182</v>
      </c>
      <c r="B191" s="11" t="s">
        <v>792</v>
      </c>
      <c r="C191" s="11" t="s">
        <v>1102</v>
      </c>
      <c r="D191" s="39">
        <v>19744.832999999999</v>
      </c>
      <c r="E191" s="39">
        <v>23808.890000000007</v>
      </c>
      <c r="F191" s="39">
        <v>9.8100000000000023</v>
      </c>
      <c r="G191" s="39">
        <v>2163.63</v>
      </c>
      <c r="H191" s="34">
        <f t="shared" si="8"/>
        <v>25982.330000000009</v>
      </c>
      <c r="I191" s="82">
        <f t="shared" si="6"/>
        <v>1.3159052801307567</v>
      </c>
    </row>
    <row r="192" spans="1:9" x14ac:dyDescent="0.35">
      <c r="A192" s="13">
        <f t="shared" si="7"/>
        <v>183</v>
      </c>
      <c r="B192" s="11" t="s">
        <v>793</v>
      </c>
      <c r="C192" s="11" t="s">
        <v>1103</v>
      </c>
      <c r="D192" s="39">
        <v>0</v>
      </c>
      <c r="E192" s="39">
        <v>8865.0299999999988</v>
      </c>
      <c r="F192" s="39">
        <v>2.2599999999999998</v>
      </c>
      <c r="G192" s="39">
        <v>1393.0299999999997</v>
      </c>
      <c r="H192" s="34">
        <f t="shared" si="8"/>
        <v>10260.32</v>
      </c>
      <c r="I192" s="82" t="str">
        <f t="shared" si="6"/>
        <v>n.m.</v>
      </c>
    </row>
    <row r="193" spans="1:9" x14ac:dyDescent="0.35">
      <c r="A193" s="13">
        <f t="shared" si="7"/>
        <v>184</v>
      </c>
      <c r="B193" s="11" t="s">
        <v>794</v>
      </c>
      <c r="C193" s="11" t="s">
        <v>1104</v>
      </c>
      <c r="D193" s="39">
        <v>80157.482000000004</v>
      </c>
      <c r="E193" s="39">
        <v>5896.3699999999981</v>
      </c>
      <c r="F193" s="39">
        <v>5.7700000000000005</v>
      </c>
      <c r="G193" s="39">
        <v>921.95</v>
      </c>
      <c r="H193" s="34">
        <f t="shared" si="8"/>
        <v>6824.0899999999983</v>
      </c>
      <c r="I193" s="82">
        <f t="shared" si="6"/>
        <v>8.5133537503086706E-2</v>
      </c>
    </row>
    <row r="194" spans="1:9" x14ac:dyDescent="0.35">
      <c r="A194" s="13">
        <f t="shared" si="7"/>
        <v>185</v>
      </c>
      <c r="B194" s="11" t="s">
        <v>795</v>
      </c>
      <c r="C194" s="11" t="s">
        <v>1105</v>
      </c>
      <c r="D194" s="39">
        <v>0</v>
      </c>
      <c r="E194" s="39">
        <v>10492.74</v>
      </c>
      <c r="F194" s="39">
        <v>4.54</v>
      </c>
      <c r="G194" s="39">
        <v>2497.87</v>
      </c>
      <c r="H194" s="34">
        <f t="shared" si="8"/>
        <v>12995.150000000001</v>
      </c>
      <c r="I194" s="82" t="str">
        <f t="shared" si="6"/>
        <v>n.m.</v>
      </c>
    </row>
    <row r="195" spans="1:9" x14ac:dyDescent="0.35">
      <c r="A195" s="13">
        <f t="shared" si="7"/>
        <v>186</v>
      </c>
      <c r="B195" s="11" t="s">
        <v>796</v>
      </c>
      <c r="C195" s="11" t="s">
        <v>335</v>
      </c>
      <c r="D195" s="39">
        <v>5873145.4470000006</v>
      </c>
      <c r="E195" s="39">
        <v>5601554.8500000061</v>
      </c>
      <c r="F195" s="39"/>
      <c r="G195" s="39"/>
      <c r="H195" s="34">
        <f t="shared" si="8"/>
        <v>5601554.8500000061</v>
      </c>
      <c r="I195" s="82">
        <f t="shared" si="6"/>
        <v>0.95375721588187079</v>
      </c>
    </row>
    <row r="196" spans="1:9" x14ac:dyDescent="0.35">
      <c r="A196" s="13">
        <f t="shared" si="7"/>
        <v>187</v>
      </c>
      <c r="B196" s="11" t="s">
        <v>797</v>
      </c>
      <c r="C196" s="11" t="s">
        <v>335</v>
      </c>
      <c r="D196" s="39">
        <v>0</v>
      </c>
      <c r="E196" s="39">
        <v>1249775.3500000001</v>
      </c>
      <c r="F196" s="39"/>
      <c r="G196" s="39"/>
      <c r="H196" s="34">
        <f t="shared" si="8"/>
        <v>1249775.3500000001</v>
      </c>
      <c r="I196" s="82" t="str">
        <f>IFERROR(H196/D196,"n.m.")</f>
        <v>n.m.</v>
      </c>
    </row>
    <row r="197" spans="1:9" x14ac:dyDescent="0.35">
      <c r="A197" s="73">
        <f t="shared" si="7"/>
        <v>188</v>
      </c>
      <c r="B197" s="62" t="s">
        <v>671</v>
      </c>
      <c r="C197" s="62"/>
      <c r="D197" s="60">
        <v>15251390.641000062</v>
      </c>
      <c r="E197" s="60">
        <v>0</v>
      </c>
      <c r="F197" s="60">
        <v>0</v>
      </c>
      <c r="G197" s="60">
        <v>0</v>
      </c>
      <c r="H197" s="60">
        <f t="shared" ref="H197" si="9">SUM(E197:G197)</f>
        <v>0</v>
      </c>
      <c r="I197" s="74" t="s">
        <v>673</v>
      </c>
    </row>
    <row r="198" spans="1:9" x14ac:dyDescent="0.35">
      <c r="A198" s="13">
        <f t="shared" si="7"/>
        <v>189</v>
      </c>
      <c r="B198" s="3" t="s">
        <v>651</v>
      </c>
      <c r="C198" s="3"/>
      <c r="D198" s="40">
        <f>SUM(D11:D197)</f>
        <v>73475095.472000048</v>
      </c>
      <c r="E198" s="40">
        <f>SUM(E11:E197)</f>
        <v>110716045.64000005</v>
      </c>
      <c r="F198" s="40">
        <f>SUM(F11:F197)</f>
        <v>1085134.4300000002</v>
      </c>
      <c r="G198" s="40">
        <f>SUM(G11:G197)</f>
        <v>-103968.97999999805</v>
      </c>
      <c r="H198" s="40">
        <f>SUM(H11:H197)</f>
        <v>111697211.09000008</v>
      </c>
      <c r="I198" s="80">
        <f t="shared" si="6"/>
        <v>1.5202050486966123</v>
      </c>
    </row>
    <row r="199" spans="1:9" x14ac:dyDescent="0.35">
      <c r="A199" s="13">
        <f t="shared" si="7"/>
        <v>190</v>
      </c>
      <c r="B199" s="3" t="s">
        <v>660</v>
      </c>
      <c r="C199" s="3"/>
      <c r="D199" s="50"/>
      <c r="E199" s="50"/>
      <c r="F199" s="50"/>
      <c r="G199" s="50"/>
      <c r="H199" s="50"/>
      <c r="I199" s="28"/>
    </row>
    <row r="200" spans="1:9" x14ac:dyDescent="0.35">
      <c r="A200" s="13">
        <f t="shared" si="7"/>
        <v>191</v>
      </c>
      <c r="B200" s="11" t="s">
        <v>143</v>
      </c>
      <c r="C200" s="11" t="s">
        <v>473</v>
      </c>
      <c r="D200" s="72">
        <v>411042.33999999991</v>
      </c>
      <c r="E200" s="39">
        <v>2743659.0200000014</v>
      </c>
      <c r="F200" s="39"/>
      <c r="G200" s="39"/>
      <c r="H200" s="39">
        <f>SUM(E200:G200)</f>
        <v>2743659.0200000014</v>
      </c>
      <c r="I200" s="82">
        <f>IFERROR(H200/D200,"n.m.")</f>
        <v>6.6748817652215635</v>
      </c>
    </row>
    <row r="201" spans="1:9" x14ac:dyDescent="0.35">
      <c r="A201" s="13">
        <f t="shared" si="7"/>
        <v>192</v>
      </c>
      <c r="B201" s="11" t="s">
        <v>97</v>
      </c>
      <c r="C201" s="11" t="s">
        <v>1106</v>
      </c>
      <c r="D201" s="72">
        <v>0</v>
      </c>
      <c r="E201" s="39">
        <v>-7606861.613000052</v>
      </c>
      <c r="F201" s="39">
        <v>-197681.53</v>
      </c>
      <c r="G201" s="39">
        <v>-1016048.5899999996</v>
      </c>
      <c r="H201" s="39">
        <f t="shared" ref="H201:H264" si="10">SUM(E201:G201)</f>
        <v>-8820591.7330000512</v>
      </c>
      <c r="I201" s="82" t="str">
        <f t="shared" ref="I201:I264" si="11">IFERROR(H201/D201,"n.m.")</f>
        <v>n.m.</v>
      </c>
    </row>
    <row r="202" spans="1:9" x14ac:dyDescent="0.35">
      <c r="A202" s="13">
        <f t="shared" si="7"/>
        <v>193</v>
      </c>
      <c r="B202" s="11" t="s">
        <v>51</v>
      </c>
      <c r="C202" s="11" t="s">
        <v>385</v>
      </c>
      <c r="D202" s="72">
        <v>0</v>
      </c>
      <c r="E202" s="39">
        <v>-1900.5800000000002</v>
      </c>
      <c r="F202" s="39"/>
      <c r="G202" s="39">
        <v>-82.01</v>
      </c>
      <c r="H202" s="39">
        <f t="shared" si="10"/>
        <v>-1982.5900000000001</v>
      </c>
      <c r="I202" s="82" t="str">
        <f t="shared" si="11"/>
        <v>n.m.</v>
      </c>
    </row>
    <row r="203" spans="1:9" x14ac:dyDescent="0.35">
      <c r="A203" s="13">
        <f t="shared" si="7"/>
        <v>194</v>
      </c>
      <c r="B203" s="11" t="s">
        <v>798</v>
      </c>
      <c r="C203" s="11" t="s">
        <v>1107</v>
      </c>
      <c r="D203" s="72">
        <v>2276833.6027615</v>
      </c>
      <c r="E203" s="39">
        <v>-873332.91999999911</v>
      </c>
      <c r="F203" s="39">
        <v>-7952.8600000000015</v>
      </c>
      <c r="G203" s="39">
        <v>-64889.800000000032</v>
      </c>
      <c r="H203" s="39">
        <f t="shared" si="10"/>
        <v>-946175.57999999914</v>
      </c>
      <c r="I203" s="82">
        <f t="shared" si="11"/>
        <v>-0.4155664159437969</v>
      </c>
    </row>
    <row r="204" spans="1:9" x14ac:dyDescent="0.35">
      <c r="A204" s="13">
        <f t="shared" si="7"/>
        <v>195</v>
      </c>
      <c r="B204" s="11" t="s">
        <v>40</v>
      </c>
      <c r="C204" s="11" t="s">
        <v>372</v>
      </c>
      <c r="D204" s="72">
        <v>3.1371999999999997E-2</v>
      </c>
      <c r="E204" s="39">
        <v>21.650000000000002</v>
      </c>
      <c r="F204" s="39"/>
      <c r="G204" s="39">
        <v>4.99</v>
      </c>
      <c r="H204" s="39">
        <f>SUM(E204:G204)</f>
        <v>26.64</v>
      </c>
      <c r="I204" s="82">
        <f t="shared" si="11"/>
        <v>849.16486038505684</v>
      </c>
    </row>
    <row r="205" spans="1:9" x14ac:dyDescent="0.35">
      <c r="A205" s="13">
        <f t="shared" si="7"/>
        <v>196</v>
      </c>
      <c r="B205" s="11" t="s">
        <v>98</v>
      </c>
      <c r="C205" s="11" t="s">
        <v>427</v>
      </c>
      <c r="D205" s="72">
        <v>0</v>
      </c>
      <c r="E205" s="39">
        <v>-4018.7599999999998</v>
      </c>
      <c r="F205" s="39"/>
      <c r="G205" s="39"/>
      <c r="H205" s="39">
        <f t="shared" si="10"/>
        <v>-4018.7599999999998</v>
      </c>
      <c r="I205" s="82" t="str">
        <f t="shared" si="11"/>
        <v>n.m.</v>
      </c>
    </row>
    <row r="206" spans="1:9" x14ac:dyDescent="0.35">
      <c r="A206" s="13">
        <f t="shared" si="7"/>
        <v>197</v>
      </c>
      <c r="B206" s="11" t="s">
        <v>54</v>
      </c>
      <c r="C206" s="11" t="s">
        <v>388</v>
      </c>
      <c r="D206" s="72">
        <v>0</v>
      </c>
      <c r="E206" s="39">
        <v>-15073.18</v>
      </c>
      <c r="F206" s="39">
        <v>-669.59</v>
      </c>
      <c r="G206" s="39"/>
      <c r="H206" s="39">
        <f t="shared" si="10"/>
        <v>-15742.77</v>
      </c>
      <c r="I206" s="82" t="str">
        <f t="shared" si="11"/>
        <v>n.m.</v>
      </c>
    </row>
    <row r="207" spans="1:9" x14ac:dyDescent="0.35">
      <c r="A207" s="13">
        <f t="shared" si="7"/>
        <v>198</v>
      </c>
      <c r="B207" s="11" t="s">
        <v>799</v>
      </c>
      <c r="C207" s="11" t="s">
        <v>1108</v>
      </c>
      <c r="D207" s="72">
        <v>0</v>
      </c>
      <c r="E207" s="39">
        <v>30116.67</v>
      </c>
      <c r="F207" s="39"/>
      <c r="G207" s="39"/>
      <c r="H207" s="39">
        <f t="shared" si="10"/>
        <v>30116.67</v>
      </c>
      <c r="I207" s="82" t="str">
        <f t="shared" si="11"/>
        <v>n.m.</v>
      </c>
    </row>
    <row r="208" spans="1:9" x14ac:dyDescent="0.35">
      <c r="A208" s="13">
        <f t="shared" si="7"/>
        <v>199</v>
      </c>
      <c r="B208" s="11" t="s">
        <v>800</v>
      </c>
      <c r="C208" s="11" t="s">
        <v>1109</v>
      </c>
      <c r="D208" s="72">
        <v>0</v>
      </c>
      <c r="E208" s="39">
        <v>451756.11000000004</v>
      </c>
      <c r="F208" s="39"/>
      <c r="G208" s="39"/>
      <c r="H208" s="39">
        <f t="shared" si="10"/>
        <v>451756.11000000004</v>
      </c>
      <c r="I208" s="82" t="str">
        <f t="shared" si="11"/>
        <v>n.m.</v>
      </c>
    </row>
    <row r="209" spans="1:9" x14ac:dyDescent="0.35">
      <c r="A209" s="13">
        <f t="shared" si="7"/>
        <v>200</v>
      </c>
      <c r="B209" s="11" t="s">
        <v>801</v>
      </c>
      <c r="C209" s="11" t="s">
        <v>1110</v>
      </c>
      <c r="D209" s="72">
        <v>286217.84499999997</v>
      </c>
      <c r="E209" s="39">
        <v>1187364.3199999996</v>
      </c>
      <c r="F209" s="39">
        <v>6142.43</v>
      </c>
      <c r="G209" s="39">
        <v>85550.45</v>
      </c>
      <c r="H209" s="39">
        <f t="shared" si="10"/>
        <v>1279057.1999999995</v>
      </c>
      <c r="I209" s="82">
        <f t="shared" si="11"/>
        <v>4.4688240874708551</v>
      </c>
    </row>
    <row r="210" spans="1:9" x14ac:dyDescent="0.35">
      <c r="A210" s="13">
        <f t="shared" si="7"/>
        <v>201</v>
      </c>
      <c r="B210" s="11" t="s">
        <v>311</v>
      </c>
      <c r="C210" s="11" t="s">
        <v>624</v>
      </c>
      <c r="D210" s="72">
        <v>197511.42499999999</v>
      </c>
      <c r="E210" s="39">
        <v>35975.870000000003</v>
      </c>
      <c r="F210" s="39">
        <v>421.37</v>
      </c>
      <c r="G210" s="39">
        <v>73527.069999999992</v>
      </c>
      <c r="H210" s="39">
        <f t="shared" si="10"/>
        <v>109924.31</v>
      </c>
      <c r="I210" s="82">
        <f t="shared" si="11"/>
        <v>0.5565465896466496</v>
      </c>
    </row>
    <row r="211" spans="1:9" x14ac:dyDescent="0.35">
      <c r="A211" s="13">
        <f t="shared" si="7"/>
        <v>202</v>
      </c>
      <c r="B211" s="11" t="s">
        <v>273</v>
      </c>
      <c r="C211" s="11" t="s">
        <v>591</v>
      </c>
      <c r="D211" s="72">
        <v>0</v>
      </c>
      <c r="E211" s="39">
        <v>29702.160000000003</v>
      </c>
      <c r="F211" s="39">
        <v>33.159999999999997</v>
      </c>
      <c r="G211" s="39">
        <v>1217.03</v>
      </c>
      <c r="H211" s="39">
        <f t="shared" si="10"/>
        <v>30952.350000000002</v>
      </c>
      <c r="I211" s="82" t="str">
        <f t="shared" si="11"/>
        <v>n.m.</v>
      </c>
    </row>
    <row r="212" spans="1:9" x14ac:dyDescent="0.35">
      <c r="A212" s="13">
        <f t="shared" si="7"/>
        <v>203</v>
      </c>
      <c r="B212" s="5" t="s">
        <v>158</v>
      </c>
      <c r="C212" s="11" t="s">
        <v>487</v>
      </c>
      <c r="D212" s="72">
        <v>0</v>
      </c>
      <c r="E212" s="44">
        <v>96801.76999999996</v>
      </c>
      <c r="F212" s="44">
        <v>2815.54</v>
      </c>
      <c r="G212" s="44">
        <v>34087.000000000007</v>
      </c>
      <c r="H212" s="39">
        <f t="shared" si="10"/>
        <v>133704.30999999997</v>
      </c>
      <c r="I212" s="82" t="str">
        <f t="shared" si="11"/>
        <v>n.m.</v>
      </c>
    </row>
    <row r="213" spans="1:9" x14ac:dyDescent="0.35">
      <c r="A213" s="13">
        <f t="shared" si="7"/>
        <v>204</v>
      </c>
      <c r="B213" s="11" t="s">
        <v>274</v>
      </c>
      <c r="C213" s="11" t="s">
        <v>592</v>
      </c>
      <c r="D213" s="72">
        <v>0</v>
      </c>
      <c r="E213" s="39">
        <v>7844</v>
      </c>
      <c r="F213" s="39">
        <v>7.77</v>
      </c>
      <c r="G213" s="39">
        <v>2970.72</v>
      </c>
      <c r="H213" s="39">
        <f t="shared" si="10"/>
        <v>10822.49</v>
      </c>
      <c r="I213" s="82" t="str">
        <f t="shared" si="11"/>
        <v>n.m.</v>
      </c>
    </row>
    <row r="214" spans="1:9" x14ac:dyDescent="0.35">
      <c r="A214" s="13">
        <f t="shared" si="7"/>
        <v>205</v>
      </c>
      <c r="B214" s="11" t="s">
        <v>23</v>
      </c>
      <c r="C214" s="11" t="s">
        <v>356</v>
      </c>
      <c r="D214" s="72">
        <v>180031.734</v>
      </c>
      <c r="E214" s="39">
        <v>524182.45999999973</v>
      </c>
      <c r="F214" s="39">
        <v>13467.139999999998</v>
      </c>
      <c r="G214" s="39">
        <v>1541014.5000000005</v>
      </c>
      <c r="H214" s="39">
        <f t="shared" si="10"/>
        <v>2078664.1</v>
      </c>
      <c r="I214" s="82">
        <f t="shared" si="11"/>
        <v>11.546098311756527</v>
      </c>
    </row>
    <row r="215" spans="1:9" x14ac:dyDescent="0.35">
      <c r="A215" s="13">
        <f t="shared" si="7"/>
        <v>206</v>
      </c>
      <c r="B215" s="11" t="s">
        <v>24</v>
      </c>
      <c r="C215" s="11" t="s">
        <v>357</v>
      </c>
      <c r="D215" s="72">
        <v>388070.158</v>
      </c>
      <c r="E215" s="39">
        <v>121369.74999999997</v>
      </c>
      <c r="F215" s="39">
        <v>370.55999999999995</v>
      </c>
      <c r="G215" s="39">
        <v>6920.96</v>
      </c>
      <c r="H215" s="39">
        <f t="shared" si="10"/>
        <v>128661.26999999997</v>
      </c>
      <c r="I215" s="82">
        <f t="shared" si="11"/>
        <v>0.33154126218589569</v>
      </c>
    </row>
    <row r="216" spans="1:9" x14ac:dyDescent="0.35">
      <c r="A216" s="13">
        <f t="shared" si="7"/>
        <v>207</v>
      </c>
      <c r="B216" s="11" t="s">
        <v>74</v>
      </c>
      <c r="C216" s="11" t="s">
        <v>404</v>
      </c>
      <c r="D216" s="72">
        <v>679035.19000000006</v>
      </c>
      <c r="E216" s="39">
        <v>167044.04999999999</v>
      </c>
      <c r="F216" s="39">
        <v>3695.6200000000003</v>
      </c>
      <c r="G216" s="39">
        <v>363944.68</v>
      </c>
      <c r="H216" s="39">
        <f t="shared" si="10"/>
        <v>534684.35</v>
      </c>
      <c r="I216" s="82">
        <f t="shared" si="11"/>
        <v>0.78741773309274288</v>
      </c>
    </row>
    <row r="217" spans="1:9" x14ac:dyDescent="0.35">
      <c r="A217" s="13">
        <f t="shared" si="7"/>
        <v>208</v>
      </c>
      <c r="B217" s="11" t="s">
        <v>75</v>
      </c>
      <c r="C217" s="11" t="s">
        <v>405</v>
      </c>
      <c r="D217" s="72">
        <v>679035.19</v>
      </c>
      <c r="E217" s="34">
        <v>166133.53</v>
      </c>
      <c r="F217" s="34">
        <v>3644.16</v>
      </c>
      <c r="G217" s="34">
        <v>420202.48000000004</v>
      </c>
      <c r="H217" s="39">
        <f t="shared" si="10"/>
        <v>589980.17000000004</v>
      </c>
      <c r="I217" s="82">
        <f t="shared" si="11"/>
        <v>0.86885065558973473</v>
      </c>
    </row>
    <row r="218" spans="1:9" x14ac:dyDescent="0.35">
      <c r="A218" s="13">
        <f t="shared" si="7"/>
        <v>209</v>
      </c>
      <c r="B218" s="11" t="s">
        <v>802</v>
      </c>
      <c r="C218" s="11" t="s">
        <v>1111</v>
      </c>
      <c r="D218" s="72">
        <v>116609.198</v>
      </c>
      <c r="E218" s="34">
        <v>32450</v>
      </c>
      <c r="F218" s="34">
        <v>90.35</v>
      </c>
      <c r="G218" s="34">
        <v>2480.27</v>
      </c>
      <c r="H218" s="39">
        <f t="shared" si="10"/>
        <v>35020.619999999995</v>
      </c>
      <c r="I218" s="82">
        <f t="shared" si="11"/>
        <v>0.30032467936191443</v>
      </c>
    </row>
    <row r="219" spans="1:9" x14ac:dyDescent="0.35">
      <c r="A219" s="13">
        <f t="shared" si="7"/>
        <v>210</v>
      </c>
      <c r="B219" s="11" t="s">
        <v>803</v>
      </c>
      <c r="C219" s="11" t="s">
        <v>1112</v>
      </c>
      <c r="D219" s="72">
        <v>0</v>
      </c>
      <c r="E219" s="34">
        <v>340.44</v>
      </c>
      <c r="F219" s="34">
        <v>-828.2</v>
      </c>
      <c r="G219" s="34">
        <v>16.919999999999998</v>
      </c>
      <c r="H219" s="39">
        <f t="shared" si="10"/>
        <v>-470.84000000000003</v>
      </c>
      <c r="I219" s="82" t="str">
        <f t="shared" si="11"/>
        <v>n.m.</v>
      </c>
    </row>
    <row r="220" spans="1:9" x14ac:dyDescent="0.35">
      <c r="A220" s="13">
        <f t="shared" ref="A220:A283" si="12">A219+1</f>
        <v>211</v>
      </c>
      <c r="B220" s="11" t="s">
        <v>804</v>
      </c>
      <c r="C220" s="11" t="s">
        <v>1113</v>
      </c>
      <c r="D220" s="72">
        <v>0</v>
      </c>
      <c r="E220" s="34">
        <v>99237.47</v>
      </c>
      <c r="F220" s="34"/>
      <c r="G220" s="34"/>
      <c r="H220" s="39">
        <f t="shared" si="10"/>
        <v>99237.47</v>
      </c>
      <c r="I220" s="82" t="str">
        <f t="shared" si="11"/>
        <v>n.m.</v>
      </c>
    </row>
    <row r="221" spans="1:9" x14ac:dyDescent="0.35">
      <c r="A221" s="13">
        <f t="shared" si="12"/>
        <v>212</v>
      </c>
      <c r="B221" s="11" t="s">
        <v>277</v>
      </c>
      <c r="C221" s="11" t="s">
        <v>595</v>
      </c>
      <c r="D221" s="72">
        <v>0</v>
      </c>
      <c r="E221" s="34">
        <v>-9594.3699999999953</v>
      </c>
      <c r="F221" s="34">
        <v>472.44999999999942</v>
      </c>
      <c r="G221" s="34"/>
      <c r="H221" s="39">
        <f t="shared" si="10"/>
        <v>-9121.9199999999964</v>
      </c>
      <c r="I221" s="82" t="str">
        <f t="shared" si="11"/>
        <v>n.m.</v>
      </c>
    </row>
    <row r="222" spans="1:9" x14ac:dyDescent="0.35">
      <c r="A222" s="13">
        <f t="shared" si="12"/>
        <v>213</v>
      </c>
      <c r="B222" s="11" t="s">
        <v>139</v>
      </c>
      <c r="C222" s="11" t="s">
        <v>469</v>
      </c>
      <c r="D222" s="72">
        <v>0</v>
      </c>
      <c r="E222" s="34">
        <v>14780.779999999966</v>
      </c>
      <c r="F222" s="34">
        <v>6.1284310959308641E-14</v>
      </c>
      <c r="G222" s="34"/>
      <c r="H222" s="39">
        <f t="shared" si="10"/>
        <v>14780.779999999966</v>
      </c>
      <c r="I222" s="82" t="str">
        <f t="shared" si="11"/>
        <v>n.m.</v>
      </c>
    </row>
    <row r="223" spans="1:9" x14ac:dyDescent="0.35">
      <c r="A223" s="13">
        <f t="shared" si="12"/>
        <v>214</v>
      </c>
      <c r="B223" s="11" t="s">
        <v>805</v>
      </c>
      <c r="C223" s="11" t="s">
        <v>1114</v>
      </c>
      <c r="D223" s="72">
        <v>0</v>
      </c>
      <c r="E223" s="34">
        <v>43966.559999999998</v>
      </c>
      <c r="F223" s="34">
        <v>1313.7999999999995</v>
      </c>
      <c r="G223" s="34"/>
      <c r="H223" s="39">
        <f t="shared" si="10"/>
        <v>45280.36</v>
      </c>
      <c r="I223" s="82" t="str">
        <f t="shared" si="11"/>
        <v>n.m.</v>
      </c>
    </row>
    <row r="224" spans="1:9" x14ac:dyDescent="0.35">
      <c r="A224" s="13">
        <f t="shared" si="12"/>
        <v>215</v>
      </c>
      <c r="B224" s="11" t="s">
        <v>100</v>
      </c>
      <c r="C224" s="11" t="s">
        <v>429</v>
      </c>
      <c r="D224" s="72">
        <v>0</v>
      </c>
      <c r="E224" s="34">
        <v>-3992.7799999999997</v>
      </c>
      <c r="F224" s="34">
        <v>-362.59000000000003</v>
      </c>
      <c r="G224" s="34">
        <v>-1011.1499999999999</v>
      </c>
      <c r="H224" s="39">
        <f t="shared" si="10"/>
        <v>-5366.5199999999995</v>
      </c>
      <c r="I224" s="82" t="str">
        <f t="shared" si="11"/>
        <v>n.m.</v>
      </c>
    </row>
    <row r="225" spans="1:9" x14ac:dyDescent="0.35">
      <c r="A225" s="13">
        <f t="shared" si="12"/>
        <v>216</v>
      </c>
      <c r="B225" s="11" t="s">
        <v>102</v>
      </c>
      <c r="C225" s="11" t="s">
        <v>406</v>
      </c>
      <c r="D225" s="72">
        <v>0</v>
      </c>
      <c r="E225" s="34">
        <v>-3461.2100000000005</v>
      </c>
      <c r="F225" s="34">
        <v>-239.29999999999998</v>
      </c>
      <c r="G225" s="34">
        <v>-773.51</v>
      </c>
      <c r="H225" s="39">
        <f t="shared" si="10"/>
        <v>-4474.0200000000004</v>
      </c>
      <c r="I225" s="82" t="str">
        <f t="shared" si="11"/>
        <v>n.m.</v>
      </c>
    </row>
    <row r="226" spans="1:9" x14ac:dyDescent="0.35">
      <c r="A226" s="13">
        <f t="shared" si="12"/>
        <v>217</v>
      </c>
      <c r="B226" s="11" t="s">
        <v>90</v>
      </c>
      <c r="C226" s="11" t="s">
        <v>422</v>
      </c>
      <c r="D226" s="72">
        <v>2085739.4064410001</v>
      </c>
      <c r="E226" s="34">
        <v>-766080.64999999967</v>
      </c>
      <c r="F226" s="34">
        <v>-6075.2100000000037</v>
      </c>
      <c r="G226" s="34">
        <v>-65187.389999999985</v>
      </c>
      <c r="H226" s="39">
        <f t="shared" si="10"/>
        <v>-837343.24999999965</v>
      </c>
      <c r="I226" s="82">
        <f t="shared" si="11"/>
        <v>-0.40146110650936961</v>
      </c>
    </row>
    <row r="227" spans="1:9" x14ac:dyDescent="0.35">
      <c r="A227" s="13">
        <f t="shared" si="12"/>
        <v>218</v>
      </c>
      <c r="B227" s="11" t="s">
        <v>806</v>
      </c>
      <c r="C227" s="11" t="s">
        <v>1115</v>
      </c>
      <c r="D227" s="72">
        <v>0</v>
      </c>
      <c r="E227" s="34">
        <v>-0.78</v>
      </c>
      <c r="F227" s="34"/>
      <c r="G227" s="34">
        <v>-0.28999999999999998</v>
      </c>
      <c r="H227" s="39">
        <f t="shared" si="10"/>
        <v>-1.07</v>
      </c>
      <c r="I227" s="82" t="str">
        <f t="shared" si="11"/>
        <v>n.m.</v>
      </c>
    </row>
    <row r="228" spans="1:9" x14ac:dyDescent="0.35">
      <c r="A228" s="13">
        <f t="shared" si="12"/>
        <v>219</v>
      </c>
      <c r="B228" s="11" t="s">
        <v>807</v>
      </c>
      <c r="C228" s="11" t="s">
        <v>1116</v>
      </c>
      <c r="D228" s="72">
        <v>1109100.1325000001</v>
      </c>
      <c r="E228" s="34">
        <v>1.0186340659856796E-10</v>
      </c>
      <c r="F228" s="34">
        <v>0</v>
      </c>
      <c r="G228" s="34">
        <v>0</v>
      </c>
      <c r="H228" s="39">
        <f t="shared" si="10"/>
        <v>1.0186340659856796E-10</v>
      </c>
      <c r="I228" s="82">
        <f t="shared" si="11"/>
        <v>9.1843291343730817E-17</v>
      </c>
    </row>
    <row r="229" spans="1:9" x14ac:dyDescent="0.35">
      <c r="A229" s="13">
        <f t="shared" si="12"/>
        <v>220</v>
      </c>
      <c r="B229" s="11" t="s">
        <v>808</v>
      </c>
      <c r="C229" s="11" t="s">
        <v>1117</v>
      </c>
      <c r="D229" s="72">
        <v>172202.55550000002</v>
      </c>
      <c r="E229" s="34">
        <v>0</v>
      </c>
      <c r="F229" s="34">
        <v>1.9428902930940239E-16</v>
      </c>
      <c r="G229" s="34">
        <v>0</v>
      </c>
      <c r="H229" s="39">
        <f t="shared" si="10"/>
        <v>1.9428902930940239E-16</v>
      </c>
      <c r="I229" s="82">
        <f t="shared" si="11"/>
        <v>1.1282586878299978E-21</v>
      </c>
    </row>
    <row r="230" spans="1:9" x14ac:dyDescent="0.35">
      <c r="A230" s="13">
        <f t="shared" si="12"/>
        <v>221</v>
      </c>
      <c r="B230" s="11" t="s">
        <v>809</v>
      </c>
      <c r="C230" s="11" t="s">
        <v>1118</v>
      </c>
      <c r="D230" s="72">
        <v>27147.996342499999</v>
      </c>
      <c r="E230" s="34">
        <v>0</v>
      </c>
      <c r="F230" s="34">
        <v>0</v>
      </c>
      <c r="G230" s="34">
        <v>0</v>
      </c>
      <c r="H230" s="39">
        <f t="shared" si="10"/>
        <v>0</v>
      </c>
      <c r="I230" s="82">
        <f t="shared" si="11"/>
        <v>0</v>
      </c>
    </row>
    <row r="231" spans="1:9" x14ac:dyDescent="0.35">
      <c r="A231" s="13">
        <f t="shared" si="12"/>
        <v>222</v>
      </c>
      <c r="B231" s="11" t="s">
        <v>810</v>
      </c>
      <c r="C231" s="11" t="s">
        <v>1119</v>
      </c>
      <c r="D231" s="72">
        <v>0</v>
      </c>
      <c r="E231" s="34"/>
      <c r="F231" s="34">
        <v>-14533.310000000001</v>
      </c>
      <c r="G231" s="34"/>
      <c r="H231" s="39">
        <f t="shared" si="10"/>
        <v>-14533.310000000001</v>
      </c>
      <c r="I231" s="82" t="str">
        <f t="shared" si="11"/>
        <v>n.m.</v>
      </c>
    </row>
    <row r="232" spans="1:9" x14ac:dyDescent="0.35">
      <c r="A232" s="13">
        <f t="shared" si="12"/>
        <v>223</v>
      </c>
      <c r="B232" s="11" t="s">
        <v>811</v>
      </c>
      <c r="C232" s="11" t="s">
        <v>1120</v>
      </c>
      <c r="D232" s="72">
        <v>0</v>
      </c>
      <c r="E232" s="34">
        <v>-1198722.3999999992</v>
      </c>
      <c r="F232" s="34">
        <v>-24944.530000000002</v>
      </c>
      <c r="G232" s="34">
        <v>-144065.76000000004</v>
      </c>
      <c r="H232" s="39">
        <f t="shared" si="10"/>
        <v>-1367732.6899999992</v>
      </c>
      <c r="I232" s="82" t="str">
        <f t="shared" si="11"/>
        <v>n.m.</v>
      </c>
    </row>
    <row r="233" spans="1:9" x14ac:dyDescent="0.35">
      <c r="A233" s="13">
        <f t="shared" si="12"/>
        <v>224</v>
      </c>
      <c r="B233" s="11" t="s">
        <v>812</v>
      </c>
      <c r="C233" s="11" t="s">
        <v>1116</v>
      </c>
      <c r="D233" s="72">
        <v>507690.0625</v>
      </c>
      <c r="E233" s="34">
        <v>-1116645.6700000002</v>
      </c>
      <c r="F233" s="34">
        <v>-20008.89</v>
      </c>
      <c r="G233" s="34">
        <v>-141848.28</v>
      </c>
      <c r="H233" s="39">
        <f t="shared" si="10"/>
        <v>-1278502.8400000001</v>
      </c>
      <c r="I233" s="82">
        <f t="shared" si="11"/>
        <v>-2.5182743063835331</v>
      </c>
    </row>
    <row r="234" spans="1:9" x14ac:dyDescent="0.35">
      <c r="A234" s="13">
        <f t="shared" si="12"/>
        <v>225</v>
      </c>
      <c r="B234" s="11" t="s">
        <v>813</v>
      </c>
      <c r="C234" s="11" t="s">
        <v>1121</v>
      </c>
      <c r="D234" s="72">
        <v>77349.919500000004</v>
      </c>
      <c r="E234" s="34">
        <v>0</v>
      </c>
      <c r="F234" s="34">
        <v>0</v>
      </c>
      <c r="G234" s="34">
        <v>0</v>
      </c>
      <c r="H234" s="39">
        <f t="shared" si="10"/>
        <v>0</v>
      </c>
      <c r="I234" s="82">
        <f t="shared" si="11"/>
        <v>0</v>
      </c>
    </row>
    <row r="235" spans="1:9" x14ac:dyDescent="0.35">
      <c r="A235" s="13">
        <f t="shared" si="12"/>
        <v>226</v>
      </c>
      <c r="B235" s="11" t="s">
        <v>814</v>
      </c>
      <c r="C235" s="11" t="s">
        <v>1122</v>
      </c>
      <c r="D235" s="72">
        <v>59788.322500000002</v>
      </c>
      <c r="E235" s="34">
        <v>-4.0927261579781771E-12</v>
      </c>
      <c r="F235" s="34">
        <v>7.1054273576010019E-15</v>
      </c>
      <c r="G235" s="34">
        <v>0</v>
      </c>
      <c r="H235" s="39">
        <f t="shared" si="10"/>
        <v>-4.0856207306205761E-12</v>
      </c>
      <c r="I235" s="82">
        <f t="shared" si="11"/>
        <v>-6.833476103332011E-17</v>
      </c>
    </row>
    <row r="236" spans="1:9" x14ac:dyDescent="0.35">
      <c r="A236" s="13">
        <f t="shared" si="12"/>
        <v>227</v>
      </c>
      <c r="B236" s="11" t="s">
        <v>815</v>
      </c>
      <c r="C236" s="11" t="s">
        <v>1123</v>
      </c>
      <c r="D236" s="72">
        <v>479507.66949999996</v>
      </c>
      <c r="E236" s="34">
        <v>0</v>
      </c>
      <c r="F236" s="34">
        <v>1.1102230246251565E-16</v>
      </c>
      <c r="G236" s="34">
        <v>0</v>
      </c>
      <c r="H236" s="39">
        <f t="shared" si="10"/>
        <v>1.1102230246251565E-16</v>
      </c>
      <c r="I236" s="82">
        <f t="shared" si="11"/>
        <v>2.315339451781504E-22</v>
      </c>
    </row>
    <row r="237" spans="1:9" x14ac:dyDescent="0.35">
      <c r="A237" s="13">
        <f t="shared" si="12"/>
        <v>228</v>
      </c>
      <c r="B237" s="11" t="s">
        <v>816</v>
      </c>
      <c r="C237" s="11" t="s">
        <v>1124</v>
      </c>
      <c r="D237" s="72">
        <v>171231.46100000001</v>
      </c>
      <c r="E237" s="34">
        <v>-2.2282620193436742E-11</v>
      </c>
      <c r="F237" s="34">
        <v>3.1002977962657496E-14</v>
      </c>
      <c r="G237" s="34">
        <v>-2.1316282072803006E-13</v>
      </c>
      <c r="H237" s="39">
        <f t="shared" si="10"/>
        <v>-2.2464780036202114E-11</v>
      </c>
      <c r="I237" s="82">
        <f t="shared" si="11"/>
        <v>-1.3119540010350149E-16</v>
      </c>
    </row>
    <row r="238" spans="1:9" x14ac:dyDescent="0.35">
      <c r="A238" s="13">
        <f t="shared" si="12"/>
        <v>229</v>
      </c>
      <c r="B238" s="11" t="s">
        <v>817</v>
      </c>
      <c r="C238" s="11" t="s">
        <v>1125</v>
      </c>
      <c r="D238" s="72">
        <v>171231.46099999998</v>
      </c>
      <c r="E238" s="34">
        <v>-8.1286088970955461E-12</v>
      </c>
      <c r="F238" s="34">
        <v>2.9670710333107309E-14</v>
      </c>
      <c r="G238" s="34">
        <v>1.0302869668521453E-13</v>
      </c>
      <c r="H238" s="39">
        <f t="shared" si="10"/>
        <v>-7.9959094900772243E-12</v>
      </c>
      <c r="I238" s="82">
        <f t="shared" si="11"/>
        <v>-4.6696497497485144E-17</v>
      </c>
    </row>
    <row r="239" spans="1:9" x14ac:dyDescent="0.35">
      <c r="A239" s="13">
        <f t="shared" si="12"/>
        <v>230</v>
      </c>
      <c r="B239" s="11" t="s">
        <v>818</v>
      </c>
      <c r="C239" s="11" t="s">
        <v>1126</v>
      </c>
      <c r="D239" s="72">
        <v>-432868.47949150001</v>
      </c>
      <c r="E239" s="34">
        <v>-1339639.4500000002</v>
      </c>
      <c r="F239" s="34">
        <v>-3151.5799999999981</v>
      </c>
      <c r="G239" s="34">
        <v>-50892.73000000001</v>
      </c>
      <c r="H239" s="39">
        <f t="shared" si="10"/>
        <v>-1393683.7600000002</v>
      </c>
      <c r="I239" s="82">
        <f t="shared" si="11"/>
        <v>3.2196471354005514</v>
      </c>
    </row>
    <row r="240" spans="1:9" x14ac:dyDescent="0.35">
      <c r="A240" s="13">
        <f t="shared" si="12"/>
        <v>231</v>
      </c>
      <c r="B240" s="11" t="s">
        <v>819</v>
      </c>
      <c r="C240" s="11" t="s">
        <v>1127</v>
      </c>
      <c r="D240" s="72">
        <v>14503.1095</v>
      </c>
      <c r="E240" s="34">
        <v>0</v>
      </c>
      <c r="F240" s="34">
        <v>3.5527136788005009E-15</v>
      </c>
      <c r="G240" s="34">
        <v>0</v>
      </c>
      <c r="H240" s="39">
        <f t="shared" si="10"/>
        <v>3.5527136788005009E-15</v>
      </c>
      <c r="I240" s="82">
        <f t="shared" si="11"/>
        <v>2.4496220474654079E-19</v>
      </c>
    </row>
    <row r="241" spans="1:9" x14ac:dyDescent="0.35">
      <c r="A241" s="13">
        <f t="shared" si="12"/>
        <v>232</v>
      </c>
      <c r="B241" s="11" t="s">
        <v>820</v>
      </c>
      <c r="C241" s="11" t="s">
        <v>1128</v>
      </c>
      <c r="D241" s="72">
        <v>410110.54596849997</v>
      </c>
      <c r="E241" s="34">
        <v>-777269.2300000008</v>
      </c>
      <c r="F241" s="34">
        <v>-990.20999999999981</v>
      </c>
      <c r="G241" s="34">
        <v>-18724.810000000016</v>
      </c>
      <c r="H241" s="39">
        <f t="shared" si="10"/>
        <v>-796984.25000000081</v>
      </c>
      <c r="I241" s="82">
        <f t="shared" si="11"/>
        <v>-1.9433400526628157</v>
      </c>
    </row>
    <row r="242" spans="1:9" x14ac:dyDescent="0.35">
      <c r="A242" s="13">
        <f t="shared" si="12"/>
        <v>233</v>
      </c>
      <c r="B242" s="11" t="s">
        <v>821</v>
      </c>
      <c r="C242" s="11" t="s">
        <v>1129</v>
      </c>
      <c r="D242" s="72">
        <v>127611.4385</v>
      </c>
      <c r="E242" s="34">
        <v>-5.9117155615240335E-12</v>
      </c>
      <c r="F242" s="34">
        <v>6.6613381477509392E-15</v>
      </c>
      <c r="G242" s="34">
        <v>-4.5474735088646412E-13</v>
      </c>
      <c r="H242" s="39">
        <f t="shared" si="10"/>
        <v>-6.3598015742627467E-12</v>
      </c>
      <c r="I242" s="82">
        <f t="shared" si="11"/>
        <v>-4.9837237547187013E-17</v>
      </c>
    </row>
    <row r="243" spans="1:9" x14ac:dyDescent="0.35">
      <c r="A243" s="13">
        <f t="shared" si="12"/>
        <v>234</v>
      </c>
      <c r="B243" s="11" t="s">
        <v>822</v>
      </c>
      <c r="C243" s="11" t="s">
        <v>1130</v>
      </c>
      <c r="D243" s="72">
        <v>0</v>
      </c>
      <c r="E243" s="34">
        <v>153210.6</v>
      </c>
      <c r="F243" s="34">
        <v>371.49</v>
      </c>
      <c r="G243" s="34">
        <v>10111.379999999999</v>
      </c>
      <c r="H243" s="39">
        <f t="shared" si="10"/>
        <v>163693.47</v>
      </c>
      <c r="I243" s="82" t="str">
        <f t="shared" si="11"/>
        <v>n.m.</v>
      </c>
    </row>
    <row r="244" spans="1:9" x14ac:dyDescent="0.35">
      <c r="A244" s="13">
        <f t="shared" si="12"/>
        <v>235</v>
      </c>
      <c r="B244" s="11" t="s">
        <v>823</v>
      </c>
      <c r="C244" s="11" t="s">
        <v>1131</v>
      </c>
      <c r="D244" s="72">
        <v>0</v>
      </c>
      <c r="E244" s="34">
        <v>398231.34000000014</v>
      </c>
      <c r="F244" s="34">
        <v>2690.98</v>
      </c>
      <c r="G244" s="34">
        <v>12386.09</v>
      </c>
      <c r="H244" s="39">
        <f t="shared" si="10"/>
        <v>413308.41000000015</v>
      </c>
      <c r="I244" s="82" t="str">
        <f t="shared" si="11"/>
        <v>n.m.</v>
      </c>
    </row>
    <row r="245" spans="1:9" x14ac:dyDescent="0.35">
      <c r="A245" s="13">
        <f t="shared" si="12"/>
        <v>236</v>
      </c>
      <c r="B245" s="11" t="s">
        <v>824</v>
      </c>
      <c r="C245" s="11" t="s">
        <v>1132</v>
      </c>
      <c r="D245" s="72">
        <v>0</v>
      </c>
      <c r="E245" s="34">
        <v>336666.21</v>
      </c>
      <c r="F245" s="34">
        <v>2467.54</v>
      </c>
      <c r="G245" s="34">
        <v>12708.93</v>
      </c>
      <c r="H245" s="39">
        <f t="shared" si="10"/>
        <v>351842.68</v>
      </c>
      <c r="I245" s="82" t="str">
        <f t="shared" si="11"/>
        <v>n.m.</v>
      </c>
    </row>
    <row r="246" spans="1:9" x14ac:dyDescent="0.35">
      <c r="A246" s="13">
        <f t="shared" si="12"/>
        <v>237</v>
      </c>
      <c r="B246" s="11" t="s">
        <v>825</v>
      </c>
      <c r="C246" s="11" t="s">
        <v>1133</v>
      </c>
      <c r="D246" s="72">
        <v>0</v>
      </c>
      <c r="E246" s="34">
        <v>9966310.4729999918</v>
      </c>
      <c r="F246" s="34">
        <v>327105.15999999997</v>
      </c>
      <c r="G246" s="34">
        <v>926677.35000000009</v>
      </c>
      <c r="H246" s="39">
        <f t="shared" si="10"/>
        <v>11220092.982999992</v>
      </c>
      <c r="I246" s="82" t="str">
        <f t="shared" si="11"/>
        <v>n.m.</v>
      </c>
    </row>
    <row r="247" spans="1:9" x14ac:dyDescent="0.35">
      <c r="A247" s="13">
        <f t="shared" si="12"/>
        <v>238</v>
      </c>
      <c r="B247" s="11" t="s">
        <v>826</v>
      </c>
      <c r="C247" s="11" t="s">
        <v>1134</v>
      </c>
      <c r="D247" s="72">
        <v>0</v>
      </c>
      <c r="E247" s="34">
        <v>2572131.399999998</v>
      </c>
      <c r="F247" s="34">
        <v>48047.339999999989</v>
      </c>
      <c r="G247" s="34">
        <v>139536.97999999998</v>
      </c>
      <c r="H247" s="39">
        <f t="shared" si="10"/>
        <v>2759715.7199999979</v>
      </c>
      <c r="I247" s="82" t="str">
        <f t="shared" si="11"/>
        <v>n.m.</v>
      </c>
    </row>
    <row r="248" spans="1:9" x14ac:dyDescent="0.35">
      <c r="A248" s="13">
        <f t="shared" si="12"/>
        <v>239</v>
      </c>
      <c r="B248" s="11" t="s">
        <v>827</v>
      </c>
      <c r="C248" s="11" t="s">
        <v>1135</v>
      </c>
      <c r="D248" s="72">
        <v>0</v>
      </c>
      <c r="E248" s="34">
        <v>1200313.6999999997</v>
      </c>
      <c r="F248" s="34">
        <v>12918.53</v>
      </c>
      <c r="G248" s="34">
        <v>144207.17000000001</v>
      </c>
      <c r="H248" s="39">
        <f t="shared" si="10"/>
        <v>1357439.3999999997</v>
      </c>
      <c r="I248" s="82" t="str">
        <f t="shared" si="11"/>
        <v>n.m.</v>
      </c>
    </row>
    <row r="249" spans="1:9" x14ac:dyDescent="0.35">
      <c r="A249" s="13">
        <f t="shared" si="12"/>
        <v>240</v>
      </c>
      <c r="B249" s="11" t="s">
        <v>828</v>
      </c>
      <c r="C249" s="11" t="s">
        <v>1136</v>
      </c>
      <c r="D249" s="72">
        <v>0</v>
      </c>
      <c r="E249" s="34">
        <v>2624542.4899999993</v>
      </c>
      <c r="F249" s="34">
        <v>35446.619999999995</v>
      </c>
      <c r="G249" s="34">
        <v>112408.70000000001</v>
      </c>
      <c r="H249" s="39">
        <f t="shared" si="10"/>
        <v>2772397.8099999996</v>
      </c>
      <c r="I249" s="82" t="str">
        <f t="shared" si="11"/>
        <v>n.m.</v>
      </c>
    </row>
    <row r="250" spans="1:9" x14ac:dyDescent="0.35">
      <c r="A250" s="13">
        <f t="shared" si="12"/>
        <v>241</v>
      </c>
      <c r="B250" s="11" t="s">
        <v>829</v>
      </c>
      <c r="C250" s="11" t="s">
        <v>1137</v>
      </c>
      <c r="D250" s="72">
        <v>0</v>
      </c>
      <c r="E250" s="34">
        <v>1949769.2299999995</v>
      </c>
      <c r="F250" s="34">
        <v>36764.899999999994</v>
      </c>
      <c r="G250" s="34">
        <v>128651.33</v>
      </c>
      <c r="H250" s="39">
        <f t="shared" si="10"/>
        <v>2115185.4599999995</v>
      </c>
      <c r="I250" s="82" t="str">
        <f t="shared" si="11"/>
        <v>n.m.</v>
      </c>
    </row>
    <row r="251" spans="1:9" x14ac:dyDescent="0.35">
      <c r="A251" s="13">
        <f t="shared" si="12"/>
        <v>242</v>
      </c>
      <c r="B251" s="11" t="s">
        <v>830</v>
      </c>
      <c r="C251" s="11" t="s">
        <v>1138</v>
      </c>
      <c r="D251" s="72">
        <v>0</v>
      </c>
      <c r="E251" s="34">
        <v>4813724.3600000013</v>
      </c>
      <c r="F251" s="34">
        <v>54527.089999999938</v>
      </c>
      <c r="G251" s="34">
        <v>239281.34999999989</v>
      </c>
      <c r="H251" s="39">
        <f t="shared" si="10"/>
        <v>5107532.8000000007</v>
      </c>
      <c r="I251" s="82" t="str">
        <f t="shared" si="11"/>
        <v>n.m.</v>
      </c>
    </row>
    <row r="252" spans="1:9" x14ac:dyDescent="0.35">
      <c r="A252" s="13">
        <f t="shared" si="12"/>
        <v>243</v>
      </c>
      <c r="B252" s="11" t="s">
        <v>831</v>
      </c>
      <c r="C252" s="11" t="s">
        <v>1139</v>
      </c>
      <c r="D252" s="72">
        <v>0</v>
      </c>
      <c r="E252" s="34">
        <v>872326.97</v>
      </c>
      <c r="F252" s="34">
        <v>23514.399999999998</v>
      </c>
      <c r="G252" s="34">
        <v>37051.57</v>
      </c>
      <c r="H252" s="39">
        <f t="shared" si="10"/>
        <v>932892.94</v>
      </c>
      <c r="I252" s="82" t="str">
        <f t="shared" si="11"/>
        <v>n.m.</v>
      </c>
    </row>
    <row r="253" spans="1:9" x14ac:dyDescent="0.35">
      <c r="A253" s="13">
        <f t="shared" si="12"/>
        <v>244</v>
      </c>
      <c r="B253" s="11" t="s">
        <v>832</v>
      </c>
      <c r="C253" s="11" t="s">
        <v>1140</v>
      </c>
      <c r="D253" s="72">
        <v>0</v>
      </c>
      <c r="E253" s="34">
        <v>1872132.2099999997</v>
      </c>
      <c r="F253" s="34">
        <v>45542.789999999994</v>
      </c>
      <c r="G253" s="34">
        <v>160148.74000000002</v>
      </c>
      <c r="H253" s="39">
        <f t="shared" si="10"/>
        <v>2077823.7399999998</v>
      </c>
      <c r="I253" s="82" t="str">
        <f t="shared" si="11"/>
        <v>n.m.</v>
      </c>
    </row>
    <row r="254" spans="1:9" x14ac:dyDescent="0.35">
      <c r="A254" s="13">
        <f t="shared" si="12"/>
        <v>245</v>
      </c>
      <c r="B254" s="11" t="s">
        <v>833</v>
      </c>
      <c r="C254" s="11" t="s">
        <v>1141</v>
      </c>
      <c r="D254" s="72">
        <v>0</v>
      </c>
      <c r="E254" s="34">
        <v>6101.4699999999993</v>
      </c>
      <c r="F254" s="34"/>
      <c r="G254" s="34"/>
      <c r="H254" s="39">
        <f t="shared" si="10"/>
        <v>6101.4699999999993</v>
      </c>
      <c r="I254" s="82" t="str">
        <f t="shared" si="11"/>
        <v>n.m.</v>
      </c>
    </row>
    <row r="255" spans="1:9" x14ac:dyDescent="0.35">
      <c r="A255" s="13">
        <f t="shared" si="12"/>
        <v>246</v>
      </c>
      <c r="B255" s="11" t="s">
        <v>834</v>
      </c>
      <c r="C255" s="11" t="s">
        <v>1142</v>
      </c>
      <c r="D255" s="72">
        <v>0</v>
      </c>
      <c r="E255" s="34">
        <v>230414.78</v>
      </c>
      <c r="F255" s="34">
        <v>271.98999999999984</v>
      </c>
      <c r="G255" s="34">
        <v>5541.5400000000009</v>
      </c>
      <c r="H255" s="39">
        <f t="shared" si="10"/>
        <v>236228.31</v>
      </c>
      <c r="I255" s="82" t="str">
        <f t="shared" si="11"/>
        <v>n.m.</v>
      </c>
    </row>
    <row r="256" spans="1:9" x14ac:dyDescent="0.35">
      <c r="A256" s="13">
        <f t="shared" si="12"/>
        <v>247</v>
      </c>
      <c r="B256" s="11" t="s">
        <v>835</v>
      </c>
      <c r="C256" s="11" t="s">
        <v>427</v>
      </c>
      <c r="D256" s="72">
        <v>0</v>
      </c>
      <c r="E256" s="34">
        <v>696.94999999999993</v>
      </c>
      <c r="F256" s="34"/>
      <c r="G256" s="34"/>
      <c r="H256" s="39">
        <f t="shared" si="10"/>
        <v>696.94999999999993</v>
      </c>
      <c r="I256" s="82" t="str">
        <f t="shared" si="11"/>
        <v>n.m.</v>
      </c>
    </row>
    <row r="257" spans="1:9" x14ac:dyDescent="0.35">
      <c r="A257" s="13">
        <f t="shared" si="12"/>
        <v>248</v>
      </c>
      <c r="B257" s="11" t="s">
        <v>836</v>
      </c>
      <c r="C257" s="11" t="s">
        <v>1143</v>
      </c>
      <c r="D257" s="72">
        <v>0</v>
      </c>
      <c r="E257" s="34">
        <v>1177929.2099999993</v>
      </c>
      <c r="F257" s="34">
        <v>20261.160000000003</v>
      </c>
      <c r="G257" s="34">
        <v>102509.47</v>
      </c>
      <c r="H257" s="39">
        <f t="shared" si="10"/>
        <v>1300699.8399999992</v>
      </c>
      <c r="I257" s="82" t="str">
        <f t="shared" si="11"/>
        <v>n.m.</v>
      </c>
    </row>
    <row r="258" spans="1:9" x14ac:dyDescent="0.35">
      <c r="A258" s="13">
        <f t="shared" si="12"/>
        <v>249</v>
      </c>
      <c r="B258" s="11" t="s">
        <v>837</v>
      </c>
      <c r="C258" s="11" t="s">
        <v>1144</v>
      </c>
      <c r="D258" s="72">
        <v>0</v>
      </c>
      <c r="E258" s="34">
        <v>-372.37000000000012</v>
      </c>
      <c r="F258" s="34">
        <v>-4.3099999999999996</v>
      </c>
      <c r="G258" s="34">
        <v>-27.900000000000002</v>
      </c>
      <c r="H258" s="39">
        <f t="shared" si="10"/>
        <v>-404.5800000000001</v>
      </c>
      <c r="I258" s="82" t="str">
        <f t="shared" si="11"/>
        <v>n.m.</v>
      </c>
    </row>
    <row r="259" spans="1:9" x14ac:dyDescent="0.35">
      <c r="A259" s="13">
        <f t="shared" si="12"/>
        <v>250</v>
      </c>
      <c r="B259" s="11" t="s">
        <v>197</v>
      </c>
      <c r="C259" s="11" t="s">
        <v>522</v>
      </c>
      <c r="D259" s="72">
        <v>0</v>
      </c>
      <c r="E259" s="34">
        <v>-8385.2100000000009</v>
      </c>
      <c r="F259" s="34">
        <v>-972.83000000000015</v>
      </c>
      <c r="G259" s="34">
        <v>-3091.5200000000004</v>
      </c>
      <c r="H259" s="39">
        <f t="shared" si="10"/>
        <v>-12449.560000000001</v>
      </c>
      <c r="I259" s="82" t="str">
        <f t="shared" si="11"/>
        <v>n.m.</v>
      </c>
    </row>
    <row r="260" spans="1:9" x14ac:dyDescent="0.35">
      <c r="A260" s="13">
        <f t="shared" si="12"/>
        <v>251</v>
      </c>
      <c r="B260" s="11" t="s">
        <v>838</v>
      </c>
      <c r="C260" s="11" t="s">
        <v>1145</v>
      </c>
      <c r="D260" s="72">
        <v>0</v>
      </c>
      <c r="E260" s="34">
        <v>99.460000000000008</v>
      </c>
      <c r="F260" s="34"/>
      <c r="G260" s="34">
        <v>4.25</v>
      </c>
      <c r="H260" s="39">
        <f t="shared" si="10"/>
        <v>103.71000000000001</v>
      </c>
      <c r="I260" s="82" t="str">
        <f t="shared" si="11"/>
        <v>n.m.</v>
      </c>
    </row>
    <row r="261" spans="1:9" x14ac:dyDescent="0.35">
      <c r="A261" s="13">
        <f t="shared" si="12"/>
        <v>252</v>
      </c>
      <c r="B261" s="11" t="s">
        <v>156</v>
      </c>
      <c r="C261" s="11" t="s">
        <v>406</v>
      </c>
      <c r="D261" s="72">
        <v>0</v>
      </c>
      <c r="E261" s="34"/>
      <c r="F261" s="34">
        <v>-30.369999999999997</v>
      </c>
      <c r="G261" s="34">
        <v>108.38999999999999</v>
      </c>
      <c r="H261" s="39">
        <f t="shared" si="10"/>
        <v>78.019999999999982</v>
      </c>
      <c r="I261" s="82" t="str">
        <f t="shared" si="11"/>
        <v>n.m.</v>
      </c>
    </row>
    <row r="262" spans="1:9" x14ac:dyDescent="0.35">
      <c r="A262" s="13">
        <f t="shared" si="12"/>
        <v>253</v>
      </c>
      <c r="B262" s="11" t="s">
        <v>145</v>
      </c>
      <c r="C262" s="11" t="s">
        <v>475</v>
      </c>
      <c r="D262" s="72">
        <v>0</v>
      </c>
      <c r="E262" s="34">
        <v>-18442.939999999999</v>
      </c>
      <c r="F262" s="34">
        <v>-953.26</v>
      </c>
      <c r="G262" s="34">
        <v>-8868.65</v>
      </c>
      <c r="H262" s="39">
        <f t="shared" si="10"/>
        <v>-28264.85</v>
      </c>
      <c r="I262" s="82" t="str">
        <f t="shared" si="11"/>
        <v>n.m.</v>
      </c>
    </row>
    <row r="263" spans="1:9" x14ac:dyDescent="0.35">
      <c r="A263" s="13">
        <f t="shared" si="12"/>
        <v>254</v>
      </c>
      <c r="B263" s="11" t="s">
        <v>839</v>
      </c>
      <c r="C263" s="11" t="s">
        <v>1146</v>
      </c>
      <c r="D263" s="72">
        <v>178952.93301999994</v>
      </c>
      <c r="E263" s="34">
        <v>-110.90000000004966</v>
      </c>
      <c r="F263" s="34">
        <v>-0.12999999999999515</v>
      </c>
      <c r="G263" s="34">
        <v>-4.6800000000019111</v>
      </c>
      <c r="H263" s="39">
        <f t="shared" si="10"/>
        <v>-115.71000000005156</v>
      </c>
      <c r="I263" s="82">
        <f t="shared" si="11"/>
        <v>-6.4659459919061348E-4</v>
      </c>
    </row>
    <row r="264" spans="1:9" x14ac:dyDescent="0.35">
      <c r="A264" s="13">
        <f t="shared" si="12"/>
        <v>255</v>
      </c>
      <c r="B264" s="11" t="s">
        <v>840</v>
      </c>
      <c r="C264" s="11" t="s">
        <v>1147</v>
      </c>
      <c r="D264" s="72">
        <v>0</v>
      </c>
      <c r="E264" s="34">
        <v>-2.75</v>
      </c>
      <c r="F264" s="34">
        <v>-1.6699999999999982</v>
      </c>
      <c r="G264" s="34">
        <v>-0.12</v>
      </c>
      <c r="H264" s="39">
        <f t="shared" si="10"/>
        <v>-4.5399999999999983</v>
      </c>
      <c r="I264" s="82" t="str">
        <f t="shared" si="11"/>
        <v>n.m.</v>
      </c>
    </row>
    <row r="265" spans="1:9" x14ac:dyDescent="0.35">
      <c r="A265" s="13">
        <f t="shared" si="12"/>
        <v>256</v>
      </c>
      <c r="B265" s="11" t="s">
        <v>841</v>
      </c>
      <c r="C265" s="11" t="s">
        <v>1148</v>
      </c>
      <c r="D265" s="72">
        <v>0</v>
      </c>
      <c r="E265" s="34">
        <v>1841.9799999999866</v>
      </c>
      <c r="F265" s="34">
        <v>-1.9999999999999976</v>
      </c>
      <c r="G265" s="34">
        <v>1000.4500000000002</v>
      </c>
      <c r="H265" s="39">
        <f t="shared" ref="H265:H300" si="13">SUM(E265:G265)</f>
        <v>2840.4299999999866</v>
      </c>
      <c r="I265" s="82" t="str">
        <f t="shared" ref="I265:I300" si="14">IFERROR(H265/D265,"n.m.")</f>
        <v>n.m.</v>
      </c>
    </row>
    <row r="266" spans="1:9" x14ac:dyDescent="0.35">
      <c r="A266" s="13">
        <f t="shared" si="12"/>
        <v>257</v>
      </c>
      <c r="B266" s="11" t="s">
        <v>842</v>
      </c>
      <c r="C266" s="11" t="s">
        <v>1149</v>
      </c>
      <c r="D266" s="72">
        <v>205053.1305</v>
      </c>
      <c r="E266" s="34">
        <v>1.1368683772161603E-13</v>
      </c>
      <c r="F266" s="34">
        <v>2.2204460492503131E-16</v>
      </c>
      <c r="G266" s="34">
        <v>0</v>
      </c>
      <c r="H266" s="39">
        <f t="shared" si="13"/>
        <v>1.1390888232654106E-13</v>
      </c>
      <c r="I266" s="82">
        <f t="shared" si="14"/>
        <v>5.555091114619246E-19</v>
      </c>
    </row>
    <row r="267" spans="1:9" x14ac:dyDescent="0.35">
      <c r="A267" s="13">
        <f t="shared" si="12"/>
        <v>258</v>
      </c>
      <c r="B267" s="11" t="s">
        <v>843</v>
      </c>
      <c r="C267" s="11" t="s">
        <v>1150</v>
      </c>
      <c r="D267" s="72">
        <v>0</v>
      </c>
      <c r="E267" s="34">
        <v>-1.8189894035458565E-11</v>
      </c>
      <c r="F267" s="34">
        <v>1.9539925233402755E-14</v>
      </c>
      <c r="G267" s="34">
        <v>9.0949470177292824E-13</v>
      </c>
      <c r="H267" s="39">
        <f t="shared" si="13"/>
        <v>-1.7260859408452234E-11</v>
      </c>
      <c r="I267" s="82" t="str">
        <f t="shared" si="14"/>
        <v>n.m.</v>
      </c>
    </row>
    <row r="268" spans="1:9" x14ac:dyDescent="0.35">
      <c r="A268" s="13">
        <f t="shared" si="12"/>
        <v>259</v>
      </c>
      <c r="B268" s="11" t="s">
        <v>844</v>
      </c>
      <c r="C268" s="11" t="s">
        <v>1151</v>
      </c>
      <c r="D268" s="72">
        <v>0</v>
      </c>
      <c r="E268" s="34">
        <v>0</v>
      </c>
      <c r="F268" s="34">
        <v>1.1102230246251565E-16</v>
      </c>
      <c r="G268" s="34">
        <v>0</v>
      </c>
      <c r="H268" s="39">
        <f t="shared" si="13"/>
        <v>1.1102230246251565E-16</v>
      </c>
      <c r="I268" s="82" t="str">
        <f t="shared" si="14"/>
        <v>n.m.</v>
      </c>
    </row>
    <row r="269" spans="1:9" x14ac:dyDescent="0.35">
      <c r="A269" s="13">
        <f t="shared" si="12"/>
        <v>260</v>
      </c>
      <c r="B269" s="11" t="s">
        <v>845</v>
      </c>
      <c r="C269" s="11" t="s">
        <v>1152</v>
      </c>
      <c r="D269" s="72">
        <v>0</v>
      </c>
      <c r="E269" s="34">
        <v>2862.2100000000005</v>
      </c>
      <c r="F269" s="34">
        <v>-347.85</v>
      </c>
      <c r="G269" s="34">
        <v>294.45000000000005</v>
      </c>
      <c r="H269" s="39">
        <f t="shared" si="13"/>
        <v>2808.8100000000004</v>
      </c>
      <c r="I269" s="82" t="str">
        <f t="shared" si="14"/>
        <v>n.m.</v>
      </c>
    </row>
    <row r="270" spans="1:9" x14ac:dyDescent="0.35">
      <c r="A270" s="13">
        <f t="shared" si="12"/>
        <v>261</v>
      </c>
      <c r="B270" s="11" t="s">
        <v>846</v>
      </c>
      <c r="C270" s="11" t="s">
        <v>1153</v>
      </c>
      <c r="D270" s="72">
        <v>0</v>
      </c>
      <c r="E270" s="34">
        <v>27066.079999999994</v>
      </c>
      <c r="F270" s="34">
        <v>33.1</v>
      </c>
      <c r="G270" s="34">
        <v>3324.74</v>
      </c>
      <c r="H270" s="39">
        <f t="shared" si="13"/>
        <v>30423.919999999991</v>
      </c>
      <c r="I270" s="82" t="str">
        <f t="shared" si="14"/>
        <v>n.m.</v>
      </c>
    </row>
    <row r="271" spans="1:9" x14ac:dyDescent="0.35">
      <c r="A271" s="13">
        <f t="shared" si="12"/>
        <v>262</v>
      </c>
      <c r="B271" s="11" t="s">
        <v>847</v>
      </c>
      <c r="C271" s="11" t="s">
        <v>1154</v>
      </c>
      <c r="D271" s="72">
        <v>36153.347999999998</v>
      </c>
      <c r="E271" s="34">
        <v>51.450000000000905</v>
      </c>
      <c r="F271" s="34">
        <v>-162.19999999999999</v>
      </c>
      <c r="G271" s="34">
        <v>2.2000000000000002</v>
      </c>
      <c r="H271" s="39">
        <f t="shared" si="13"/>
        <v>-108.54999999999909</v>
      </c>
      <c r="I271" s="82">
        <f t="shared" si="14"/>
        <v>-3.0024881789647555E-3</v>
      </c>
    </row>
    <row r="272" spans="1:9" x14ac:dyDescent="0.35">
      <c r="A272" s="13">
        <f t="shared" si="12"/>
        <v>263</v>
      </c>
      <c r="B272" s="11" t="s">
        <v>848</v>
      </c>
      <c r="C272" s="11" t="s">
        <v>1155</v>
      </c>
      <c r="D272" s="72">
        <v>0</v>
      </c>
      <c r="E272" s="34">
        <v>2736.349999999984</v>
      </c>
      <c r="F272" s="34">
        <v>-3.0899999999999972</v>
      </c>
      <c r="G272" s="34">
        <v>58.360000000000184</v>
      </c>
      <c r="H272" s="39">
        <f t="shared" si="13"/>
        <v>2791.619999999984</v>
      </c>
      <c r="I272" s="82" t="str">
        <f t="shared" si="14"/>
        <v>n.m.</v>
      </c>
    </row>
    <row r="273" spans="1:9" x14ac:dyDescent="0.35">
      <c r="A273" s="13">
        <f t="shared" si="12"/>
        <v>264</v>
      </c>
      <c r="B273" s="11" t="s">
        <v>849</v>
      </c>
      <c r="C273" s="11" t="s">
        <v>1156</v>
      </c>
      <c r="D273" s="72">
        <v>0</v>
      </c>
      <c r="E273" s="34">
        <v>39.020000000000437</v>
      </c>
      <c r="F273" s="34">
        <v>-7.9399999999999915</v>
      </c>
      <c r="G273" s="34">
        <v>1.6799999999995292</v>
      </c>
      <c r="H273" s="39">
        <f t="shared" si="13"/>
        <v>32.759999999999977</v>
      </c>
      <c r="I273" s="82" t="str">
        <f t="shared" si="14"/>
        <v>n.m.</v>
      </c>
    </row>
    <row r="274" spans="1:9" x14ac:dyDescent="0.35">
      <c r="A274" s="13">
        <f t="shared" si="12"/>
        <v>265</v>
      </c>
      <c r="B274" s="11" t="s">
        <v>850</v>
      </c>
      <c r="C274" s="11" t="s">
        <v>1157</v>
      </c>
      <c r="D274" s="72">
        <v>0</v>
      </c>
      <c r="E274" s="34">
        <v>16512.350000000002</v>
      </c>
      <c r="F274" s="34">
        <v>8.2800000000000011</v>
      </c>
      <c r="G274" s="34">
        <v>1402.96</v>
      </c>
      <c r="H274" s="39">
        <f t="shared" si="13"/>
        <v>17923.59</v>
      </c>
      <c r="I274" s="82" t="str">
        <f t="shared" si="14"/>
        <v>n.m.</v>
      </c>
    </row>
    <row r="275" spans="1:9" x14ac:dyDescent="0.35">
      <c r="A275" s="13">
        <f t="shared" si="12"/>
        <v>266</v>
      </c>
      <c r="B275" s="11" t="s">
        <v>851</v>
      </c>
      <c r="C275" s="11" t="s">
        <v>1158</v>
      </c>
      <c r="D275" s="72">
        <v>0</v>
      </c>
      <c r="E275" s="34">
        <v>65144.209999999963</v>
      </c>
      <c r="F275" s="34">
        <v>-75.03</v>
      </c>
      <c r="G275" s="34">
        <v>7385.41</v>
      </c>
      <c r="H275" s="39">
        <f t="shared" si="13"/>
        <v>72454.589999999967</v>
      </c>
      <c r="I275" s="82" t="str">
        <f t="shared" si="14"/>
        <v>n.m.</v>
      </c>
    </row>
    <row r="276" spans="1:9" x14ac:dyDescent="0.35">
      <c r="A276" s="13">
        <f t="shared" si="12"/>
        <v>267</v>
      </c>
      <c r="B276" s="11" t="s">
        <v>852</v>
      </c>
      <c r="C276" s="11" t="s">
        <v>1159</v>
      </c>
      <c r="D276" s="72">
        <v>0</v>
      </c>
      <c r="E276" s="34">
        <v>1.4551915228366852E-11</v>
      </c>
      <c r="F276" s="34">
        <v>4.6074255521943996E-15</v>
      </c>
      <c r="G276" s="34">
        <v>8.5265128291212022E-14</v>
      </c>
      <c r="H276" s="39">
        <f t="shared" si="13"/>
        <v>1.4641787782210258E-11</v>
      </c>
      <c r="I276" s="82" t="str">
        <f t="shared" si="14"/>
        <v>n.m.</v>
      </c>
    </row>
    <row r="277" spans="1:9" x14ac:dyDescent="0.35">
      <c r="A277" s="13">
        <f t="shared" si="12"/>
        <v>268</v>
      </c>
      <c r="B277" s="11" t="s">
        <v>853</v>
      </c>
      <c r="C277" s="11" t="s">
        <v>1160</v>
      </c>
      <c r="D277" s="72">
        <v>0</v>
      </c>
      <c r="E277" s="34">
        <v>5223.6000000000113</v>
      </c>
      <c r="F277" s="34">
        <v>189.90999999999997</v>
      </c>
      <c r="G277" s="34">
        <v>319.93999999999994</v>
      </c>
      <c r="H277" s="39">
        <f t="shared" si="13"/>
        <v>5733.4500000000107</v>
      </c>
      <c r="I277" s="82" t="str">
        <f t="shared" si="14"/>
        <v>n.m.</v>
      </c>
    </row>
    <row r="278" spans="1:9" x14ac:dyDescent="0.35">
      <c r="A278" s="13">
        <f t="shared" si="12"/>
        <v>269</v>
      </c>
      <c r="B278" s="11" t="s">
        <v>854</v>
      </c>
      <c r="C278" s="11" t="s">
        <v>1161</v>
      </c>
      <c r="D278" s="72">
        <v>0</v>
      </c>
      <c r="E278" s="34">
        <v>-10329.439999999999</v>
      </c>
      <c r="F278" s="34">
        <v>3.1299999999999963</v>
      </c>
      <c r="G278" s="34">
        <v>436.11999999999955</v>
      </c>
      <c r="H278" s="39">
        <f t="shared" si="13"/>
        <v>-9890.19</v>
      </c>
      <c r="I278" s="82" t="str">
        <f t="shared" si="14"/>
        <v>n.m.</v>
      </c>
    </row>
    <row r="279" spans="1:9" x14ac:dyDescent="0.35">
      <c r="A279" s="13">
        <f t="shared" si="12"/>
        <v>270</v>
      </c>
      <c r="B279" s="11" t="s">
        <v>855</v>
      </c>
      <c r="C279" s="11" t="s">
        <v>1162</v>
      </c>
      <c r="D279" s="72">
        <v>0</v>
      </c>
      <c r="E279" s="34">
        <v>-24510.519999999971</v>
      </c>
      <c r="F279" s="34">
        <v>-59.769999999999747</v>
      </c>
      <c r="G279" s="34">
        <v>-2507.5500000000038</v>
      </c>
      <c r="H279" s="39">
        <f t="shared" si="13"/>
        <v>-27077.839999999975</v>
      </c>
      <c r="I279" s="82" t="str">
        <f t="shared" si="14"/>
        <v>n.m.</v>
      </c>
    </row>
    <row r="280" spans="1:9" x14ac:dyDescent="0.35">
      <c r="A280" s="13">
        <f t="shared" si="12"/>
        <v>271</v>
      </c>
      <c r="B280" s="11" t="s">
        <v>856</v>
      </c>
      <c r="C280" s="11" t="s">
        <v>1163</v>
      </c>
      <c r="D280" s="72">
        <v>0</v>
      </c>
      <c r="E280" s="34">
        <v>-26237.849999999991</v>
      </c>
      <c r="F280" s="34">
        <v>-259.12999999999994</v>
      </c>
      <c r="G280" s="34">
        <v>-2562.2499999999995</v>
      </c>
      <c r="H280" s="39">
        <f t="shared" si="13"/>
        <v>-29059.229999999992</v>
      </c>
      <c r="I280" s="82" t="str">
        <f t="shared" si="14"/>
        <v>n.m.</v>
      </c>
    </row>
    <row r="281" spans="1:9" x14ac:dyDescent="0.35">
      <c r="A281" s="13">
        <f t="shared" si="12"/>
        <v>272</v>
      </c>
      <c r="B281" s="11" t="s">
        <v>857</v>
      </c>
      <c r="C281" s="11" t="s">
        <v>1164</v>
      </c>
      <c r="D281" s="72">
        <v>0</v>
      </c>
      <c r="E281" s="34">
        <v>34217.39</v>
      </c>
      <c r="F281" s="34">
        <v>-144.36999999999998</v>
      </c>
      <c r="G281" s="34">
        <v>2935.9200000000005</v>
      </c>
      <c r="H281" s="39">
        <f t="shared" si="13"/>
        <v>37008.939999999995</v>
      </c>
      <c r="I281" s="82" t="str">
        <f t="shared" si="14"/>
        <v>n.m.</v>
      </c>
    </row>
    <row r="282" spans="1:9" x14ac:dyDescent="0.35">
      <c r="A282" s="13">
        <f t="shared" si="12"/>
        <v>273</v>
      </c>
      <c r="B282" s="11" t="s">
        <v>858</v>
      </c>
      <c r="C282" s="11" t="s">
        <v>1165</v>
      </c>
      <c r="D282" s="72">
        <v>0</v>
      </c>
      <c r="E282" s="34">
        <v>-6740</v>
      </c>
      <c r="F282" s="34">
        <v>-5.3290705182007514E-15</v>
      </c>
      <c r="G282" s="34">
        <v>0</v>
      </c>
      <c r="H282" s="39">
        <f t="shared" si="13"/>
        <v>-6740</v>
      </c>
      <c r="I282" s="82" t="str">
        <f t="shared" si="14"/>
        <v>n.m.</v>
      </c>
    </row>
    <row r="283" spans="1:9" x14ac:dyDescent="0.35">
      <c r="A283" s="13">
        <f t="shared" si="12"/>
        <v>274</v>
      </c>
      <c r="B283" s="11" t="s">
        <v>859</v>
      </c>
      <c r="C283" s="11" t="s">
        <v>1166</v>
      </c>
      <c r="D283" s="72">
        <v>0</v>
      </c>
      <c r="E283" s="34">
        <v>-65619.77000000012</v>
      </c>
      <c r="F283" s="34">
        <v>-517.82000000000005</v>
      </c>
      <c r="G283" s="34">
        <v>-7139.3300000000008</v>
      </c>
      <c r="H283" s="39">
        <f t="shared" si="13"/>
        <v>-73276.920000000129</v>
      </c>
      <c r="I283" s="82" t="str">
        <f t="shared" si="14"/>
        <v>n.m.</v>
      </c>
    </row>
    <row r="284" spans="1:9" x14ac:dyDescent="0.35">
      <c r="A284" s="13">
        <f t="shared" ref="A284:A347" si="15">A283+1</f>
        <v>275</v>
      </c>
      <c r="B284" s="11" t="s">
        <v>860</v>
      </c>
      <c r="C284" s="11" t="s">
        <v>1167</v>
      </c>
      <c r="D284" s="72">
        <v>0</v>
      </c>
      <c r="E284" s="34">
        <v>-9.0949470177292824E-13</v>
      </c>
      <c r="F284" s="34">
        <v>0</v>
      </c>
      <c r="G284" s="34">
        <v>-5.6843418860808015E-14</v>
      </c>
      <c r="H284" s="39">
        <f t="shared" si="13"/>
        <v>-9.6633812063373625E-13</v>
      </c>
      <c r="I284" s="82" t="str">
        <f t="shared" si="14"/>
        <v>n.m.</v>
      </c>
    </row>
    <row r="285" spans="1:9" x14ac:dyDescent="0.35">
      <c r="A285" s="13">
        <f t="shared" si="15"/>
        <v>276</v>
      </c>
      <c r="B285" s="11" t="s">
        <v>861</v>
      </c>
      <c r="C285" s="11" t="s">
        <v>1168</v>
      </c>
      <c r="D285" s="72">
        <v>0</v>
      </c>
      <c r="E285" s="34">
        <v>111.59999999998909</v>
      </c>
      <c r="F285" s="34">
        <v>-3.2862601528904634E-14</v>
      </c>
      <c r="G285" s="34">
        <v>4.7799999999998866</v>
      </c>
      <c r="H285" s="39">
        <f t="shared" si="13"/>
        <v>116.37999999998895</v>
      </c>
      <c r="I285" s="82" t="str">
        <f t="shared" si="14"/>
        <v>n.m.</v>
      </c>
    </row>
    <row r="286" spans="1:9" x14ac:dyDescent="0.35">
      <c r="A286" s="13">
        <f t="shared" si="15"/>
        <v>277</v>
      </c>
      <c r="B286" s="11" t="s">
        <v>862</v>
      </c>
      <c r="C286" s="11" t="s">
        <v>1169</v>
      </c>
      <c r="D286" s="72">
        <v>0</v>
      </c>
      <c r="E286" s="34">
        <v>5571.28</v>
      </c>
      <c r="F286" s="34">
        <v>-11.75</v>
      </c>
      <c r="G286" s="34">
        <v>238.46</v>
      </c>
      <c r="H286" s="39">
        <f t="shared" si="13"/>
        <v>5797.99</v>
      </c>
      <c r="I286" s="82" t="str">
        <f t="shared" si="14"/>
        <v>n.m.</v>
      </c>
    </row>
    <row r="287" spans="1:9" x14ac:dyDescent="0.35">
      <c r="A287" s="13">
        <f t="shared" si="15"/>
        <v>278</v>
      </c>
      <c r="B287" s="11" t="s">
        <v>863</v>
      </c>
      <c r="C287" s="11" t="s">
        <v>1170</v>
      </c>
      <c r="D287" s="72">
        <v>0</v>
      </c>
      <c r="E287" s="34">
        <v>-156401.00000000012</v>
      </c>
      <c r="F287" s="34">
        <v>-735.71</v>
      </c>
      <c r="G287" s="34">
        <v>-4943.9500000000007</v>
      </c>
      <c r="H287" s="39">
        <f t="shared" si="13"/>
        <v>-162080.66000000012</v>
      </c>
      <c r="I287" s="82" t="str">
        <f t="shared" si="14"/>
        <v>n.m.</v>
      </c>
    </row>
    <row r="288" spans="1:9" x14ac:dyDescent="0.35">
      <c r="A288" s="13">
        <f t="shared" si="15"/>
        <v>279</v>
      </c>
      <c r="B288" s="11" t="s">
        <v>864</v>
      </c>
      <c r="C288" s="11" t="s">
        <v>1171</v>
      </c>
      <c r="D288" s="72">
        <v>0</v>
      </c>
      <c r="E288" s="34">
        <v>5.8207660913467407E-11</v>
      </c>
      <c r="F288" s="34">
        <v>-7.1054273576010019E-15</v>
      </c>
      <c r="G288" s="34">
        <v>0</v>
      </c>
      <c r="H288" s="39">
        <f t="shared" si="13"/>
        <v>5.8200555486109806E-11</v>
      </c>
      <c r="I288" s="82" t="str">
        <f t="shared" si="14"/>
        <v>n.m.</v>
      </c>
    </row>
    <row r="289" spans="1:9" x14ac:dyDescent="0.35">
      <c r="A289" s="13">
        <f t="shared" si="15"/>
        <v>280</v>
      </c>
      <c r="B289" s="11" t="s">
        <v>865</v>
      </c>
      <c r="C289" s="11" t="s">
        <v>1172</v>
      </c>
      <c r="D289" s="72">
        <v>0</v>
      </c>
      <c r="E289" s="34">
        <v>-49512.839999999967</v>
      </c>
      <c r="F289" s="34">
        <v>-383.85000000000008</v>
      </c>
      <c r="G289" s="34">
        <v>-4140.8399999999983</v>
      </c>
      <c r="H289" s="39">
        <f t="shared" si="13"/>
        <v>-54037.529999999962</v>
      </c>
      <c r="I289" s="82" t="str">
        <f t="shared" si="14"/>
        <v>n.m.</v>
      </c>
    </row>
    <row r="290" spans="1:9" x14ac:dyDescent="0.35">
      <c r="A290" s="13">
        <f t="shared" si="15"/>
        <v>281</v>
      </c>
      <c r="B290" s="11" t="s">
        <v>866</v>
      </c>
      <c r="C290" s="11" t="s">
        <v>1173</v>
      </c>
      <c r="D290" s="72">
        <v>0</v>
      </c>
      <c r="E290" s="34">
        <v>-46381.179999999993</v>
      </c>
      <c r="F290" s="34">
        <v>-538.15</v>
      </c>
      <c r="G290" s="34">
        <v>-3468.6200000000008</v>
      </c>
      <c r="H290" s="39">
        <f t="shared" si="13"/>
        <v>-50387.95</v>
      </c>
      <c r="I290" s="82" t="str">
        <f t="shared" si="14"/>
        <v>n.m.</v>
      </c>
    </row>
    <row r="291" spans="1:9" x14ac:dyDescent="0.35">
      <c r="A291" s="13">
        <f t="shared" si="15"/>
        <v>282</v>
      </c>
      <c r="B291" s="11" t="s">
        <v>867</v>
      </c>
      <c r="C291" s="11" t="s">
        <v>1174</v>
      </c>
      <c r="D291" s="72">
        <v>0</v>
      </c>
      <c r="E291" s="34">
        <v>75.47</v>
      </c>
      <c r="F291" s="34">
        <v>-138.05000000000001</v>
      </c>
      <c r="G291" s="34">
        <v>3.23</v>
      </c>
      <c r="H291" s="39">
        <f t="shared" si="13"/>
        <v>-59.350000000000016</v>
      </c>
      <c r="I291" s="82" t="str">
        <f t="shared" si="14"/>
        <v>n.m.</v>
      </c>
    </row>
    <row r="292" spans="1:9" x14ac:dyDescent="0.35">
      <c r="A292" s="13">
        <f t="shared" si="15"/>
        <v>283</v>
      </c>
      <c r="B292" s="11" t="s">
        <v>868</v>
      </c>
      <c r="C292" s="11" t="s">
        <v>1175</v>
      </c>
      <c r="D292" s="72">
        <v>0</v>
      </c>
      <c r="E292" s="34">
        <v>-2946.4600000000282</v>
      </c>
      <c r="F292" s="34">
        <v>-4.7899999999999974</v>
      </c>
      <c r="G292" s="34">
        <v>-384.33000000000055</v>
      </c>
      <c r="H292" s="39">
        <f t="shared" si="13"/>
        <v>-3335.5800000000286</v>
      </c>
      <c r="I292" s="82" t="str">
        <f t="shared" si="14"/>
        <v>n.m.</v>
      </c>
    </row>
    <row r="293" spans="1:9" x14ac:dyDescent="0.35">
      <c r="A293" s="13">
        <f t="shared" si="15"/>
        <v>284</v>
      </c>
      <c r="B293" s="11" t="s">
        <v>869</v>
      </c>
      <c r="C293" s="11" t="s">
        <v>1176</v>
      </c>
      <c r="D293" s="72">
        <v>0</v>
      </c>
      <c r="E293" s="34">
        <v>-11559.470000000034</v>
      </c>
      <c r="F293" s="34">
        <v>-494.01000000000005</v>
      </c>
      <c r="G293" s="34">
        <v>-1880.0899999999995</v>
      </c>
      <c r="H293" s="39">
        <f t="shared" si="13"/>
        <v>-13933.570000000034</v>
      </c>
      <c r="I293" s="82" t="str">
        <f t="shared" si="14"/>
        <v>n.m.</v>
      </c>
    </row>
    <row r="294" spans="1:9" x14ac:dyDescent="0.35">
      <c r="A294" s="13">
        <f t="shared" si="15"/>
        <v>285</v>
      </c>
      <c r="B294" s="11" t="s">
        <v>870</v>
      </c>
      <c r="C294" s="11" t="s">
        <v>1177</v>
      </c>
      <c r="D294" s="72">
        <v>0</v>
      </c>
      <c r="E294" s="34">
        <v>3143.7699999999991</v>
      </c>
      <c r="F294" s="34">
        <v>-98.529999999999987</v>
      </c>
      <c r="G294" s="34">
        <v>20.989999999999995</v>
      </c>
      <c r="H294" s="39">
        <f t="shared" si="13"/>
        <v>3066.2299999999987</v>
      </c>
      <c r="I294" s="82" t="str">
        <f t="shared" si="14"/>
        <v>n.m.</v>
      </c>
    </row>
    <row r="295" spans="1:9" x14ac:dyDescent="0.35">
      <c r="A295" s="13">
        <f t="shared" si="15"/>
        <v>286</v>
      </c>
      <c r="B295" s="11" t="s">
        <v>871</v>
      </c>
      <c r="C295" s="11" t="s">
        <v>1178</v>
      </c>
      <c r="D295" s="72">
        <v>0</v>
      </c>
      <c r="E295" s="34">
        <v>0</v>
      </c>
      <c r="F295" s="34">
        <v>-19.520000000000014</v>
      </c>
      <c r="G295" s="34">
        <v>0</v>
      </c>
      <c r="H295" s="39">
        <f t="shared" si="13"/>
        <v>-19.520000000000014</v>
      </c>
      <c r="I295" s="82" t="str">
        <f t="shared" si="14"/>
        <v>n.m.</v>
      </c>
    </row>
    <row r="296" spans="1:9" x14ac:dyDescent="0.35">
      <c r="A296" s="13">
        <f t="shared" si="15"/>
        <v>287</v>
      </c>
      <c r="B296" s="11" t="s">
        <v>872</v>
      </c>
      <c r="C296" s="11" t="s">
        <v>1179</v>
      </c>
      <c r="D296" s="72">
        <v>0</v>
      </c>
      <c r="E296" s="34">
        <v>-1.4551915228366852E-11</v>
      </c>
      <c r="F296" s="34">
        <v>0</v>
      </c>
      <c r="G296" s="34">
        <v>0</v>
      </c>
      <c r="H296" s="39">
        <f t="shared" si="13"/>
        <v>-1.4551915228366852E-11</v>
      </c>
      <c r="I296" s="82" t="str">
        <f t="shared" si="14"/>
        <v>n.m.</v>
      </c>
    </row>
    <row r="297" spans="1:9" x14ac:dyDescent="0.35">
      <c r="A297" s="13">
        <f t="shared" si="15"/>
        <v>288</v>
      </c>
      <c r="B297" s="11" t="s">
        <v>873</v>
      </c>
      <c r="C297" s="11" t="s">
        <v>1180</v>
      </c>
      <c r="D297" s="72">
        <v>178952.93301999997</v>
      </c>
      <c r="E297" s="34">
        <v>-3.637978807091713E-12</v>
      </c>
      <c r="F297" s="34">
        <v>3.6082248300317588E-14</v>
      </c>
      <c r="G297" s="34">
        <v>1.8189894035458565E-12</v>
      </c>
      <c r="H297" s="39">
        <f t="shared" si="13"/>
        <v>-1.7829071552455389E-12</v>
      </c>
      <c r="I297" s="82">
        <f t="shared" si="14"/>
        <v>-9.9629948789175711E-18</v>
      </c>
    </row>
    <row r="298" spans="1:9" x14ac:dyDescent="0.35">
      <c r="A298" s="13">
        <f t="shared" si="15"/>
        <v>289</v>
      </c>
      <c r="B298" s="11" t="s">
        <v>874</v>
      </c>
      <c r="C298" s="11" t="s">
        <v>1181</v>
      </c>
      <c r="D298" s="72">
        <v>0</v>
      </c>
      <c r="E298" s="34">
        <v>2.1827872842550278E-11</v>
      </c>
      <c r="F298" s="34">
        <v>1.0658141036401503E-14</v>
      </c>
      <c r="G298" s="34">
        <v>-1.3642420526593924E-12</v>
      </c>
      <c r="H298" s="39">
        <f t="shared" si="13"/>
        <v>2.0474288930927287E-11</v>
      </c>
      <c r="I298" s="82" t="str">
        <f t="shared" si="14"/>
        <v>n.m.</v>
      </c>
    </row>
    <row r="299" spans="1:9" x14ac:dyDescent="0.35">
      <c r="A299" s="13">
        <f t="shared" si="15"/>
        <v>290</v>
      </c>
      <c r="B299" s="11" t="s">
        <v>875</v>
      </c>
      <c r="C299" s="11" t="s">
        <v>1182</v>
      </c>
      <c r="D299" s="72">
        <v>0</v>
      </c>
      <c r="E299" s="34">
        <v>7.2759576141834259E-12</v>
      </c>
      <c r="F299" s="34">
        <v>-7.1054273576010019E-15</v>
      </c>
      <c r="G299" s="34">
        <v>0</v>
      </c>
      <c r="H299" s="39">
        <f t="shared" si="13"/>
        <v>7.2688521868258249E-12</v>
      </c>
      <c r="I299" s="82" t="str">
        <f t="shared" si="14"/>
        <v>n.m.</v>
      </c>
    </row>
    <row r="300" spans="1:9" x14ac:dyDescent="0.35">
      <c r="A300" s="13">
        <f t="shared" si="15"/>
        <v>291</v>
      </c>
      <c r="B300" s="11" t="s">
        <v>41</v>
      </c>
      <c r="C300" s="11" t="s">
        <v>373</v>
      </c>
      <c r="D300" s="72">
        <v>0</v>
      </c>
      <c r="E300" s="34">
        <v>4116.8999999999996</v>
      </c>
      <c r="F300" s="34">
        <v>-2870.1599999999994</v>
      </c>
      <c r="G300" s="34">
        <v>176.21</v>
      </c>
      <c r="H300" s="39">
        <f t="shared" si="13"/>
        <v>1422.9500000000003</v>
      </c>
      <c r="I300" s="82" t="str">
        <f t="shared" si="14"/>
        <v>n.m.</v>
      </c>
    </row>
    <row r="301" spans="1:9" s="35" customFormat="1" x14ac:dyDescent="0.35">
      <c r="A301" s="73">
        <f t="shared" si="15"/>
        <v>292</v>
      </c>
      <c r="B301" s="62" t="s">
        <v>671</v>
      </c>
      <c r="C301" s="62"/>
      <c r="D301" s="60">
        <v>14908017.619646505</v>
      </c>
      <c r="E301" s="60"/>
      <c r="F301" s="60"/>
      <c r="G301" s="60"/>
      <c r="H301" s="60">
        <f t="shared" ref="H301" si="16">SUM(E301:G301)</f>
        <v>0</v>
      </c>
      <c r="I301" s="63" t="s">
        <v>673</v>
      </c>
    </row>
    <row r="302" spans="1:9" x14ac:dyDescent="0.35">
      <c r="A302" s="13">
        <f t="shared" si="15"/>
        <v>293</v>
      </c>
      <c r="B302" s="1" t="s">
        <v>652</v>
      </c>
      <c r="C302" s="3"/>
      <c r="D302" s="40">
        <f>SUM(D200:D301)</f>
        <v>25701862.279580504</v>
      </c>
      <c r="E302" s="40">
        <f>SUM(E200:E301)</f>
        <v>19951914.829999946</v>
      </c>
      <c r="F302" s="40">
        <f>SUM(F200:F301)</f>
        <v>356364.66999999981</v>
      </c>
      <c r="G302" s="40">
        <f>SUM(G200:G301)</f>
        <v>3038332.0600000019</v>
      </c>
      <c r="H302" s="40">
        <f>SUM(H200:H301)</f>
        <v>23346611.559999932</v>
      </c>
      <c r="I302" s="80">
        <f t="shared" ref="I302:I367" si="17">IFERROR(H302/D302,"n.m.")</f>
        <v>0.90836264337733374</v>
      </c>
    </row>
    <row r="303" spans="1:9" x14ac:dyDescent="0.35">
      <c r="A303" s="13">
        <f t="shared" si="15"/>
        <v>294</v>
      </c>
      <c r="B303" s="2" t="s">
        <v>661</v>
      </c>
      <c r="C303" s="3"/>
      <c r="D303" s="50"/>
      <c r="E303" s="50"/>
      <c r="F303" s="50"/>
      <c r="G303" s="50"/>
      <c r="H303" s="50"/>
      <c r="I303" s="28"/>
    </row>
    <row r="304" spans="1:9" x14ac:dyDescent="0.35">
      <c r="A304" s="13">
        <f t="shared" si="15"/>
        <v>295</v>
      </c>
      <c r="B304" s="11" t="s">
        <v>210</v>
      </c>
      <c r="C304" s="11" t="s">
        <v>535</v>
      </c>
      <c r="D304" s="39">
        <v>74975.341</v>
      </c>
      <c r="E304" s="39">
        <v>1898096.5400000028</v>
      </c>
      <c r="F304" s="39"/>
      <c r="G304" s="39"/>
      <c r="H304" s="39">
        <f>SUM(E304:G304)</f>
        <v>1898096.5400000028</v>
      </c>
      <c r="I304" s="82">
        <f t="shared" si="17"/>
        <v>25.316277521165297</v>
      </c>
    </row>
    <row r="305" spans="1:9" x14ac:dyDescent="0.35">
      <c r="A305" s="13">
        <f t="shared" si="15"/>
        <v>296</v>
      </c>
      <c r="B305" s="11" t="s">
        <v>275</v>
      </c>
      <c r="C305" s="11" t="s">
        <v>593</v>
      </c>
      <c r="D305" s="39">
        <v>0</v>
      </c>
      <c r="E305" s="39">
        <v>1898.24</v>
      </c>
      <c r="F305" s="39"/>
      <c r="G305" s="39"/>
      <c r="H305" s="39">
        <f t="shared" ref="H305:H368" si="18">SUM(E305:G305)</f>
        <v>1898.24</v>
      </c>
      <c r="I305" s="82" t="str">
        <f t="shared" si="17"/>
        <v>n.m.</v>
      </c>
    </row>
    <row r="306" spans="1:9" x14ac:dyDescent="0.35">
      <c r="A306" s="13">
        <f t="shared" si="15"/>
        <v>297</v>
      </c>
      <c r="B306" s="11" t="s">
        <v>876</v>
      </c>
      <c r="C306" s="11" t="s">
        <v>1183</v>
      </c>
      <c r="D306" s="39">
        <v>0</v>
      </c>
      <c r="E306" s="39">
        <v>1407194.3600000003</v>
      </c>
      <c r="F306" s="39"/>
      <c r="G306" s="39"/>
      <c r="H306" s="39">
        <f t="shared" si="18"/>
        <v>1407194.3600000003</v>
      </c>
      <c r="I306" s="82" t="str">
        <f t="shared" si="17"/>
        <v>n.m.</v>
      </c>
    </row>
    <row r="307" spans="1:9" x14ac:dyDescent="0.35">
      <c r="A307" s="13">
        <f t="shared" si="15"/>
        <v>298</v>
      </c>
      <c r="B307" s="11" t="s">
        <v>65</v>
      </c>
      <c r="C307" s="11" t="s">
        <v>1184</v>
      </c>
      <c r="D307" s="39">
        <v>0</v>
      </c>
      <c r="E307" s="39">
        <v>101783.76000000001</v>
      </c>
      <c r="F307" s="39">
        <v>83.20999999999998</v>
      </c>
      <c r="G307" s="39">
        <v>41475.33</v>
      </c>
      <c r="H307" s="39">
        <f t="shared" si="18"/>
        <v>143342.30000000002</v>
      </c>
      <c r="I307" s="82" t="str">
        <f t="shared" si="17"/>
        <v>n.m.</v>
      </c>
    </row>
    <row r="308" spans="1:9" x14ac:dyDescent="0.35">
      <c r="A308" s="13">
        <f t="shared" si="15"/>
        <v>299</v>
      </c>
      <c r="B308" s="11" t="s">
        <v>265</v>
      </c>
      <c r="C308" s="11" t="s">
        <v>584</v>
      </c>
      <c r="D308" s="39">
        <v>0</v>
      </c>
      <c r="E308" s="39"/>
      <c r="F308" s="39">
        <v>50.15</v>
      </c>
      <c r="G308" s="39"/>
      <c r="H308" s="39">
        <f t="shared" si="18"/>
        <v>50.15</v>
      </c>
      <c r="I308" s="82" t="str">
        <f t="shared" si="17"/>
        <v>n.m.</v>
      </c>
    </row>
    <row r="309" spans="1:9" x14ac:dyDescent="0.35">
      <c r="A309" s="13">
        <f t="shared" si="15"/>
        <v>300</v>
      </c>
      <c r="B309" s="11" t="s">
        <v>877</v>
      </c>
      <c r="C309" s="11" t="s">
        <v>1185</v>
      </c>
      <c r="D309" s="39">
        <v>0</v>
      </c>
      <c r="E309" s="39">
        <v>238855.55999999997</v>
      </c>
      <c r="F309" s="39">
        <v>16252.309999999998</v>
      </c>
      <c r="G309" s="39">
        <v>21965.83</v>
      </c>
      <c r="H309" s="39">
        <f t="shared" si="18"/>
        <v>277073.69999999995</v>
      </c>
      <c r="I309" s="82" t="str">
        <f t="shared" si="17"/>
        <v>n.m.</v>
      </c>
    </row>
    <row r="310" spans="1:9" x14ac:dyDescent="0.35">
      <c r="A310" s="13">
        <f t="shared" si="15"/>
        <v>301</v>
      </c>
      <c r="B310" s="11" t="s">
        <v>174</v>
      </c>
      <c r="C310" s="11" t="s">
        <v>503</v>
      </c>
      <c r="D310" s="39">
        <v>0</v>
      </c>
      <c r="E310" s="39">
        <v>20419.689999999999</v>
      </c>
      <c r="F310" s="39">
        <v>22.33</v>
      </c>
      <c r="G310" s="39">
        <v>8471.2599999999984</v>
      </c>
      <c r="H310" s="39">
        <f t="shared" si="18"/>
        <v>28913.279999999999</v>
      </c>
      <c r="I310" s="82" t="str">
        <f t="shared" si="17"/>
        <v>n.m.</v>
      </c>
    </row>
    <row r="311" spans="1:9" x14ac:dyDescent="0.35">
      <c r="A311" s="13">
        <f t="shared" si="15"/>
        <v>302</v>
      </c>
      <c r="B311" s="11" t="s">
        <v>264</v>
      </c>
      <c r="C311" s="11" t="s">
        <v>583</v>
      </c>
      <c r="D311" s="39">
        <v>0</v>
      </c>
      <c r="E311" s="39">
        <v>20386.7</v>
      </c>
      <c r="F311" s="39">
        <v>5568.380000000001</v>
      </c>
      <c r="G311" s="39"/>
      <c r="H311" s="39">
        <f t="shared" si="18"/>
        <v>25955.08</v>
      </c>
      <c r="I311" s="82" t="str">
        <f t="shared" si="17"/>
        <v>n.m.</v>
      </c>
    </row>
    <row r="312" spans="1:9" x14ac:dyDescent="0.35">
      <c r="A312" s="13">
        <f t="shared" si="15"/>
        <v>303</v>
      </c>
      <c r="B312" s="11" t="s">
        <v>25</v>
      </c>
      <c r="C312" s="11" t="s">
        <v>358</v>
      </c>
      <c r="D312" s="39">
        <v>0</v>
      </c>
      <c r="E312" s="39">
        <v>2405.33</v>
      </c>
      <c r="F312" s="39">
        <v>1753.4399999999996</v>
      </c>
      <c r="G312" s="39">
        <v>115.12</v>
      </c>
      <c r="H312" s="39">
        <f t="shared" si="18"/>
        <v>4273.8899999999994</v>
      </c>
      <c r="I312" s="82" t="str">
        <f t="shared" si="17"/>
        <v>n.m.</v>
      </c>
    </row>
    <row r="313" spans="1:9" x14ac:dyDescent="0.35">
      <c r="A313" s="13">
        <f t="shared" si="15"/>
        <v>304</v>
      </c>
      <c r="B313" s="11" t="s">
        <v>57</v>
      </c>
      <c r="C313" s="11" t="s">
        <v>390</v>
      </c>
      <c r="D313" s="39">
        <v>3529459.3420000002</v>
      </c>
      <c r="E313" s="39">
        <v>407635.15999999974</v>
      </c>
      <c r="F313" s="39">
        <v>102522.48</v>
      </c>
      <c r="G313" s="39">
        <v>34545.94</v>
      </c>
      <c r="H313" s="39">
        <f t="shared" si="18"/>
        <v>544703.57999999973</v>
      </c>
      <c r="I313" s="82">
        <f t="shared" si="17"/>
        <v>0.15433060058749351</v>
      </c>
    </row>
    <row r="314" spans="1:9" x14ac:dyDescent="0.35">
      <c r="A314" s="13">
        <f t="shared" si="15"/>
        <v>305</v>
      </c>
      <c r="B314" s="11" t="s">
        <v>82</v>
      </c>
      <c r="C314" s="11" t="s">
        <v>413</v>
      </c>
      <c r="D314" s="39">
        <v>348136.47200000001</v>
      </c>
      <c r="E314" s="39">
        <v>586364.88</v>
      </c>
      <c r="F314" s="39">
        <v>2607.9499999999998</v>
      </c>
      <c r="G314" s="39">
        <v>81718.549999999988</v>
      </c>
      <c r="H314" s="39">
        <f t="shared" si="18"/>
        <v>670691.37999999989</v>
      </c>
      <c r="I314" s="82">
        <f t="shared" si="17"/>
        <v>1.9265185751638221</v>
      </c>
    </row>
    <row r="315" spans="1:9" x14ac:dyDescent="0.35">
      <c r="A315" s="13">
        <f t="shared" si="15"/>
        <v>306</v>
      </c>
      <c r="B315" s="11" t="s">
        <v>105</v>
      </c>
      <c r="C315" s="11" t="s">
        <v>433</v>
      </c>
      <c r="D315" s="39">
        <v>0</v>
      </c>
      <c r="E315" s="39">
        <v>2145.79</v>
      </c>
      <c r="F315" s="39"/>
      <c r="G315" s="39">
        <v>102.69</v>
      </c>
      <c r="H315" s="39">
        <f t="shared" si="18"/>
        <v>2248.48</v>
      </c>
      <c r="I315" s="82" t="str">
        <f t="shared" si="17"/>
        <v>n.m.</v>
      </c>
    </row>
    <row r="316" spans="1:9" x14ac:dyDescent="0.35">
      <c r="A316" s="13">
        <f t="shared" si="15"/>
        <v>307</v>
      </c>
      <c r="B316" s="11" t="s">
        <v>84</v>
      </c>
      <c r="C316" s="11" t="s">
        <v>416</v>
      </c>
      <c r="D316" s="39">
        <v>0</v>
      </c>
      <c r="E316" s="39">
        <v>17917.8</v>
      </c>
      <c r="F316" s="39"/>
      <c r="G316" s="39">
        <v>1081.8</v>
      </c>
      <c r="H316" s="39">
        <f t="shared" si="18"/>
        <v>18999.599999999999</v>
      </c>
      <c r="I316" s="82" t="str">
        <f t="shared" si="17"/>
        <v>n.m.</v>
      </c>
    </row>
    <row r="317" spans="1:9" x14ac:dyDescent="0.35">
      <c r="A317" s="13">
        <f t="shared" si="15"/>
        <v>308</v>
      </c>
      <c r="B317" s="11" t="s">
        <v>67</v>
      </c>
      <c r="C317" s="11" t="s">
        <v>398</v>
      </c>
      <c r="D317" s="39">
        <v>0</v>
      </c>
      <c r="E317" s="39">
        <v>74.900000000000006</v>
      </c>
      <c r="F317" s="39"/>
      <c r="G317" s="39">
        <v>4.53</v>
      </c>
      <c r="H317" s="39">
        <f t="shared" si="18"/>
        <v>79.430000000000007</v>
      </c>
      <c r="I317" s="82" t="str">
        <f t="shared" si="17"/>
        <v>n.m.</v>
      </c>
    </row>
    <row r="318" spans="1:9" x14ac:dyDescent="0.35">
      <c r="A318" s="13">
        <f t="shared" si="15"/>
        <v>309</v>
      </c>
      <c r="B318" s="11" t="s">
        <v>106</v>
      </c>
      <c r="C318" s="11" t="s">
        <v>434</v>
      </c>
      <c r="D318" s="39">
        <v>0</v>
      </c>
      <c r="E318" s="39">
        <v>5772.05</v>
      </c>
      <c r="F318" s="39"/>
      <c r="G318" s="39">
        <v>276.24</v>
      </c>
      <c r="H318" s="39">
        <f t="shared" si="18"/>
        <v>6048.29</v>
      </c>
      <c r="I318" s="82" t="str">
        <f t="shared" si="17"/>
        <v>n.m.</v>
      </c>
    </row>
    <row r="319" spans="1:9" x14ac:dyDescent="0.35">
      <c r="A319" s="13">
        <f t="shared" si="15"/>
        <v>310</v>
      </c>
      <c r="B319" s="11" t="s">
        <v>163</v>
      </c>
      <c r="C319" s="11" t="s">
        <v>493</v>
      </c>
      <c r="D319" s="39">
        <v>0</v>
      </c>
      <c r="E319" s="39">
        <v>2553.7199999999998</v>
      </c>
      <c r="F319" s="39"/>
      <c r="G319" s="39">
        <v>122.22</v>
      </c>
      <c r="H319" s="39">
        <f t="shared" si="18"/>
        <v>2675.9399999999996</v>
      </c>
      <c r="I319" s="82" t="str">
        <f t="shared" si="17"/>
        <v>n.m.</v>
      </c>
    </row>
    <row r="320" spans="1:9" x14ac:dyDescent="0.35">
      <c r="A320" s="13">
        <f t="shared" si="15"/>
        <v>311</v>
      </c>
      <c r="B320" s="11" t="s">
        <v>56</v>
      </c>
      <c r="C320" s="11" t="s">
        <v>389</v>
      </c>
      <c r="D320" s="39">
        <v>7462960.4419999998</v>
      </c>
      <c r="E320" s="39">
        <v>5117755.8399999961</v>
      </c>
      <c r="F320" s="39">
        <v>253081.93000000002</v>
      </c>
      <c r="G320" s="39">
        <v>443292.13000000006</v>
      </c>
      <c r="H320" s="39">
        <f t="shared" si="18"/>
        <v>5814129.8999999957</v>
      </c>
      <c r="I320" s="82">
        <f t="shared" si="17"/>
        <v>0.77906481552270779</v>
      </c>
    </row>
    <row r="321" spans="1:9" x14ac:dyDescent="0.35">
      <c r="A321" s="13">
        <f t="shared" si="15"/>
        <v>312</v>
      </c>
      <c r="B321" s="11" t="s">
        <v>68</v>
      </c>
      <c r="C321" s="11" t="s">
        <v>1186</v>
      </c>
      <c r="D321" s="39">
        <v>260136.84300000002</v>
      </c>
      <c r="E321" s="39">
        <v>-653245.21000000008</v>
      </c>
      <c r="F321" s="39">
        <v>-68138.559999999998</v>
      </c>
      <c r="G321" s="39">
        <v>-60865.65</v>
      </c>
      <c r="H321" s="39">
        <f t="shared" si="18"/>
        <v>-782249.42</v>
      </c>
      <c r="I321" s="82">
        <f t="shared" si="17"/>
        <v>-3.0070689371747314</v>
      </c>
    </row>
    <row r="322" spans="1:9" x14ac:dyDescent="0.35">
      <c r="A322" s="13">
        <f t="shared" si="15"/>
        <v>313</v>
      </c>
      <c r="B322" s="11" t="s">
        <v>26</v>
      </c>
      <c r="C322" s="11" t="s">
        <v>359</v>
      </c>
      <c r="D322" s="39">
        <v>0</v>
      </c>
      <c r="E322" s="39">
        <v>1006.2</v>
      </c>
      <c r="F322" s="39">
        <v>733.5100000000001</v>
      </c>
      <c r="G322" s="39">
        <v>48.15</v>
      </c>
      <c r="H322" s="39">
        <f t="shared" si="18"/>
        <v>1787.8600000000001</v>
      </c>
      <c r="I322" s="82" t="str">
        <f t="shared" si="17"/>
        <v>n.m.</v>
      </c>
    </row>
    <row r="323" spans="1:9" x14ac:dyDescent="0.35">
      <c r="A323" s="13">
        <f t="shared" si="15"/>
        <v>314</v>
      </c>
      <c r="B323" s="11" t="s">
        <v>214</v>
      </c>
      <c r="C323" s="11" t="s">
        <v>539</v>
      </c>
      <c r="D323" s="39">
        <v>31983.605</v>
      </c>
      <c r="E323" s="39">
        <v>-5135.82</v>
      </c>
      <c r="F323" s="39">
        <v>-123.94</v>
      </c>
      <c r="G323" s="39">
        <v>-714.77</v>
      </c>
      <c r="H323" s="39">
        <f t="shared" si="18"/>
        <v>-5974.5299999999988</v>
      </c>
      <c r="I323" s="82">
        <f t="shared" si="17"/>
        <v>-0.18679976819373548</v>
      </c>
    </row>
    <row r="324" spans="1:9" x14ac:dyDescent="0.35">
      <c r="A324" s="13">
        <f t="shared" si="15"/>
        <v>315</v>
      </c>
      <c r="B324" s="11" t="s">
        <v>173</v>
      </c>
      <c r="C324" s="11" t="s">
        <v>502</v>
      </c>
      <c r="D324" s="39">
        <v>0</v>
      </c>
      <c r="E324" s="39">
        <v>-212417.08</v>
      </c>
      <c r="F324" s="39"/>
      <c r="G324" s="39">
        <v>-19035.46</v>
      </c>
      <c r="H324" s="39">
        <f t="shared" si="18"/>
        <v>-231452.53999999998</v>
      </c>
      <c r="I324" s="82" t="str">
        <f t="shared" si="17"/>
        <v>n.m.</v>
      </c>
    </row>
    <row r="325" spans="1:9" x14ac:dyDescent="0.35">
      <c r="A325" s="13">
        <f t="shared" si="15"/>
        <v>316</v>
      </c>
      <c r="B325" s="11" t="s">
        <v>300</v>
      </c>
      <c r="C325" s="11" t="s">
        <v>613</v>
      </c>
      <c r="D325" s="39">
        <v>0</v>
      </c>
      <c r="E325" s="39">
        <v>2674.4700000000003</v>
      </c>
      <c r="F325" s="39">
        <v>895.54</v>
      </c>
      <c r="G325" s="39">
        <v>445.58</v>
      </c>
      <c r="H325" s="39">
        <f t="shared" si="18"/>
        <v>4015.59</v>
      </c>
      <c r="I325" s="82" t="str">
        <f t="shared" si="17"/>
        <v>n.m.</v>
      </c>
    </row>
    <row r="326" spans="1:9" x14ac:dyDescent="0.35">
      <c r="A326" s="13">
        <f t="shared" si="15"/>
        <v>317</v>
      </c>
      <c r="B326" s="11" t="s">
        <v>283</v>
      </c>
      <c r="C326" s="11" t="s">
        <v>599</v>
      </c>
      <c r="D326" s="39">
        <v>0</v>
      </c>
      <c r="E326" s="39">
        <v>502.25</v>
      </c>
      <c r="F326" s="39">
        <v>100.36000000000001</v>
      </c>
      <c r="G326" s="39"/>
      <c r="H326" s="39">
        <f t="shared" si="18"/>
        <v>602.61</v>
      </c>
      <c r="I326" s="82" t="str">
        <f t="shared" si="17"/>
        <v>n.m.</v>
      </c>
    </row>
    <row r="327" spans="1:9" x14ac:dyDescent="0.35">
      <c r="A327" s="13">
        <f t="shared" si="15"/>
        <v>318</v>
      </c>
      <c r="B327" s="11" t="s">
        <v>284</v>
      </c>
      <c r="C327" s="11" t="s">
        <v>600</v>
      </c>
      <c r="D327" s="39">
        <v>0</v>
      </c>
      <c r="E327" s="39">
        <v>542.23</v>
      </c>
      <c r="F327" s="39">
        <v>108.35999999999999</v>
      </c>
      <c r="G327" s="39"/>
      <c r="H327" s="39">
        <f t="shared" si="18"/>
        <v>650.59</v>
      </c>
      <c r="I327" s="82" t="str">
        <f t="shared" si="17"/>
        <v>n.m.</v>
      </c>
    </row>
    <row r="328" spans="1:9" x14ac:dyDescent="0.35">
      <c r="A328" s="13">
        <f t="shared" si="15"/>
        <v>319</v>
      </c>
      <c r="B328" s="11" t="s">
        <v>285</v>
      </c>
      <c r="C328" s="11" t="s">
        <v>601</v>
      </c>
      <c r="D328" s="39">
        <v>0</v>
      </c>
      <c r="E328" s="39">
        <v>480.84</v>
      </c>
      <c r="F328" s="39">
        <v>96.09</v>
      </c>
      <c r="G328" s="39"/>
      <c r="H328" s="39">
        <f t="shared" si="18"/>
        <v>576.92999999999995</v>
      </c>
      <c r="I328" s="82" t="str">
        <f t="shared" si="17"/>
        <v>n.m.</v>
      </c>
    </row>
    <row r="329" spans="1:9" x14ac:dyDescent="0.35">
      <c r="A329" s="13">
        <f t="shared" si="15"/>
        <v>320</v>
      </c>
      <c r="B329" s="11" t="s">
        <v>27</v>
      </c>
      <c r="C329" s="11" t="s">
        <v>360</v>
      </c>
      <c r="D329" s="39">
        <v>3.6000000000000004E-2</v>
      </c>
      <c r="E329" s="39">
        <v>895480.03</v>
      </c>
      <c r="F329" s="39">
        <v>8647.7900000000009</v>
      </c>
      <c r="G329" s="39"/>
      <c r="H329" s="39">
        <f t="shared" si="18"/>
        <v>904127.82000000007</v>
      </c>
      <c r="I329" s="82">
        <f t="shared" si="17"/>
        <v>25114661.666666664</v>
      </c>
    </row>
    <row r="330" spans="1:9" x14ac:dyDescent="0.35">
      <c r="A330" s="13">
        <f t="shared" si="15"/>
        <v>321</v>
      </c>
      <c r="B330" s="11" t="s">
        <v>212</v>
      </c>
      <c r="C330" s="11" t="s">
        <v>537</v>
      </c>
      <c r="D330" s="39">
        <v>0</v>
      </c>
      <c r="E330" s="39"/>
      <c r="F330" s="39"/>
      <c r="G330" s="39">
        <v>142.16999999999999</v>
      </c>
      <c r="H330" s="39">
        <f t="shared" si="18"/>
        <v>142.16999999999999</v>
      </c>
      <c r="I330" s="82" t="str">
        <f t="shared" si="17"/>
        <v>n.m.</v>
      </c>
    </row>
    <row r="331" spans="1:9" x14ac:dyDescent="0.35">
      <c r="A331" s="13">
        <f t="shared" si="15"/>
        <v>322</v>
      </c>
      <c r="B331" s="11" t="s">
        <v>878</v>
      </c>
      <c r="C331" s="11" t="s">
        <v>1187</v>
      </c>
      <c r="D331" s="39">
        <v>0</v>
      </c>
      <c r="E331" s="39">
        <v>819596.3400000002</v>
      </c>
      <c r="F331" s="39">
        <v>883.32</v>
      </c>
      <c r="G331" s="39">
        <v>77380.320000000007</v>
      </c>
      <c r="H331" s="39">
        <f t="shared" si="18"/>
        <v>897859.98000000021</v>
      </c>
      <c r="I331" s="82" t="str">
        <f t="shared" si="17"/>
        <v>n.m.</v>
      </c>
    </row>
    <row r="332" spans="1:9" x14ac:dyDescent="0.35">
      <c r="A332" s="13">
        <f t="shared" si="15"/>
        <v>323</v>
      </c>
      <c r="B332" s="11" t="s">
        <v>879</v>
      </c>
      <c r="C332" s="11" t="s">
        <v>1188</v>
      </c>
      <c r="D332" s="39">
        <v>0</v>
      </c>
      <c r="E332" s="39">
        <v>-71982.97</v>
      </c>
      <c r="F332" s="39"/>
      <c r="G332" s="39"/>
      <c r="H332" s="39">
        <f t="shared" si="18"/>
        <v>-71982.97</v>
      </c>
      <c r="I332" s="82" t="str">
        <f t="shared" si="17"/>
        <v>n.m.</v>
      </c>
    </row>
    <row r="333" spans="1:9" x14ac:dyDescent="0.35">
      <c r="A333" s="13">
        <f t="shared" si="15"/>
        <v>324</v>
      </c>
      <c r="B333" s="11" t="s">
        <v>880</v>
      </c>
      <c r="C333" s="11" t="s">
        <v>1189</v>
      </c>
      <c r="D333" s="39">
        <v>0</v>
      </c>
      <c r="E333" s="39">
        <v>3365.13</v>
      </c>
      <c r="F333" s="39"/>
      <c r="G333" s="39">
        <v>579.91</v>
      </c>
      <c r="H333" s="39">
        <f t="shared" si="18"/>
        <v>3945.04</v>
      </c>
      <c r="I333" s="82" t="str">
        <f t="shared" si="17"/>
        <v>n.m.</v>
      </c>
    </row>
    <row r="334" spans="1:9" x14ac:dyDescent="0.35">
      <c r="A334" s="13">
        <f t="shared" si="15"/>
        <v>325</v>
      </c>
      <c r="B334" s="11" t="s">
        <v>881</v>
      </c>
      <c r="C334" s="11" t="s">
        <v>1190</v>
      </c>
      <c r="D334" s="39">
        <v>0</v>
      </c>
      <c r="E334" s="39">
        <v>11699.74</v>
      </c>
      <c r="F334" s="39"/>
      <c r="G334" s="39">
        <v>1974.27</v>
      </c>
      <c r="H334" s="39">
        <f t="shared" si="18"/>
        <v>13674.01</v>
      </c>
      <c r="I334" s="82" t="str">
        <f t="shared" si="17"/>
        <v>n.m.</v>
      </c>
    </row>
    <row r="335" spans="1:9" x14ac:dyDescent="0.35">
      <c r="A335" s="13">
        <f t="shared" si="15"/>
        <v>326</v>
      </c>
      <c r="B335" s="11" t="s">
        <v>882</v>
      </c>
      <c r="C335" s="11" t="s">
        <v>1191</v>
      </c>
      <c r="D335" s="39">
        <v>0</v>
      </c>
      <c r="E335" s="39">
        <v>963.40000000000009</v>
      </c>
      <c r="F335" s="39"/>
      <c r="G335" s="39"/>
      <c r="H335" s="39">
        <f t="shared" si="18"/>
        <v>963.40000000000009</v>
      </c>
      <c r="I335" s="82" t="str">
        <f t="shared" si="17"/>
        <v>n.m.</v>
      </c>
    </row>
    <row r="336" spans="1:9" x14ac:dyDescent="0.35">
      <c r="A336" s="13">
        <f t="shared" si="15"/>
        <v>327</v>
      </c>
      <c r="B336" s="11" t="s">
        <v>883</v>
      </c>
      <c r="C336" s="11" t="s">
        <v>1192</v>
      </c>
      <c r="D336" s="39">
        <v>0</v>
      </c>
      <c r="E336" s="39">
        <v>14771.85</v>
      </c>
      <c r="F336" s="39"/>
      <c r="G336" s="39">
        <v>944.36</v>
      </c>
      <c r="H336" s="39">
        <f t="shared" si="18"/>
        <v>15716.210000000001</v>
      </c>
      <c r="I336" s="82" t="str">
        <f t="shared" si="17"/>
        <v>n.m.</v>
      </c>
    </row>
    <row r="337" spans="1:9" x14ac:dyDescent="0.35">
      <c r="A337" s="13">
        <f t="shared" si="15"/>
        <v>328</v>
      </c>
      <c r="B337" s="11" t="s">
        <v>884</v>
      </c>
      <c r="C337" s="11" t="s">
        <v>1193</v>
      </c>
      <c r="D337" s="39">
        <v>0</v>
      </c>
      <c r="E337" s="39">
        <v>733690.03999999992</v>
      </c>
      <c r="F337" s="39">
        <v>7650.0599999999995</v>
      </c>
      <c r="G337" s="39">
        <v>70436.2</v>
      </c>
      <c r="H337" s="39">
        <f t="shared" si="18"/>
        <v>811776.29999999993</v>
      </c>
      <c r="I337" s="82" t="str">
        <f t="shared" si="17"/>
        <v>n.m.</v>
      </c>
    </row>
    <row r="338" spans="1:9" x14ac:dyDescent="0.35">
      <c r="A338" s="13">
        <f t="shared" si="15"/>
        <v>329</v>
      </c>
      <c r="B338" s="11" t="s">
        <v>885</v>
      </c>
      <c r="C338" s="11" t="s">
        <v>1194</v>
      </c>
      <c r="D338" s="39">
        <v>3171013.9450000003</v>
      </c>
      <c r="E338" s="39">
        <v>2372548.0099999993</v>
      </c>
      <c r="F338" s="39">
        <v>110159.86999999998</v>
      </c>
      <c r="G338" s="39">
        <v>265620.09999999998</v>
      </c>
      <c r="H338" s="39">
        <f t="shared" si="18"/>
        <v>2748327.9799999995</v>
      </c>
      <c r="I338" s="82">
        <f t="shared" si="17"/>
        <v>0.86670321470314415</v>
      </c>
    </row>
    <row r="339" spans="1:9" x14ac:dyDescent="0.35">
      <c r="A339" s="13">
        <f t="shared" si="15"/>
        <v>330</v>
      </c>
      <c r="B339" s="11" t="s">
        <v>886</v>
      </c>
      <c r="C339" s="11" t="s">
        <v>1195</v>
      </c>
      <c r="D339" s="39">
        <v>25345.412999999997</v>
      </c>
      <c r="E339" s="39">
        <v>182632.44</v>
      </c>
      <c r="F339" s="39">
        <v>18148.709999999995</v>
      </c>
      <c r="G339" s="39"/>
      <c r="H339" s="39">
        <f t="shared" si="18"/>
        <v>200781.15</v>
      </c>
      <c r="I339" s="82">
        <f t="shared" si="17"/>
        <v>7.9217943696557649</v>
      </c>
    </row>
    <row r="340" spans="1:9" x14ac:dyDescent="0.35">
      <c r="A340" s="13">
        <f t="shared" si="15"/>
        <v>331</v>
      </c>
      <c r="B340" s="11" t="s">
        <v>887</v>
      </c>
      <c r="C340" s="11" t="s">
        <v>1196</v>
      </c>
      <c r="D340" s="39">
        <v>0</v>
      </c>
      <c r="E340" s="39">
        <v>8129.1799999999994</v>
      </c>
      <c r="F340" s="39">
        <v>890.74000000000024</v>
      </c>
      <c r="G340" s="39">
        <v>925.59</v>
      </c>
      <c r="H340" s="39">
        <f t="shared" si="18"/>
        <v>9945.51</v>
      </c>
      <c r="I340" s="82" t="str">
        <f t="shared" si="17"/>
        <v>n.m.</v>
      </c>
    </row>
    <row r="341" spans="1:9" x14ac:dyDescent="0.35">
      <c r="A341" s="13">
        <f t="shared" si="15"/>
        <v>332</v>
      </c>
      <c r="B341" s="11" t="s">
        <v>888</v>
      </c>
      <c r="C341" s="11" t="s">
        <v>1197</v>
      </c>
      <c r="D341" s="39">
        <v>25.879000000000001</v>
      </c>
      <c r="E341" s="39">
        <v>257.51</v>
      </c>
      <c r="F341" s="39">
        <v>187.72999999999996</v>
      </c>
      <c r="G341" s="39">
        <v>12.33</v>
      </c>
      <c r="H341" s="39">
        <f t="shared" si="18"/>
        <v>457.56999999999994</v>
      </c>
      <c r="I341" s="82">
        <f t="shared" si="17"/>
        <v>17.681131419297497</v>
      </c>
    </row>
    <row r="342" spans="1:9" x14ac:dyDescent="0.35">
      <c r="A342" s="13">
        <f t="shared" si="15"/>
        <v>333</v>
      </c>
      <c r="B342" s="11" t="s">
        <v>889</v>
      </c>
      <c r="C342" s="11" t="s">
        <v>1198</v>
      </c>
      <c r="D342" s="39">
        <v>25.878</v>
      </c>
      <c r="E342" s="39">
        <v>295.67</v>
      </c>
      <c r="F342" s="39">
        <v>215.54999999999995</v>
      </c>
      <c r="G342" s="39">
        <v>14.15</v>
      </c>
      <c r="H342" s="39">
        <f t="shared" si="18"/>
        <v>525.37</v>
      </c>
      <c r="I342" s="82">
        <f t="shared" si="17"/>
        <v>20.301800757400109</v>
      </c>
    </row>
    <row r="343" spans="1:9" x14ac:dyDescent="0.35">
      <c r="A343" s="13">
        <f t="shared" si="15"/>
        <v>334</v>
      </c>
      <c r="B343" s="11" t="s">
        <v>890</v>
      </c>
      <c r="C343" s="11" t="s">
        <v>1199</v>
      </c>
      <c r="D343" s="39">
        <v>232338.17300000001</v>
      </c>
      <c r="E343" s="39">
        <v>263604.44000000006</v>
      </c>
      <c r="F343" s="39">
        <v>7530.62</v>
      </c>
      <c r="G343" s="39">
        <v>28690.950000000004</v>
      </c>
      <c r="H343" s="39">
        <f t="shared" si="18"/>
        <v>299826.01000000007</v>
      </c>
      <c r="I343" s="82">
        <f t="shared" si="17"/>
        <v>1.2904724442332602</v>
      </c>
    </row>
    <row r="344" spans="1:9" x14ac:dyDescent="0.35">
      <c r="A344" s="13">
        <f t="shared" si="15"/>
        <v>335</v>
      </c>
      <c r="B344" s="11" t="s">
        <v>891</v>
      </c>
      <c r="C344" s="11" t="s">
        <v>1200</v>
      </c>
      <c r="D344" s="39">
        <v>0</v>
      </c>
      <c r="E344" s="39">
        <v>408.58000000000004</v>
      </c>
      <c r="F344" s="39">
        <v>49.610000000000007</v>
      </c>
      <c r="G344" s="39">
        <v>80.44</v>
      </c>
      <c r="H344" s="39">
        <f t="shared" si="18"/>
        <v>538.63000000000011</v>
      </c>
      <c r="I344" s="82" t="str">
        <f t="shared" si="17"/>
        <v>n.m.</v>
      </c>
    </row>
    <row r="345" spans="1:9" x14ac:dyDescent="0.35">
      <c r="A345" s="13">
        <f t="shared" si="15"/>
        <v>336</v>
      </c>
      <c r="B345" s="11" t="s">
        <v>892</v>
      </c>
      <c r="C345" s="11" t="s">
        <v>1201</v>
      </c>
      <c r="D345" s="39">
        <v>13587.084999999999</v>
      </c>
      <c r="E345" s="39">
        <v>488.21</v>
      </c>
      <c r="F345" s="39">
        <v>111.36000000000001</v>
      </c>
      <c r="G345" s="39">
        <v>84.44</v>
      </c>
      <c r="H345" s="39">
        <f t="shared" si="18"/>
        <v>684.01</v>
      </c>
      <c r="I345" s="82">
        <f t="shared" si="17"/>
        <v>5.0342659959807426E-2</v>
      </c>
    </row>
    <row r="346" spans="1:9" x14ac:dyDescent="0.35">
      <c r="A346" s="13">
        <f t="shared" si="15"/>
        <v>337</v>
      </c>
      <c r="B346" s="11" t="s">
        <v>893</v>
      </c>
      <c r="C346" s="11" t="s">
        <v>1202</v>
      </c>
      <c r="D346" s="39">
        <v>2100.5790000000002</v>
      </c>
      <c r="E346" s="39">
        <v>624.75</v>
      </c>
      <c r="F346" s="39">
        <v>100.42000000000002</v>
      </c>
      <c r="G346" s="39">
        <v>112.37</v>
      </c>
      <c r="H346" s="39">
        <f t="shared" si="18"/>
        <v>837.54000000000008</v>
      </c>
      <c r="I346" s="82">
        <f t="shared" si="17"/>
        <v>0.39871863900381754</v>
      </c>
    </row>
    <row r="347" spans="1:9" x14ac:dyDescent="0.35">
      <c r="A347" s="13">
        <f t="shared" si="15"/>
        <v>338</v>
      </c>
      <c r="B347" s="11" t="s">
        <v>894</v>
      </c>
      <c r="C347" s="11" t="s">
        <v>1203</v>
      </c>
      <c r="D347" s="39">
        <v>2100.5789999999997</v>
      </c>
      <c r="E347" s="39">
        <v>239.73000000000002</v>
      </c>
      <c r="F347" s="39">
        <v>104.35</v>
      </c>
      <c r="G347" s="39">
        <v>60.91</v>
      </c>
      <c r="H347" s="39">
        <f t="shared" si="18"/>
        <v>404.99</v>
      </c>
      <c r="I347" s="82">
        <f t="shared" si="17"/>
        <v>0.1927992234522006</v>
      </c>
    </row>
    <row r="348" spans="1:9" x14ac:dyDescent="0.35">
      <c r="A348" s="13">
        <f t="shared" ref="A348:A411" si="19">A347+1</f>
        <v>339</v>
      </c>
      <c r="B348" s="11" t="s">
        <v>895</v>
      </c>
      <c r="C348" s="11" t="s">
        <v>1204</v>
      </c>
      <c r="D348" s="39">
        <v>7331.7679999999991</v>
      </c>
      <c r="E348" s="39">
        <v>190.05</v>
      </c>
      <c r="F348" s="39"/>
      <c r="G348" s="39">
        <v>16.690000000000001</v>
      </c>
      <c r="H348" s="39">
        <f t="shared" si="18"/>
        <v>206.74</v>
      </c>
      <c r="I348" s="82">
        <f t="shared" si="17"/>
        <v>2.8197837138327349E-2</v>
      </c>
    </row>
    <row r="349" spans="1:9" x14ac:dyDescent="0.35">
      <c r="A349" s="13">
        <f t="shared" si="19"/>
        <v>340</v>
      </c>
      <c r="B349" s="11" t="s">
        <v>238</v>
      </c>
      <c r="C349" s="11" t="s">
        <v>1205</v>
      </c>
      <c r="D349" s="39">
        <v>0</v>
      </c>
      <c r="E349" s="39">
        <v>2.8421709430404007E-14</v>
      </c>
      <c r="F349" s="39"/>
      <c r="G349" s="39"/>
      <c r="H349" s="39">
        <f t="shared" si="18"/>
        <v>2.8421709430404007E-14</v>
      </c>
      <c r="I349" s="82" t="str">
        <f t="shared" si="17"/>
        <v>n.m.</v>
      </c>
    </row>
    <row r="350" spans="1:9" x14ac:dyDescent="0.35">
      <c r="A350" s="13">
        <f t="shared" si="19"/>
        <v>341</v>
      </c>
      <c r="B350" s="11" t="s">
        <v>317</v>
      </c>
      <c r="C350" s="11" t="s">
        <v>629</v>
      </c>
      <c r="D350" s="39">
        <v>0</v>
      </c>
      <c r="E350" s="39">
        <v>2544.8999999999996</v>
      </c>
      <c r="F350" s="39">
        <v>740.34000000000026</v>
      </c>
      <c r="G350" s="39">
        <v>306.21000000000004</v>
      </c>
      <c r="H350" s="39">
        <f t="shared" si="18"/>
        <v>3591.45</v>
      </c>
      <c r="I350" s="82" t="str">
        <f t="shared" si="17"/>
        <v>n.m.</v>
      </c>
    </row>
    <row r="351" spans="1:9" x14ac:dyDescent="0.35">
      <c r="A351" s="13">
        <f t="shared" si="19"/>
        <v>342</v>
      </c>
      <c r="B351" s="11" t="s">
        <v>318</v>
      </c>
      <c r="C351" s="11" t="s">
        <v>630</v>
      </c>
      <c r="D351" s="39">
        <v>0</v>
      </c>
      <c r="E351" s="39">
        <v>-12157.019999999999</v>
      </c>
      <c r="F351" s="39">
        <v>-688.52999999999986</v>
      </c>
      <c r="G351" s="39">
        <v>-2546.9299999999998</v>
      </c>
      <c r="H351" s="39">
        <f t="shared" si="18"/>
        <v>-15392.48</v>
      </c>
      <c r="I351" s="82" t="str">
        <f t="shared" si="17"/>
        <v>n.m.</v>
      </c>
    </row>
    <row r="352" spans="1:9" x14ac:dyDescent="0.35">
      <c r="A352" s="13">
        <f t="shared" si="19"/>
        <v>343</v>
      </c>
      <c r="B352" s="11" t="s">
        <v>216</v>
      </c>
      <c r="C352" s="11" t="s">
        <v>541</v>
      </c>
      <c r="D352" s="39">
        <v>143878.75599999999</v>
      </c>
      <c r="E352" s="39">
        <v>8356.1899999999987</v>
      </c>
      <c r="F352" s="39"/>
      <c r="G352" s="39">
        <v>951.95</v>
      </c>
      <c r="H352" s="39">
        <f t="shared" si="18"/>
        <v>9308.14</v>
      </c>
      <c r="I352" s="82">
        <f t="shared" si="17"/>
        <v>6.4694331941541117E-2</v>
      </c>
    </row>
    <row r="353" spans="1:9" x14ac:dyDescent="0.35">
      <c r="A353" s="13">
        <f t="shared" si="19"/>
        <v>344</v>
      </c>
      <c r="B353" s="11" t="s">
        <v>217</v>
      </c>
      <c r="C353" s="11" t="s">
        <v>542</v>
      </c>
      <c r="D353" s="39">
        <v>128435.45400000001</v>
      </c>
      <c r="E353" s="39">
        <v>215091.53000000003</v>
      </c>
      <c r="F353" s="39">
        <v>5943.15</v>
      </c>
      <c r="G353" s="39">
        <v>20321.14</v>
      </c>
      <c r="H353" s="39">
        <f t="shared" si="18"/>
        <v>241355.82</v>
      </c>
      <c r="I353" s="82">
        <f t="shared" si="17"/>
        <v>1.8791993369681239</v>
      </c>
    </row>
    <row r="354" spans="1:9" x14ac:dyDescent="0.35">
      <c r="A354" s="13">
        <f t="shared" si="19"/>
        <v>345</v>
      </c>
      <c r="B354" s="11" t="s">
        <v>319</v>
      </c>
      <c r="C354" s="11" t="s">
        <v>631</v>
      </c>
      <c r="D354" s="39">
        <v>0</v>
      </c>
      <c r="E354" s="39">
        <v>395.52</v>
      </c>
      <c r="F354" s="39">
        <v>288.31</v>
      </c>
      <c r="G354" s="39">
        <v>18.93</v>
      </c>
      <c r="H354" s="39">
        <f t="shared" si="18"/>
        <v>702.75999999999988</v>
      </c>
      <c r="I354" s="82" t="str">
        <f t="shared" si="17"/>
        <v>n.m.</v>
      </c>
    </row>
    <row r="355" spans="1:9" x14ac:dyDescent="0.35">
      <c r="A355" s="13">
        <f t="shared" si="19"/>
        <v>346</v>
      </c>
      <c r="B355" s="11" t="s">
        <v>310</v>
      </c>
      <c r="C355" s="11" t="s">
        <v>623</v>
      </c>
      <c r="D355" s="39">
        <v>0</v>
      </c>
      <c r="E355" s="39">
        <v>457.8</v>
      </c>
      <c r="F355" s="39">
        <v>333.74</v>
      </c>
      <c r="G355" s="39">
        <v>21.91</v>
      </c>
      <c r="H355" s="39">
        <f t="shared" si="18"/>
        <v>813.44999999999993</v>
      </c>
      <c r="I355" s="82" t="str">
        <f t="shared" si="17"/>
        <v>n.m.</v>
      </c>
    </row>
    <row r="356" spans="1:9" x14ac:dyDescent="0.35">
      <c r="A356" s="13">
        <f t="shared" si="19"/>
        <v>347</v>
      </c>
      <c r="B356" s="11" t="s">
        <v>320</v>
      </c>
      <c r="C356" s="11" t="s">
        <v>632</v>
      </c>
      <c r="D356" s="39">
        <v>0</v>
      </c>
      <c r="E356" s="39">
        <v>282.67</v>
      </c>
      <c r="F356" s="39">
        <v>206.04999999999998</v>
      </c>
      <c r="G356" s="39">
        <v>13.53</v>
      </c>
      <c r="H356" s="39">
        <f t="shared" si="18"/>
        <v>502.25</v>
      </c>
      <c r="I356" s="82" t="str">
        <f t="shared" si="17"/>
        <v>n.m.</v>
      </c>
    </row>
    <row r="357" spans="1:9" x14ac:dyDescent="0.35">
      <c r="A357" s="13">
        <f t="shared" si="19"/>
        <v>348</v>
      </c>
      <c r="B357" s="11" t="s">
        <v>295</v>
      </c>
      <c r="C357" s="11" t="s">
        <v>609</v>
      </c>
      <c r="D357" s="39">
        <v>0</v>
      </c>
      <c r="E357" s="39">
        <v>125.69</v>
      </c>
      <c r="F357" s="39">
        <v>91.64</v>
      </c>
      <c r="G357" s="39">
        <v>6.01</v>
      </c>
      <c r="H357" s="39">
        <f t="shared" si="18"/>
        <v>223.33999999999997</v>
      </c>
      <c r="I357" s="82" t="str">
        <f t="shared" si="17"/>
        <v>n.m.</v>
      </c>
    </row>
    <row r="358" spans="1:9" x14ac:dyDescent="0.35">
      <c r="A358" s="13">
        <f t="shared" si="19"/>
        <v>349</v>
      </c>
      <c r="B358" s="11" t="s">
        <v>176</v>
      </c>
      <c r="C358" s="11" t="s">
        <v>505</v>
      </c>
      <c r="D358" s="39">
        <v>0</v>
      </c>
      <c r="E358" s="39">
        <v>168.84</v>
      </c>
      <c r="F358" s="39">
        <v>123.07000000000001</v>
      </c>
      <c r="G358" s="39">
        <v>8.08</v>
      </c>
      <c r="H358" s="39">
        <f t="shared" si="18"/>
        <v>299.99</v>
      </c>
      <c r="I358" s="82" t="str">
        <f t="shared" si="17"/>
        <v>n.m.</v>
      </c>
    </row>
    <row r="359" spans="1:9" x14ac:dyDescent="0.35">
      <c r="A359" s="13">
        <f t="shared" si="19"/>
        <v>350</v>
      </c>
      <c r="B359" s="11" t="s">
        <v>272</v>
      </c>
      <c r="C359" s="11" t="s">
        <v>590</v>
      </c>
      <c r="D359" s="39">
        <v>0</v>
      </c>
      <c r="E359" s="39">
        <v>167.06</v>
      </c>
      <c r="F359" s="39">
        <v>121.78000000000002</v>
      </c>
      <c r="G359" s="39">
        <v>7.99</v>
      </c>
      <c r="H359" s="39">
        <f t="shared" si="18"/>
        <v>296.83000000000004</v>
      </c>
      <c r="I359" s="82" t="str">
        <f t="shared" si="17"/>
        <v>n.m.</v>
      </c>
    </row>
    <row r="360" spans="1:9" x14ac:dyDescent="0.35">
      <c r="A360" s="13">
        <f t="shared" si="19"/>
        <v>351</v>
      </c>
      <c r="B360" s="11" t="s">
        <v>321</v>
      </c>
      <c r="C360" s="11" t="s">
        <v>633</v>
      </c>
      <c r="D360" s="39">
        <v>0</v>
      </c>
      <c r="E360" s="39">
        <v>20.65</v>
      </c>
      <c r="F360" s="39">
        <v>15.049999999999999</v>
      </c>
      <c r="G360" s="39">
        <v>0.99</v>
      </c>
      <c r="H360" s="39">
        <f t="shared" si="18"/>
        <v>36.69</v>
      </c>
      <c r="I360" s="82" t="str">
        <f t="shared" si="17"/>
        <v>n.m.</v>
      </c>
    </row>
    <row r="361" spans="1:9" x14ac:dyDescent="0.35">
      <c r="A361" s="13">
        <f t="shared" si="19"/>
        <v>352</v>
      </c>
      <c r="B361" s="11" t="s">
        <v>322</v>
      </c>
      <c r="C361" s="11" t="s">
        <v>634</v>
      </c>
      <c r="D361" s="39">
        <v>0</v>
      </c>
      <c r="E361" s="39">
        <v>14.92</v>
      </c>
      <c r="F361" s="39">
        <v>10.880000000000003</v>
      </c>
      <c r="G361" s="39">
        <v>0.71</v>
      </c>
      <c r="H361" s="39">
        <f t="shared" si="18"/>
        <v>26.510000000000005</v>
      </c>
      <c r="I361" s="82" t="str">
        <f t="shared" si="17"/>
        <v>n.m.</v>
      </c>
    </row>
    <row r="362" spans="1:9" x14ac:dyDescent="0.35">
      <c r="A362" s="13">
        <f t="shared" si="19"/>
        <v>353</v>
      </c>
      <c r="B362" s="11" t="s">
        <v>323</v>
      </c>
      <c r="C362" s="11" t="s">
        <v>635</v>
      </c>
      <c r="D362" s="39">
        <v>0</v>
      </c>
      <c r="E362" s="39">
        <v>14.92</v>
      </c>
      <c r="F362" s="39">
        <v>10.880000000000003</v>
      </c>
      <c r="G362" s="39">
        <v>0.71</v>
      </c>
      <c r="H362" s="39">
        <f t="shared" si="18"/>
        <v>26.510000000000005</v>
      </c>
      <c r="I362" s="82" t="str">
        <f t="shared" si="17"/>
        <v>n.m.</v>
      </c>
    </row>
    <row r="363" spans="1:9" x14ac:dyDescent="0.35">
      <c r="A363" s="13">
        <f t="shared" si="19"/>
        <v>354</v>
      </c>
      <c r="B363" s="11" t="s">
        <v>324</v>
      </c>
      <c r="C363" s="11" t="s">
        <v>1206</v>
      </c>
      <c r="D363" s="39">
        <v>42841.686000000002</v>
      </c>
      <c r="E363" s="39">
        <v>22167.919999999998</v>
      </c>
      <c r="F363" s="39">
        <v>937.6</v>
      </c>
      <c r="G363" s="39">
        <v>1365.1</v>
      </c>
      <c r="H363" s="39">
        <f t="shared" si="18"/>
        <v>24470.619999999995</v>
      </c>
      <c r="I363" s="82">
        <f t="shared" si="17"/>
        <v>0.57118713768641116</v>
      </c>
    </row>
    <row r="364" spans="1:9" x14ac:dyDescent="0.35">
      <c r="A364" s="13">
        <f t="shared" si="19"/>
        <v>355</v>
      </c>
      <c r="B364" s="11" t="s">
        <v>325</v>
      </c>
      <c r="C364" s="11" t="s">
        <v>636</v>
      </c>
      <c r="D364" s="39">
        <v>0</v>
      </c>
      <c r="E364" s="39">
        <v>360.8</v>
      </c>
      <c r="F364" s="39">
        <v>263.01</v>
      </c>
      <c r="G364" s="39">
        <v>17.27</v>
      </c>
      <c r="H364" s="39">
        <f t="shared" si="18"/>
        <v>641.07999999999993</v>
      </c>
      <c r="I364" s="82" t="str">
        <f t="shared" si="17"/>
        <v>n.m.</v>
      </c>
    </row>
    <row r="365" spans="1:9" x14ac:dyDescent="0.35">
      <c r="A365" s="13">
        <f t="shared" si="19"/>
        <v>356</v>
      </c>
      <c r="B365" s="11" t="s">
        <v>896</v>
      </c>
      <c r="C365" s="11" t="s">
        <v>1207</v>
      </c>
      <c r="D365" s="39">
        <v>0</v>
      </c>
      <c r="E365" s="39">
        <v>8450.0000000000018</v>
      </c>
      <c r="F365" s="39">
        <v>156.22</v>
      </c>
      <c r="G365" s="39">
        <v>1166.0800000000002</v>
      </c>
      <c r="H365" s="39">
        <f t="shared" si="18"/>
        <v>9772.3000000000011</v>
      </c>
      <c r="I365" s="82" t="str">
        <f t="shared" si="17"/>
        <v>n.m.</v>
      </c>
    </row>
    <row r="366" spans="1:9" x14ac:dyDescent="0.35">
      <c r="A366" s="13">
        <f t="shared" si="19"/>
        <v>357</v>
      </c>
      <c r="B366" s="11" t="s">
        <v>897</v>
      </c>
      <c r="C366" s="11" t="s">
        <v>1208</v>
      </c>
      <c r="D366" s="39">
        <v>0</v>
      </c>
      <c r="E366" s="39">
        <v>18676.600000000002</v>
      </c>
      <c r="F366" s="39"/>
      <c r="G366" s="39"/>
      <c r="H366" s="39">
        <f t="shared" si="18"/>
        <v>18676.600000000002</v>
      </c>
      <c r="I366" s="82" t="str">
        <f t="shared" si="17"/>
        <v>n.m.</v>
      </c>
    </row>
    <row r="367" spans="1:9" x14ac:dyDescent="0.35">
      <c r="A367" s="13">
        <f t="shared" si="19"/>
        <v>358</v>
      </c>
      <c r="B367" s="11" t="s">
        <v>898</v>
      </c>
      <c r="C367" s="11" t="s">
        <v>1209</v>
      </c>
      <c r="D367" s="39">
        <v>0</v>
      </c>
      <c r="E367" s="39">
        <v>9726.3399999999983</v>
      </c>
      <c r="F367" s="39">
        <v>178.51</v>
      </c>
      <c r="G367" s="39">
        <v>1347.22</v>
      </c>
      <c r="H367" s="39">
        <f t="shared" si="18"/>
        <v>11252.069999999998</v>
      </c>
      <c r="I367" s="82" t="str">
        <f t="shared" si="17"/>
        <v>n.m.</v>
      </c>
    </row>
    <row r="368" spans="1:9" x14ac:dyDescent="0.35">
      <c r="A368" s="13">
        <f t="shared" si="19"/>
        <v>359</v>
      </c>
      <c r="B368" s="11" t="s">
        <v>899</v>
      </c>
      <c r="C368" s="11" t="s">
        <v>1210</v>
      </c>
      <c r="D368" s="39">
        <v>0</v>
      </c>
      <c r="E368" s="39">
        <v>12785.919999999998</v>
      </c>
      <c r="F368" s="39"/>
      <c r="G368" s="39"/>
      <c r="H368" s="39">
        <f t="shared" si="18"/>
        <v>12785.919999999998</v>
      </c>
      <c r="I368" s="82" t="str">
        <f t="shared" ref="I368:I431" si="20">IFERROR(H368/D368,"n.m.")</f>
        <v>n.m.</v>
      </c>
    </row>
    <row r="369" spans="1:9" x14ac:dyDescent="0.35">
      <c r="A369" s="13">
        <f t="shared" si="19"/>
        <v>360</v>
      </c>
      <c r="B369" s="11" t="s">
        <v>900</v>
      </c>
      <c r="C369" s="11" t="s">
        <v>1211</v>
      </c>
      <c r="D369" s="39">
        <v>1463.471</v>
      </c>
      <c r="E369" s="39">
        <v>292.14999999999998</v>
      </c>
      <c r="F369" s="39">
        <v>226.37999999999997</v>
      </c>
      <c r="G369" s="39">
        <v>15.2</v>
      </c>
      <c r="H369" s="39">
        <f t="shared" ref="H369:H432" si="21">SUM(E369:G369)</f>
        <v>533.73</v>
      </c>
      <c r="I369" s="82">
        <f t="shared" si="20"/>
        <v>0.36470145291570522</v>
      </c>
    </row>
    <row r="370" spans="1:9" x14ac:dyDescent="0.35">
      <c r="A370" s="13">
        <f t="shared" si="19"/>
        <v>361</v>
      </c>
      <c r="B370" s="11" t="s">
        <v>901</v>
      </c>
      <c r="C370" s="11" t="s">
        <v>1212</v>
      </c>
      <c r="D370" s="39">
        <v>960.87800000000004</v>
      </c>
      <c r="E370" s="39">
        <v>253.27999999999997</v>
      </c>
      <c r="F370" s="39">
        <v>199.68999999999991</v>
      </c>
      <c r="G370" s="39">
        <v>15.969999999999999</v>
      </c>
      <c r="H370" s="39">
        <f t="shared" si="21"/>
        <v>468.93999999999994</v>
      </c>
      <c r="I370" s="82">
        <f t="shared" si="20"/>
        <v>0.4880328199833901</v>
      </c>
    </row>
    <row r="371" spans="1:9" x14ac:dyDescent="0.35">
      <c r="A371" s="13">
        <f t="shared" si="19"/>
        <v>362</v>
      </c>
      <c r="B371" s="11" t="s">
        <v>902</v>
      </c>
      <c r="C371" s="11" t="s">
        <v>1213</v>
      </c>
      <c r="D371" s="39">
        <v>0</v>
      </c>
      <c r="E371" s="39">
        <v>90682.959999999992</v>
      </c>
      <c r="F371" s="39">
        <v>2424.2599999999993</v>
      </c>
      <c r="G371" s="39">
        <v>8487.69</v>
      </c>
      <c r="H371" s="39">
        <f t="shared" si="21"/>
        <v>101594.90999999999</v>
      </c>
      <c r="I371" s="82" t="str">
        <f t="shared" si="20"/>
        <v>n.m.</v>
      </c>
    </row>
    <row r="372" spans="1:9" x14ac:dyDescent="0.35">
      <c r="A372" s="13">
        <f t="shared" si="19"/>
        <v>363</v>
      </c>
      <c r="B372" s="11" t="s">
        <v>903</v>
      </c>
      <c r="C372" s="11" t="s">
        <v>1214</v>
      </c>
      <c r="D372" s="39">
        <v>0</v>
      </c>
      <c r="E372" s="39">
        <v>3223.65</v>
      </c>
      <c r="F372" s="39">
        <v>648.45999999999992</v>
      </c>
      <c r="G372" s="39">
        <v>129.61000000000001</v>
      </c>
      <c r="H372" s="39">
        <f t="shared" si="21"/>
        <v>4001.7200000000003</v>
      </c>
      <c r="I372" s="82" t="str">
        <f t="shared" si="20"/>
        <v>n.m.</v>
      </c>
    </row>
    <row r="373" spans="1:9" x14ac:dyDescent="0.35">
      <c r="A373" s="13">
        <f t="shared" si="19"/>
        <v>364</v>
      </c>
      <c r="B373" s="11" t="s">
        <v>904</v>
      </c>
      <c r="C373" s="11" t="s">
        <v>1215</v>
      </c>
      <c r="D373" s="39">
        <v>0</v>
      </c>
      <c r="E373" s="39">
        <v>77222.999999999971</v>
      </c>
      <c r="F373" s="39">
        <v>2802.1100000000006</v>
      </c>
      <c r="G373" s="39">
        <v>10975.249999999998</v>
      </c>
      <c r="H373" s="39">
        <f t="shared" si="21"/>
        <v>91000.359999999971</v>
      </c>
      <c r="I373" s="82" t="str">
        <f t="shared" si="20"/>
        <v>n.m.</v>
      </c>
    </row>
    <row r="374" spans="1:9" x14ac:dyDescent="0.35">
      <c r="A374" s="13">
        <f t="shared" si="19"/>
        <v>365</v>
      </c>
      <c r="B374" s="11" t="s">
        <v>905</v>
      </c>
      <c r="C374" s="11" t="s">
        <v>1216</v>
      </c>
      <c r="D374" s="39">
        <v>0</v>
      </c>
      <c r="E374" s="39">
        <v>133.88999999999999</v>
      </c>
      <c r="F374" s="39">
        <v>97.6</v>
      </c>
      <c r="G374" s="39">
        <v>6.4</v>
      </c>
      <c r="H374" s="39">
        <f t="shared" si="21"/>
        <v>237.89</v>
      </c>
      <c r="I374" s="82" t="str">
        <f t="shared" si="20"/>
        <v>n.m.</v>
      </c>
    </row>
    <row r="375" spans="1:9" x14ac:dyDescent="0.35">
      <c r="A375" s="13">
        <f t="shared" si="19"/>
        <v>366</v>
      </c>
      <c r="B375" s="11" t="s">
        <v>906</v>
      </c>
      <c r="C375" s="11" t="s">
        <v>1213</v>
      </c>
      <c r="D375" s="39">
        <v>0</v>
      </c>
      <c r="E375" s="39">
        <v>341.56</v>
      </c>
      <c r="F375" s="39">
        <v>278.71999999999997</v>
      </c>
      <c r="G375" s="39">
        <v>16.350000000000001</v>
      </c>
      <c r="H375" s="39">
        <f t="shared" si="21"/>
        <v>636.63</v>
      </c>
      <c r="I375" s="82" t="str">
        <f t="shared" si="20"/>
        <v>n.m.</v>
      </c>
    </row>
    <row r="376" spans="1:9" x14ac:dyDescent="0.35">
      <c r="A376" s="13">
        <f t="shared" si="19"/>
        <v>367</v>
      </c>
      <c r="B376" s="11" t="s">
        <v>907</v>
      </c>
      <c r="C376" s="11" t="s">
        <v>1217</v>
      </c>
      <c r="D376" s="39">
        <v>0</v>
      </c>
      <c r="E376" s="39">
        <v>517.6</v>
      </c>
      <c r="F376" s="39">
        <v>1665.8700000000001</v>
      </c>
      <c r="G376" s="39">
        <v>51.58</v>
      </c>
      <c r="H376" s="39">
        <f t="shared" si="21"/>
        <v>2235.0500000000002</v>
      </c>
      <c r="I376" s="82" t="str">
        <f t="shared" si="20"/>
        <v>n.m.</v>
      </c>
    </row>
    <row r="377" spans="1:9" x14ac:dyDescent="0.35">
      <c r="A377" s="13">
        <f t="shared" si="19"/>
        <v>368</v>
      </c>
      <c r="B377" s="11" t="s">
        <v>908</v>
      </c>
      <c r="C377" s="11" t="s">
        <v>1218</v>
      </c>
      <c r="D377" s="39">
        <v>0</v>
      </c>
      <c r="E377" s="39">
        <v>4476.54</v>
      </c>
      <c r="F377" s="39">
        <v>730.05</v>
      </c>
      <c r="G377" s="39">
        <v>571.76</v>
      </c>
      <c r="H377" s="39">
        <f t="shared" si="21"/>
        <v>5778.35</v>
      </c>
      <c r="I377" s="82" t="str">
        <f t="shared" si="20"/>
        <v>n.m.</v>
      </c>
    </row>
    <row r="378" spans="1:9" x14ac:dyDescent="0.35">
      <c r="A378" s="13">
        <f t="shared" si="19"/>
        <v>369</v>
      </c>
      <c r="B378" s="11" t="s">
        <v>909</v>
      </c>
      <c r="C378" s="11" t="s">
        <v>1219</v>
      </c>
      <c r="D378" s="39">
        <v>0</v>
      </c>
      <c r="E378" s="39">
        <v>1123506.7</v>
      </c>
      <c r="F378" s="39">
        <v>4660.3399999999992</v>
      </c>
      <c r="G378" s="39">
        <v>92230.73</v>
      </c>
      <c r="H378" s="39">
        <f t="shared" si="21"/>
        <v>1220397.77</v>
      </c>
      <c r="I378" s="82" t="str">
        <f t="shared" si="20"/>
        <v>n.m.</v>
      </c>
    </row>
    <row r="379" spans="1:9" x14ac:dyDescent="0.35">
      <c r="A379" s="13">
        <f t="shared" si="19"/>
        <v>370</v>
      </c>
      <c r="B379" s="11" t="s">
        <v>910</v>
      </c>
      <c r="C379" s="11" t="s">
        <v>1220</v>
      </c>
      <c r="D379" s="39">
        <v>0</v>
      </c>
      <c r="E379" s="39">
        <v>125153.52</v>
      </c>
      <c r="F379" s="39">
        <v>4316.3200000000024</v>
      </c>
      <c r="G379" s="39">
        <v>13040.64</v>
      </c>
      <c r="H379" s="39">
        <f t="shared" si="21"/>
        <v>142510.48000000001</v>
      </c>
      <c r="I379" s="82" t="str">
        <f t="shared" si="20"/>
        <v>n.m.</v>
      </c>
    </row>
    <row r="380" spans="1:9" x14ac:dyDescent="0.35">
      <c r="A380" s="13">
        <f t="shared" si="19"/>
        <v>371</v>
      </c>
      <c r="B380" s="11" t="s">
        <v>911</v>
      </c>
      <c r="C380" s="11" t="s">
        <v>1221</v>
      </c>
      <c r="D380" s="39">
        <v>0</v>
      </c>
      <c r="E380" s="39">
        <v>473869.47000000009</v>
      </c>
      <c r="F380" s="39">
        <v>1580.93</v>
      </c>
      <c r="G380" s="39">
        <v>63229.65</v>
      </c>
      <c r="H380" s="39">
        <f t="shared" si="21"/>
        <v>538680.05000000005</v>
      </c>
      <c r="I380" s="82" t="str">
        <f t="shared" si="20"/>
        <v>n.m.</v>
      </c>
    </row>
    <row r="381" spans="1:9" x14ac:dyDescent="0.35">
      <c r="A381" s="13">
        <f t="shared" si="19"/>
        <v>372</v>
      </c>
      <c r="B381" s="11" t="s">
        <v>912</v>
      </c>
      <c r="C381" s="11" t="s">
        <v>1222</v>
      </c>
      <c r="D381" s="39">
        <v>0</v>
      </c>
      <c r="E381" s="39">
        <v>349636.38999999996</v>
      </c>
      <c r="F381" s="39">
        <v>2442.1</v>
      </c>
      <c r="G381" s="39">
        <v>45071.73</v>
      </c>
      <c r="H381" s="39">
        <f t="shared" si="21"/>
        <v>397150.21999999991</v>
      </c>
      <c r="I381" s="82" t="str">
        <f t="shared" si="20"/>
        <v>n.m.</v>
      </c>
    </row>
    <row r="382" spans="1:9" x14ac:dyDescent="0.35">
      <c r="A382" s="13">
        <f t="shared" si="19"/>
        <v>373</v>
      </c>
      <c r="B382" s="11" t="s">
        <v>913</v>
      </c>
      <c r="C382" s="11" t="s">
        <v>1223</v>
      </c>
      <c r="D382" s="39">
        <v>187075.34999999998</v>
      </c>
      <c r="E382" s="39">
        <v>430582.93</v>
      </c>
      <c r="F382" s="39">
        <v>10141.339999999998</v>
      </c>
      <c r="G382" s="39">
        <v>28326.829999999998</v>
      </c>
      <c r="H382" s="39">
        <f t="shared" si="21"/>
        <v>469051.10000000003</v>
      </c>
      <c r="I382" s="82">
        <f t="shared" si="20"/>
        <v>2.5072843642949225</v>
      </c>
    </row>
    <row r="383" spans="1:9" x14ac:dyDescent="0.35">
      <c r="A383" s="13">
        <f t="shared" si="19"/>
        <v>374</v>
      </c>
      <c r="B383" s="11" t="s">
        <v>914</v>
      </c>
      <c r="C383" s="11" t="s">
        <v>1224</v>
      </c>
      <c r="D383" s="39">
        <v>184219.24799999999</v>
      </c>
      <c r="E383" s="39">
        <v>82692.100000000006</v>
      </c>
      <c r="F383" s="39">
        <v>1388.5</v>
      </c>
      <c r="G383" s="39">
        <v>5950.4199999999992</v>
      </c>
      <c r="H383" s="39">
        <f t="shared" si="21"/>
        <v>90031.02</v>
      </c>
      <c r="I383" s="82">
        <f t="shared" si="20"/>
        <v>0.48871668393739187</v>
      </c>
    </row>
    <row r="384" spans="1:9" x14ac:dyDescent="0.35">
      <c r="A384" s="13">
        <f t="shared" si="19"/>
        <v>375</v>
      </c>
      <c r="B384" s="11" t="s">
        <v>915</v>
      </c>
      <c r="C384" s="11" t="s">
        <v>1225</v>
      </c>
      <c r="D384" s="39">
        <v>0</v>
      </c>
      <c r="E384" s="39">
        <v>69856.869999999981</v>
      </c>
      <c r="F384" s="39">
        <v>5206.8</v>
      </c>
      <c r="G384" s="39">
        <v>17137.260000000002</v>
      </c>
      <c r="H384" s="39">
        <f t="shared" si="21"/>
        <v>92200.93</v>
      </c>
      <c r="I384" s="82" t="str">
        <f t="shared" si="20"/>
        <v>n.m.</v>
      </c>
    </row>
    <row r="385" spans="1:9" x14ac:dyDescent="0.35">
      <c r="A385" s="13">
        <f t="shared" si="19"/>
        <v>376</v>
      </c>
      <c r="B385" s="11" t="s">
        <v>916</v>
      </c>
      <c r="C385" s="11" t="s">
        <v>1226</v>
      </c>
      <c r="D385" s="39">
        <v>0</v>
      </c>
      <c r="E385" s="39">
        <v>556608.74999999988</v>
      </c>
      <c r="F385" s="39">
        <v>3527.6299999999997</v>
      </c>
      <c r="G385" s="39">
        <v>58308.84</v>
      </c>
      <c r="H385" s="39">
        <f t="shared" si="21"/>
        <v>618445.21999999986</v>
      </c>
      <c r="I385" s="82" t="str">
        <f t="shared" si="20"/>
        <v>n.m.</v>
      </c>
    </row>
    <row r="386" spans="1:9" x14ac:dyDescent="0.35">
      <c r="A386" s="13">
        <f t="shared" si="19"/>
        <v>377</v>
      </c>
      <c r="B386" s="11" t="s">
        <v>917</v>
      </c>
      <c r="C386" s="11" t="s">
        <v>1227</v>
      </c>
      <c r="D386" s="39">
        <v>0</v>
      </c>
      <c r="E386" s="39">
        <v>650782.18000000005</v>
      </c>
      <c r="F386" s="39">
        <v>427.2</v>
      </c>
      <c r="G386" s="39">
        <v>48302.53</v>
      </c>
      <c r="H386" s="39">
        <f t="shared" si="21"/>
        <v>699511.91</v>
      </c>
      <c r="I386" s="82" t="str">
        <f t="shared" si="20"/>
        <v>n.m.</v>
      </c>
    </row>
    <row r="387" spans="1:9" x14ac:dyDescent="0.35">
      <c r="A387" s="13">
        <f t="shared" si="19"/>
        <v>378</v>
      </c>
      <c r="B387" s="11" t="s">
        <v>918</v>
      </c>
      <c r="C387" s="11" t="s">
        <v>1228</v>
      </c>
      <c r="D387" s="39">
        <v>4.5350000000000001</v>
      </c>
      <c r="E387" s="39">
        <v>39.03</v>
      </c>
      <c r="F387" s="39">
        <v>28.46</v>
      </c>
      <c r="G387" s="39">
        <v>1.87</v>
      </c>
      <c r="H387" s="39">
        <f t="shared" si="21"/>
        <v>69.360000000000014</v>
      </c>
      <c r="I387" s="82">
        <f t="shared" si="20"/>
        <v>15.294377067254688</v>
      </c>
    </row>
    <row r="388" spans="1:9" x14ac:dyDescent="0.35">
      <c r="A388" s="13">
        <f t="shared" si="19"/>
        <v>379</v>
      </c>
      <c r="B388" s="11" t="s">
        <v>919</v>
      </c>
      <c r="C388" s="11" t="s">
        <v>1229</v>
      </c>
      <c r="D388" s="39">
        <v>4.5350000000000001</v>
      </c>
      <c r="E388" s="39">
        <v>43.47</v>
      </c>
      <c r="F388" s="39">
        <v>35.489999999999995</v>
      </c>
      <c r="G388" s="39">
        <v>2.08</v>
      </c>
      <c r="H388" s="39">
        <f t="shared" si="21"/>
        <v>81.039999999999992</v>
      </c>
      <c r="I388" s="82">
        <f t="shared" si="20"/>
        <v>17.869900771775079</v>
      </c>
    </row>
    <row r="389" spans="1:9" x14ac:dyDescent="0.35">
      <c r="A389" s="13">
        <f t="shared" si="19"/>
        <v>380</v>
      </c>
      <c r="B389" s="11" t="s">
        <v>920</v>
      </c>
      <c r="C389" s="11" t="s">
        <v>1230</v>
      </c>
      <c r="D389" s="39">
        <v>0</v>
      </c>
      <c r="E389" s="39">
        <v>-875.00999999999988</v>
      </c>
      <c r="F389" s="39">
        <v>18.439999999999998</v>
      </c>
      <c r="G389" s="39">
        <v>54.59</v>
      </c>
      <c r="H389" s="39">
        <f t="shared" si="21"/>
        <v>-801.9799999999999</v>
      </c>
      <c r="I389" s="82" t="str">
        <f t="shared" si="20"/>
        <v>n.m.</v>
      </c>
    </row>
    <row r="390" spans="1:9" x14ac:dyDescent="0.35">
      <c r="A390" s="13">
        <f t="shared" si="19"/>
        <v>381</v>
      </c>
      <c r="B390" s="11" t="s">
        <v>921</v>
      </c>
      <c r="C390" s="11" t="s">
        <v>1231</v>
      </c>
      <c r="D390" s="39">
        <v>0</v>
      </c>
      <c r="E390" s="39">
        <v>-875.00999999999988</v>
      </c>
      <c r="F390" s="39">
        <v>18.439999999999998</v>
      </c>
      <c r="G390" s="39">
        <v>54.59</v>
      </c>
      <c r="H390" s="39">
        <f t="shared" si="21"/>
        <v>-801.9799999999999</v>
      </c>
      <c r="I390" s="82" t="str">
        <f t="shared" si="20"/>
        <v>n.m.</v>
      </c>
    </row>
    <row r="391" spans="1:9" x14ac:dyDescent="0.35">
      <c r="A391" s="13">
        <f t="shared" si="19"/>
        <v>382</v>
      </c>
      <c r="B391" s="11" t="s">
        <v>922</v>
      </c>
      <c r="C391" s="11" t="s">
        <v>1232</v>
      </c>
      <c r="D391" s="39">
        <v>0</v>
      </c>
      <c r="E391" s="39">
        <v>-651.14</v>
      </c>
      <c r="F391" s="39">
        <v>36.130000000000003</v>
      </c>
      <c r="G391" s="39">
        <v>42.71</v>
      </c>
      <c r="H391" s="39">
        <f t="shared" si="21"/>
        <v>-572.29999999999995</v>
      </c>
      <c r="I391" s="82" t="str">
        <f t="shared" si="20"/>
        <v>n.m.</v>
      </c>
    </row>
    <row r="392" spans="1:9" x14ac:dyDescent="0.35">
      <c r="A392" s="13">
        <f t="shared" si="19"/>
        <v>383</v>
      </c>
      <c r="B392" s="11" t="s">
        <v>296</v>
      </c>
      <c r="C392" s="11" t="s">
        <v>610</v>
      </c>
      <c r="D392" s="39">
        <v>0</v>
      </c>
      <c r="E392" s="39"/>
      <c r="F392" s="39">
        <v>-755.66</v>
      </c>
      <c r="G392" s="39"/>
      <c r="H392" s="39">
        <f t="shared" si="21"/>
        <v>-755.66</v>
      </c>
      <c r="I392" s="82" t="str">
        <f t="shared" si="20"/>
        <v>n.m.</v>
      </c>
    </row>
    <row r="393" spans="1:9" x14ac:dyDescent="0.35">
      <c r="A393" s="13">
        <f t="shared" si="19"/>
        <v>384</v>
      </c>
      <c r="B393" s="11" t="s">
        <v>6</v>
      </c>
      <c r="C393" s="11" t="s">
        <v>339</v>
      </c>
      <c r="D393" s="39">
        <v>2163553.7199999997</v>
      </c>
      <c r="E393" s="39">
        <v>3657798.14</v>
      </c>
      <c r="F393" s="39">
        <v>14773.560000000007</v>
      </c>
      <c r="G393" s="39">
        <v>403052.42</v>
      </c>
      <c r="H393" s="39">
        <f t="shared" si="21"/>
        <v>4075624.12</v>
      </c>
      <c r="I393" s="82">
        <f t="shared" si="20"/>
        <v>1.8837637736122403</v>
      </c>
    </row>
    <row r="394" spans="1:9" x14ac:dyDescent="0.35">
      <c r="A394" s="13">
        <f t="shared" si="19"/>
        <v>385</v>
      </c>
      <c r="B394" s="11" t="s">
        <v>923</v>
      </c>
      <c r="C394" s="11" t="s">
        <v>339</v>
      </c>
      <c r="D394" s="39">
        <v>0</v>
      </c>
      <c r="E394" s="39">
        <v>-21841.21</v>
      </c>
      <c r="F394" s="39">
        <v>-23.420000000000023</v>
      </c>
      <c r="G394" s="39">
        <v>-4416.3500000000004</v>
      </c>
      <c r="H394" s="39">
        <f t="shared" si="21"/>
        <v>-26280.979999999996</v>
      </c>
      <c r="I394" s="82" t="str">
        <f t="shared" si="20"/>
        <v>n.m.</v>
      </c>
    </row>
    <row r="395" spans="1:9" x14ac:dyDescent="0.35">
      <c r="A395" s="13">
        <f t="shared" si="19"/>
        <v>386</v>
      </c>
      <c r="B395" s="11" t="s">
        <v>286</v>
      </c>
      <c r="C395" s="11" t="s">
        <v>602</v>
      </c>
      <c r="D395" s="39">
        <v>0</v>
      </c>
      <c r="E395" s="39">
        <v>17424.3</v>
      </c>
      <c r="F395" s="39">
        <v>1.2100000000000359</v>
      </c>
      <c r="G395" s="39">
        <v>1664.8300000000002</v>
      </c>
      <c r="H395" s="39">
        <f t="shared" si="21"/>
        <v>19090.34</v>
      </c>
      <c r="I395" s="82" t="str">
        <f t="shared" si="20"/>
        <v>n.m.</v>
      </c>
    </row>
    <row r="396" spans="1:9" x14ac:dyDescent="0.35">
      <c r="A396" s="13">
        <f t="shared" si="19"/>
        <v>387</v>
      </c>
      <c r="B396" s="11" t="s">
        <v>46</v>
      </c>
      <c r="C396" s="11" t="s">
        <v>379</v>
      </c>
      <c r="D396" s="39">
        <v>763048.46999999986</v>
      </c>
      <c r="E396" s="39">
        <v>1076655.0100000002</v>
      </c>
      <c r="F396" s="39">
        <v>-43.710000000000676</v>
      </c>
      <c r="G396" s="39">
        <v>57754.330000000024</v>
      </c>
      <c r="H396" s="39">
        <f t="shared" si="21"/>
        <v>1134365.6300000004</v>
      </c>
      <c r="I396" s="82">
        <f t="shared" si="20"/>
        <v>1.4866232940615169</v>
      </c>
    </row>
    <row r="397" spans="1:9" x14ac:dyDescent="0.35">
      <c r="A397" s="13">
        <f t="shared" si="19"/>
        <v>388</v>
      </c>
      <c r="B397" s="11" t="s">
        <v>69</v>
      </c>
      <c r="C397" s="11" t="s">
        <v>399</v>
      </c>
      <c r="D397" s="39">
        <v>0</v>
      </c>
      <c r="E397" s="39">
        <v>318566.36999999994</v>
      </c>
      <c r="F397" s="39"/>
      <c r="G397" s="39"/>
      <c r="H397" s="39">
        <f t="shared" si="21"/>
        <v>318566.36999999994</v>
      </c>
      <c r="I397" s="82" t="str">
        <f t="shared" si="20"/>
        <v>n.m.</v>
      </c>
    </row>
    <row r="398" spans="1:9" x14ac:dyDescent="0.35">
      <c r="A398" s="13">
        <f t="shared" si="19"/>
        <v>389</v>
      </c>
      <c r="B398" s="11" t="s">
        <v>70</v>
      </c>
      <c r="C398" s="11" t="s">
        <v>400</v>
      </c>
      <c r="D398" s="39">
        <v>0</v>
      </c>
      <c r="E398" s="39">
        <v>347.52</v>
      </c>
      <c r="F398" s="39"/>
      <c r="G398" s="39">
        <v>13.89</v>
      </c>
      <c r="H398" s="39">
        <f t="shared" si="21"/>
        <v>361.40999999999997</v>
      </c>
      <c r="I398" s="82" t="str">
        <f t="shared" si="20"/>
        <v>n.m.</v>
      </c>
    </row>
    <row r="399" spans="1:9" x14ac:dyDescent="0.35">
      <c r="A399" s="13">
        <f t="shared" si="19"/>
        <v>390</v>
      </c>
      <c r="B399" s="11" t="s">
        <v>71</v>
      </c>
      <c r="C399" s="11" t="s">
        <v>401</v>
      </c>
      <c r="D399" s="39">
        <v>0</v>
      </c>
      <c r="E399" s="39">
        <v>2064.6499999999996</v>
      </c>
      <c r="F399" s="39"/>
      <c r="G399" s="39">
        <v>216.29</v>
      </c>
      <c r="H399" s="39">
        <f t="shared" si="21"/>
        <v>2280.9399999999996</v>
      </c>
      <c r="I399" s="82" t="str">
        <f t="shared" si="20"/>
        <v>n.m.</v>
      </c>
    </row>
    <row r="400" spans="1:9" x14ac:dyDescent="0.35">
      <c r="A400" s="13">
        <f t="shared" si="19"/>
        <v>391</v>
      </c>
      <c r="B400" s="11" t="s">
        <v>239</v>
      </c>
      <c r="C400" s="11" t="s">
        <v>563</v>
      </c>
      <c r="D400" s="39">
        <v>78540.354000000007</v>
      </c>
      <c r="E400" s="39">
        <v>22237.590000000004</v>
      </c>
      <c r="F400" s="39">
        <v>871.17</v>
      </c>
      <c r="G400" s="39">
        <v>2472.5899999999997</v>
      </c>
      <c r="H400" s="39">
        <f t="shared" si="21"/>
        <v>25581.350000000002</v>
      </c>
      <c r="I400" s="82">
        <f t="shared" si="20"/>
        <v>0.32570963456569091</v>
      </c>
    </row>
    <row r="401" spans="1:9" x14ac:dyDescent="0.35">
      <c r="A401" s="13">
        <f t="shared" si="19"/>
        <v>392</v>
      </c>
      <c r="B401" s="11" t="s">
        <v>240</v>
      </c>
      <c r="C401" s="11" t="s">
        <v>563</v>
      </c>
      <c r="D401" s="39">
        <v>65134.786</v>
      </c>
      <c r="E401" s="39">
        <v>16531.999999999996</v>
      </c>
      <c r="F401" s="39">
        <v>285.67999999999984</v>
      </c>
      <c r="G401" s="39">
        <v>1720.6199999999997</v>
      </c>
      <c r="H401" s="39">
        <f t="shared" si="21"/>
        <v>18538.299999999996</v>
      </c>
      <c r="I401" s="82">
        <f t="shared" si="20"/>
        <v>0.28461443014489979</v>
      </c>
    </row>
    <row r="402" spans="1:9" x14ac:dyDescent="0.35">
      <c r="A402" s="13">
        <f t="shared" si="19"/>
        <v>393</v>
      </c>
      <c r="B402" s="11" t="s">
        <v>924</v>
      </c>
      <c r="C402" s="11" t="s">
        <v>1233</v>
      </c>
      <c r="D402" s="39">
        <v>0</v>
      </c>
      <c r="E402" s="39">
        <v>14432.63</v>
      </c>
      <c r="F402" s="39"/>
      <c r="G402" s="39"/>
      <c r="H402" s="39">
        <f t="shared" si="21"/>
        <v>14432.63</v>
      </c>
      <c r="I402" s="82" t="str">
        <f t="shared" si="20"/>
        <v>n.m.</v>
      </c>
    </row>
    <row r="403" spans="1:9" x14ac:dyDescent="0.35">
      <c r="A403" s="13">
        <f t="shared" si="19"/>
        <v>394</v>
      </c>
      <c r="B403" s="11" t="s">
        <v>925</v>
      </c>
      <c r="C403" s="11" t="s">
        <v>1234</v>
      </c>
      <c r="D403" s="39">
        <v>5292.0789999999997</v>
      </c>
      <c r="E403" s="39">
        <v>3240.82</v>
      </c>
      <c r="F403" s="39">
        <v>123.72000000000001</v>
      </c>
      <c r="G403" s="39">
        <v>375.04</v>
      </c>
      <c r="H403" s="39">
        <f t="shared" si="21"/>
        <v>3739.58</v>
      </c>
      <c r="I403" s="82">
        <f t="shared" si="20"/>
        <v>0.70663722140202367</v>
      </c>
    </row>
    <row r="404" spans="1:9" x14ac:dyDescent="0.35">
      <c r="A404" s="13">
        <f t="shared" si="19"/>
        <v>395</v>
      </c>
      <c r="B404" s="11" t="s">
        <v>43</v>
      </c>
      <c r="C404" s="11" t="s">
        <v>375</v>
      </c>
      <c r="D404" s="39">
        <v>0</v>
      </c>
      <c r="E404" s="39">
        <v>5605198.6800000053</v>
      </c>
      <c r="F404" s="39"/>
      <c r="G404" s="39">
        <v>-5605198.6800000006</v>
      </c>
      <c r="H404" s="39">
        <f t="shared" si="21"/>
        <v>0</v>
      </c>
      <c r="I404" s="82" t="str">
        <f t="shared" si="20"/>
        <v>n.m.</v>
      </c>
    </row>
    <row r="405" spans="1:9" x14ac:dyDescent="0.35">
      <c r="A405" s="13">
        <f t="shared" si="19"/>
        <v>396</v>
      </c>
      <c r="B405" s="11" t="s">
        <v>256</v>
      </c>
      <c r="C405" s="11" t="s">
        <v>576</v>
      </c>
      <c r="D405" s="39">
        <v>0</v>
      </c>
      <c r="E405" s="39">
        <v>178110.96999999997</v>
      </c>
      <c r="F405" s="39">
        <v>18096.169999999998</v>
      </c>
      <c r="G405" s="39"/>
      <c r="H405" s="39">
        <f t="shared" si="21"/>
        <v>196207.13999999996</v>
      </c>
      <c r="I405" s="82" t="str">
        <f t="shared" si="20"/>
        <v>n.m.</v>
      </c>
    </row>
    <row r="406" spans="1:9" x14ac:dyDescent="0.35">
      <c r="A406" s="13">
        <f t="shared" si="19"/>
        <v>397</v>
      </c>
      <c r="B406" s="11" t="s">
        <v>926</v>
      </c>
      <c r="C406" s="11" t="s">
        <v>1235</v>
      </c>
      <c r="D406" s="39">
        <v>0</v>
      </c>
      <c r="E406" s="39">
        <v>56142.720000000008</v>
      </c>
      <c r="F406" s="39"/>
      <c r="G406" s="39"/>
      <c r="H406" s="39">
        <f t="shared" si="21"/>
        <v>56142.720000000008</v>
      </c>
      <c r="I406" s="82" t="str">
        <f t="shared" si="20"/>
        <v>n.m.</v>
      </c>
    </row>
    <row r="407" spans="1:9" x14ac:dyDescent="0.35">
      <c r="A407" s="13">
        <f t="shared" si="19"/>
        <v>398</v>
      </c>
      <c r="B407" s="11" t="s">
        <v>287</v>
      </c>
      <c r="C407" s="11" t="s">
        <v>603</v>
      </c>
      <c r="D407" s="39">
        <v>66527.716</v>
      </c>
      <c r="E407" s="39">
        <v>35452.000000000015</v>
      </c>
      <c r="F407" s="39">
        <v>5655.420000000001</v>
      </c>
      <c r="G407" s="39"/>
      <c r="H407" s="39">
        <f t="shared" si="21"/>
        <v>41107.420000000013</v>
      </c>
      <c r="I407" s="82">
        <f t="shared" si="20"/>
        <v>0.61789916250845001</v>
      </c>
    </row>
    <row r="408" spans="1:9" x14ac:dyDescent="0.35">
      <c r="A408" s="13">
        <f t="shared" si="19"/>
        <v>399</v>
      </c>
      <c r="B408" s="11" t="s">
        <v>927</v>
      </c>
      <c r="C408" s="11" t="s">
        <v>465</v>
      </c>
      <c r="D408" s="39">
        <v>158836.73500000002</v>
      </c>
      <c r="E408" s="39">
        <v>1204.68</v>
      </c>
      <c r="F408" s="39"/>
      <c r="G408" s="39">
        <v>72.73</v>
      </c>
      <c r="H408" s="39">
        <f t="shared" si="21"/>
        <v>1277.4100000000001</v>
      </c>
      <c r="I408" s="82">
        <f t="shared" si="20"/>
        <v>8.0422831657928507E-3</v>
      </c>
    </row>
    <row r="409" spans="1:9" x14ac:dyDescent="0.35">
      <c r="A409" s="13">
        <f t="shared" si="19"/>
        <v>400</v>
      </c>
      <c r="B409" s="11" t="s">
        <v>928</v>
      </c>
      <c r="C409" s="11" t="s">
        <v>465</v>
      </c>
      <c r="D409" s="39">
        <v>0</v>
      </c>
      <c r="E409" s="39">
        <v>705833.43999999983</v>
      </c>
      <c r="F409" s="39">
        <v>3099.4300000000007</v>
      </c>
      <c r="G409" s="39">
        <v>83358.169999999984</v>
      </c>
      <c r="H409" s="39">
        <f t="shared" si="21"/>
        <v>792291.0399999998</v>
      </c>
      <c r="I409" s="82" t="str">
        <f t="shared" si="20"/>
        <v>n.m.</v>
      </c>
    </row>
    <row r="410" spans="1:9" x14ac:dyDescent="0.35">
      <c r="A410" s="13">
        <f t="shared" si="19"/>
        <v>401</v>
      </c>
      <c r="B410" s="11" t="s">
        <v>929</v>
      </c>
      <c r="C410" s="11" t="s">
        <v>465</v>
      </c>
      <c r="D410" s="39">
        <v>0</v>
      </c>
      <c r="E410" s="39">
        <v>40467.600000000006</v>
      </c>
      <c r="F410" s="39">
        <v>-100.36</v>
      </c>
      <c r="G410" s="39">
        <v>4999.87</v>
      </c>
      <c r="H410" s="39">
        <f t="shared" si="21"/>
        <v>45367.110000000008</v>
      </c>
      <c r="I410" s="82" t="str">
        <f t="shared" si="20"/>
        <v>n.m.</v>
      </c>
    </row>
    <row r="411" spans="1:9" x14ac:dyDescent="0.35">
      <c r="A411" s="13">
        <f t="shared" si="19"/>
        <v>402</v>
      </c>
      <c r="B411" s="11" t="s">
        <v>930</v>
      </c>
      <c r="C411" s="11" t="s">
        <v>465</v>
      </c>
      <c r="D411" s="39">
        <v>0</v>
      </c>
      <c r="E411" s="39">
        <v>293.18</v>
      </c>
      <c r="F411" s="39">
        <v>4.59</v>
      </c>
      <c r="G411" s="39">
        <v>49.980000000000004</v>
      </c>
      <c r="H411" s="39">
        <f t="shared" si="21"/>
        <v>347.75</v>
      </c>
      <c r="I411" s="82" t="str">
        <f t="shared" si="20"/>
        <v>n.m.</v>
      </c>
    </row>
    <row r="412" spans="1:9" x14ac:dyDescent="0.35">
      <c r="A412" s="13">
        <f t="shared" ref="A412:A475" si="22">A411+1</f>
        <v>403</v>
      </c>
      <c r="B412" s="11" t="s">
        <v>931</v>
      </c>
      <c r="C412" s="11" t="s">
        <v>465</v>
      </c>
      <c r="D412" s="39">
        <v>0</v>
      </c>
      <c r="E412" s="39">
        <v>8313.36</v>
      </c>
      <c r="F412" s="39">
        <v>0</v>
      </c>
      <c r="G412" s="39">
        <v>0</v>
      </c>
      <c r="H412" s="39">
        <f t="shared" si="21"/>
        <v>8313.36</v>
      </c>
      <c r="I412" s="82" t="str">
        <f t="shared" si="20"/>
        <v>n.m.</v>
      </c>
    </row>
    <row r="413" spans="1:9" x14ac:dyDescent="0.35">
      <c r="A413" s="13">
        <f t="shared" si="22"/>
        <v>404</v>
      </c>
      <c r="B413" s="11" t="s">
        <v>932</v>
      </c>
      <c r="C413" s="11" t="s">
        <v>465</v>
      </c>
      <c r="D413" s="39">
        <v>0</v>
      </c>
      <c r="E413" s="39">
        <v>65482.22</v>
      </c>
      <c r="F413" s="39">
        <v>25.589999999999996</v>
      </c>
      <c r="G413" s="39">
        <v>2492.85</v>
      </c>
      <c r="H413" s="39">
        <f t="shared" si="21"/>
        <v>68000.66</v>
      </c>
      <c r="I413" s="82" t="str">
        <f t="shared" si="20"/>
        <v>n.m.</v>
      </c>
    </row>
    <row r="414" spans="1:9" x14ac:dyDescent="0.35">
      <c r="A414" s="13">
        <f t="shared" si="22"/>
        <v>405</v>
      </c>
      <c r="B414" s="11" t="s">
        <v>61</v>
      </c>
      <c r="C414" s="11" t="s">
        <v>393</v>
      </c>
      <c r="D414" s="39">
        <v>977726.39500000002</v>
      </c>
      <c r="E414" s="39">
        <v>514420.60999999987</v>
      </c>
      <c r="F414" s="39">
        <v>62593.510000000009</v>
      </c>
      <c r="G414" s="39">
        <v>59701.69000000001</v>
      </c>
      <c r="H414" s="39">
        <f t="shared" si="21"/>
        <v>636715.80999999994</v>
      </c>
      <c r="I414" s="82">
        <f t="shared" si="20"/>
        <v>0.65122084588909956</v>
      </c>
    </row>
    <row r="415" spans="1:9" x14ac:dyDescent="0.35">
      <c r="A415" s="13">
        <f t="shared" si="22"/>
        <v>406</v>
      </c>
      <c r="B415" s="11" t="s">
        <v>30</v>
      </c>
      <c r="C415" s="11" t="s">
        <v>363</v>
      </c>
      <c r="D415" s="39">
        <v>0</v>
      </c>
      <c r="E415" s="39">
        <v>1101.25</v>
      </c>
      <c r="F415" s="39">
        <v>220.06</v>
      </c>
      <c r="G415" s="39"/>
      <c r="H415" s="39">
        <f t="shared" si="21"/>
        <v>1321.31</v>
      </c>
      <c r="I415" s="82" t="str">
        <f t="shared" si="20"/>
        <v>n.m.</v>
      </c>
    </row>
    <row r="416" spans="1:9" x14ac:dyDescent="0.35">
      <c r="A416" s="13">
        <f t="shared" si="22"/>
        <v>407</v>
      </c>
      <c r="B416" s="11" t="s">
        <v>31</v>
      </c>
      <c r="C416" s="11" t="s">
        <v>364</v>
      </c>
      <c r="D416" s="39">
        <v>0</v>
      </c>
      <c r="E416" s="39">
        <v>736.36</v>
      </c>
      <c r="F416" s="39">
        <v>536.77</v>
      </c>
      <c r="G416" s="39">
        <v>35.24</v>
      </c>
      <c r="H416" s="39">
        <f t="shared" si="21"/>
        <v>1308.3700000000001</v>
      </c>
      <c r="I416" s="82" t="str">
        <f t="shared" si="20"/>
        <v>n.m.</v>
      </c>
    </row>
    <row r="417" spans="1:9" x14ac:dyDescent="0.35">
      <c r="A417" s="13">
        <f t="shared" si="22"/>
        <v>408</v>
      </c>
      <c r="B417" s="11" t="s">
        <v>32</v>
      </c>
      <c r="C417" s="11" t="s">
        <v>365</v>
      </c>
      <c r="D417" s="39">
        <v>671589.19799999986</v>
      </c>
      <c r="E417" s="39">
        <v>589802.59999999974</v>
      </c>
      <c r="F417" s="39"/>
      <c r="G417" s="39">
        <v>71041.53</v>
      </c>
      <c r="H417" s="39">
        <f t="shared" si="21"/>
        <v>660844.12999999977</v>
      </c>
      <c r="I417" s="82">
        <f t="shared" si="20"/>
        <v>0.98400053480312222</v>
      </c>
    </row>
    <row r="418" spans="1:9" x14ac:dyDescent="0.35">
      <c r="A418" s="13">
        <f t="shared" si="22"/>
        <v>409</v>
      </c>
      <c r="B418" s="11" t="s">
        <v>33</v>
      </c>
      <c r="C418" s="11" t="s">
        <v>366</v>
      </c>
      <c r="D418" s="39">
        <v>0</v>
      </c>
      <c r="E418" s="39">
        <v>8100.0999999999985</v>
      </c>
      <c r="F418" s="39"/>
      <c r="G418" s="39">
        <v>2155.8599999999997</v>
      </c>
      <c r="H418" s="39">
        <f t="shared" si="21"/>
        <v>10255.959999999999</v>
      </c>
      <c r="I418" s="82" t="str">
        <f t="shared" si="20"/>
        <v>n.m.</v>
      </c>
    </row>
    <row r="419" spans="1:9" x14ac:dyDescent="0.35">
      <c r="A419" s="13">
        <f t="shared" si="22"/>
        <v>410</v>
      </c>
      <c r="B419" s="11" t="s">
        <v>104</v>
      </c>
      <c r="C419" s="11" t="s">
        <v>432</v>
      </c>
      <c r="D419" s="39">
        <v>0</v>
      </c>
      <c r="E419" s="39">
        <v>17763.949999999997</v>
      </c>
      <c r="F419" s="39">
        <v>379.34</v>
      </c>
      <c r="G419" s="39">
        <v>859.57</v>
      </c>
      <c r="H419" s="39">
        <f t="shared" si="21"/>
        <v>19002.859999999997</v>
      </c>
      <c r="I419" s="82" t="str">
        <f t="shared" si="20"/>
        <v>n.m.</v>
      </c>
    </row>
    <row r="420" spans="1:9" x14ac:dyDescent="0.35">
      <c r="A420" s="13">
        <f t="shared" si="22"/>
        <v>411</v>
      </c>
      <c r="B420" s="11" t="s">
        <v>47</v>
      </c>
      <c r="C420" s="11" t="s">
        <v>380</v>
      </c>
      <c r="D420" s="39">
        <v>0</v>
      </c>
      <c r="E420" s="39">
        <v>8532.99</v>
      </c>
      <c r="F420" s="39"/>
      <c r="G420" s="39"/>
      <c r="H420" s="39">
        <f t="shared" si="21"/>
        <v>8532.99</v>
      </c>
      <c r="I420" s="82" t="str">
        <f t="shared" si="20"/>
        <v>n.m.</v>
      </c>
    </row>
    <row r="421" spans="1:9" x14ac:dyDescent="0.35">
      <c r="A421" s="13">
        <f t="shared" si="22"/>
        <v>412</v>
      </c>
      <c r="B421" s="11" t="s">
        <v>107</v>
      </c>
      <c r="C421" s="11" t="s">
        <v>435</v>
      </c>
      <c r="D421" s="39">
        <v>0</v>
      </c>
      <c r="E421" s="39">
        <v>9468.66</v>
      </c>
      <c r="F421" s="39"/>
      <c r="G421" s="39">
        <v>2002.4499999999998</v>
      </c>
      <c r="H421" s="39">
        <f t="shared" si="21"/>
        <v>11471.11</v>
      </c>
      <c r="I421" s="82" t="str">
        <f t="shared" si="20"/>
        <v>n.m.</v>
      </c>
    </row>
    <row r="422" spans="1:9" x14ac:dyDescent="0.35">
      <c r="A422" s="13">
        <f t="shared" si="22"/>
        <v>413</v>
      </c>
      <c r="B422" s="11" t="s">
        <v>34</v>
      </c>
      <c r="C422" s="11" t="s">
        <v>367</v>
      </c>
      <c r="D422" s="39">
        <v>434987.48900000006</v>
      </c>
      <c r="E422" s="39">
        <v>289068.39</v>
      </c>
      <c r="F422" s="39"/>
      <c r="G422" s="39">
        <v>34986.560000000012</v>
      </c>
      <c r="H422" s="39">
        <f t="shared" si="21"/>
        <v>324054.95</v>
      </c>
      <c r="I422" s="82">
        <f t="shared" si="20"/>
        <v>0.74497533422162399</v>
      </c>
    </row>
    <row r="423" spans="1:9" x14ac:dyDescent="0.35">
      <c r="A423" s="13">
        <f t="shared" si="22"/>
        <v>414</v>
      </c>
      <c r="B423" s="11" t="s">
        <v>263</v>
      </c>
      <c r="C423" s="11" t="s">
        <v>582</v>
      </c>
      <c r="D423" s="39">
        <v>0</v>
      </c>
      <c r="E423" s="39">
        <v>1210.81</v>
      </c>
      <c r="F423" s="39"/>
      <c r="G423" s="39">
        <v>227.93</v>
      </c>
      <c r="H423" s="39">
        <f t="shared" si="21"/>
        <v>1438.74</v>
      </c>
      <c r="I423" s="82" t="str">
        <f t="shared" si="20"/>
        <v>n.m.</v>
      </c>
    </row>
    <row r="424" spans="1:9" x14ac:dyDescent="0.35">
      <c r="A424" s="13">
        <f t="shared" si="22"/>
        <v>415</v>
      </c>
      <c r="B424" s="11" t="s">
        <v>199</v>
      </c>
      <c r="C424" s="11" t="s">
        <v>524</v>
      </c>
      <c r="D424" s="39">
        <v>325.61799999999999</v>
      </c>
      <c r="E424" s="39">
        <v>5387.33</v>
      </c>
      <c r="F424" s="39">
        <v>781.50999999999988</v>
      </c>
      <c r="G424" s="39">
        <v>705.2299999999999</v>
      </c>
      <c r="H424" s="39">
        <f t="shared" si="21"/>
        <v>6874.07</v>
      </c>
      <c r="I424" s="82">
        <f t="shared" si="20"/>
        <v>21.110841538244198</v>
      </c>
    </row>
    <row r="425" spans="1:9" x14ac:dyDescent="0.35">
      <c r="A425" s="13">
        <f t="shared" si="22"/>
        <v>416</v>
      </c>
      <c r="B425" s="11" t="s">
        <v>160</v>
      </c>
      <c r="C425" s="11" t="s">
        <v>489</v>
      </c>
      <c r="D425" s="39">
        <v>137772.28200000001</v>
      </c>
      <c r="E425" s="39">
        <v>119403.35000000006</v>
      </c>
      <c r="F425" s="39">
        <v>8483.8000000000011</v>
      </c>
      <c r="G425" s="39">
        <v>14247.640000000001</v>
      </c>
      <c r="H425" s="39">
        <f t="shared" si="21"/>
        <v>142134.79000000007</v>
      </c>
      <c r="I425" s="82">
        <f t="shared" si="20"/>
        <v>1.0316646275772658</v>
      </c>
    </row>
    <row r="426" spans="1:9" x14ac:dyDescent="0.35">
      <c r="A426" s="13">
        <f t="shared" si="22"/>
        <v>417</v>
      </c>
      <c r="B426" s="11" t="s">
        <v>933</v>
      </c>
      <c r="C426" s="11" t="s">
        <v>1236</v>
      </c>
      <c r="D426" s="39">
        <v>336.072</v>
      </c>
      <c r="E426" s="39">
        <v>58084.880000000005</v>
      </c>
      <c r="F426" s="39"/>
      <c r="G426" s="39"/>
      <c r="H426" s="39">
        <f t="shared" si="21"/>
        <v>58084.880000000005</v>
      </c>
      <c r="I426" s="82">
        <f t="shared" si="20"/>
        <v>172.8346306743793</v>
      </c>
    </row>
    <row r="427" spans="1:9" x14ac:dyDescent="0.35">
      <c r="A427" s="13">
        <f t="shared" si="22"/>
        <v>418</v>
      </c>
      <c r="B427" s="11" t="s">
        <v>934</v>
      </c>
      <c r="C427" s="11" t="s">
        <v>1237</v>
      </c>
      <c r="D427" s="39">
        <v>152477.85100000002</v>
      </c>
      <c r="E427" s="39">
        <v>68582.759999999995</v>
      </c>
      <c r="F427" s="39"/>
      <c r="G427" s="39"/>
      <c r="H427" s="39">
        <f t="shared" si="21"/>
        <v>68582.759999999995</v>
      </c>
      <c r="I427" s="82">
        <f t="shared" si="20"/>
        <v>0.44978834335748857</v>
      </c>
    </row>
    <row r="428" spans="1:9" x14ac:dyDescent="0.35">
      <c r="A428" s="13">
        <f t="shared" si="22"/>
        <v>419</v>
      </c>
      <c r="B428" s="11" t="s">
        <v>219</v>
      </c>
      <c r="C428" s="11" t="s">
        <v>544</v>
      </c>
      <c r="D428" s="39">
        <v>4951.232</v>
      </c>
      <c r="E428" s="39">
        <v>96452.32</v>
      </c>
      <c r="F428" s="39">
        <v>4705.3899999999985</v>
      </c>
      <c r="G428" s="39">
        <v>6931.1900000000005</v>
      </c>
      <c r="H428" s="39">
        <f t="shared" si="21"/>
        <v>108088.90000000001</v>
      </c>
      <c r="I428" s="82">
        <f t="shared" si="20"/>
        <v>21.830707993485259</v>
      </c>
    </row>
    <row r="429" spans="1:9" x14ac:dyDescent="0.35">
      <c r="A429" s="13">
        <f t="shared" si="22"/>
        <v>420</v>
      </c>
      <c r="B429" s="11" t="s">
        <v>259</v>
      </c>
      <c r="C429" s="11" t="s">
        <v>579</v>
      </c>
      <c r="D429" s="39">
        <v>0</v>
      </c>
      <c r="E429" s="39">
        <v>3.27</v>
      </c>
      <c r="F429" s="39">
        <v>3.5999999999999996</v>
      </c>
      <c r="G429" s="39">
        <v>0.16</v>
      </c>
      <c r="H429" s="39">
        <f t="shared" si="21"/>
        <v>7.0299999999999994</v>
      </c>
      <c r="I429" s="82" t="str">
        <f t="shared" si="20"/>
        <v>n.m.</v>
      </c>
    </row>
    <row r="430" spans="1:9" x14ac:dyDescent="0.35">
      <c r="A430" s="13">
        <f t="shared" si="22"/>
        <v>421</v>
      </c>
      <c r="B430" s="11" t="s">
        <v>253</v>
      </c>
      <c r="C430" s="11" t="s">
        <v>573</v>
      </c>
      <c r="D430" s="39">
        <v>3127.5030000000002</v>
      </c>
      <c r="E430" s="39">
        <v>167345.24999999997</v>
      </c>
      <c r="F430" s="39">
        <v>8039.1799999999994</v>
      </c>
      <c r="G430" s="39"/>
      <c r="H430" s="39">
        <f t="shared" si="21"/>
        <v>175384.42999999996</v>
      </c>
      <c r="I430" s="82">
        <f t="shared" si="20"/>
        <v>56.078101283995558</v>
      </c>
    </row>
    <row r="431" spans="1:9" x14ac:dyDescent="0.35">
      <c r="A431" s="13">
        <f t="shared" si="22"/>
        <v>422</v>
      </c>
      <c r="B431" s="11" t="s">
        <v>220</v>
      </c>
      <c r="C431" s="11" t="s">
        <v>545</v>
      </c>
      <c r="D431" s="39">
        <v>544.18399999999997</v>
      </c>
      <c r="E431" s="39">
        <v>74</v>
      </c>
      <c r="F431" s="39">
        <v>53.940000000000005</v>
      </c>
      <c r="G431" s="39">
        <v>3.54</v>
      </c>
      <c r="H431" s="39">
        <f t="shared" si="21"/>
        <v>131.47999999999999</v>
      </c>
      <c r="I431" s="82">
        <f t="shared" si="20"/>
        <v>0.2416094556253032</v>
      </c>
    </row>
    <row r="432" spans="1:9" x14ac:dyDescent="0.35">
      <c r="A432" s="13">
        <f t="shared" si="22"/>
        <v>423</v>
      </c>
      <c r="B432" s="11" t="s">
        <v>184</v>
      </c>
      <c r="C432" s="11" t="s">
        <v>511</v>
      </c>
      <c r="D432" s="39">
        <v>1195.0459999999998</v>
      </c>
      <c r="E432" s="39">
        <v>303166.24000000017</v>
      </c>
      <c r="F432" s="39">
        <v>21800.019999999997</v>
      </c>
      <c r="G432" s="39">
        <v>21633.17</v>
      </c>
      <c r="H432" s="39">
        <f t="shared" si="21"/>
        <v>346599.43000000017</v>
      </c>
      <c r="I432" s="82">
        <f t="shared" ref="I432:I495" si="23">IFERROR(H432/D432,"n.m.")</f>
        <v>290.03019967432232</v>
      </c>
    </row>
    <row r="433" spans="1:9" x14ac:dyDescent="0.35">
      <c r="A433" s="13">
        <f t="shared" si="22"/>
        <v>424</v>
      </c>
      <c r="B433" s="11" t="s">
        <v>185</v>
      </c>
      <c r="C433" s="11" t="s">
        <v>512</v>
      </c>
      <c r="D433" s="39">
        <v>543642.40399999986</v>
      </c>
      <c r="E433" s="39">
        <v>376519.79999999993</v>
      </c>
      <c r="F433" s="39">
        <v>11318.380000000003</v>
      </c>
      <c r="G433" s="39">
        <v>33029.22</v>
      </c>
      <c r="H433" s="39">
        <f t="shared" ref="H433:H496" si="24">SUM(E433:G433)</f>
        <v>420867.39999999991</v>
      </c>
      <c r="I433" s="82">
        <f t="shared" si="23"/>
        <v>0.77416220093088983</v>
      </c>
    </row>
    <row r="434" spans="1:9" x14ac:dyDescent="0.35">
      <c r="A434" s="13">
        <f t="shared" si="22"/>
        <v>425</v>
      </c>
      <c r="B434" s="11" t="s">
        <v>221</v>
      </c>
      <c r="C434" s="11" t="s">
        <v>546</v>
      </c>
      <c r="D434" s="39">
        <v>1017946.5360000002</v>
      </c>
      <c r="E434" s="39">
        <v>12743.060000000001</v>
      </c>
      <c r="F434" s="39">
        <v>747.89</v>
      </c>
      <c r="G434" s="39">
        <v>1233.74</v>
      </c>
      <c r="H434" s="39">
        <f t="shared" si="24"/>
        <v>14724.69</v>
      </c>
      <c r="I434" s="82">
        <f t="shared" si="23"/>
        <v>1.4465091710867611E-2</v>
      </c>
    </row>
    <row r="435" spans="1:9" x14ac:dyDescent="0.35">
      <c r="A435" s="13">
        <f t="shared" si="22"/>
        <v>426</v>
      </c>
      <c r="B435" s="11" t="s">
        <v>935</v>
      </c>
      <c r="C435" s="11" t="s">
        <v>1238</v>
      </c>
      <c r="D435" s="39">
        <v>0</v>
      </c>
      <c r="E435" s="39">
        <v>32</v>
      </c>
      <c r="F435" s="39">
        <v>6.9999999999999993E-2</v>
      </c>
      <c r="G435" s="39">
        <v>3.14</v>
      </c>
      <c r="H435" s="39">
        <f t="shared" si="24"/>
        <v>35.21</v>
      </c>
      <c r="I435" s="82" t="str">
        <f t="shared" si="23"/>
        <v>n.m.</v>
      </c>
    </row>
    <row r="436" spans="1:9" x14ac:dyDescent="0.35">
      <c r="A436" s="13">
        <f t="shared" si="22"/>
        <v>427</v>
      </c>
      <c r="B436" s="11" t="s">
        <v>936</v>
      </c>
      <c r="C436" s="11" t="s">
        <v>1239</v>
      </c>
      <c r="D436" s="39">
        <v>0</v>
      </c>
      <c r="E436" s="39">
        <v>386.12</v>
      </c>
      <c r="F436" s="39">
        <v>3.3899999999999997</v>
      </c>
      <c r="G436" s="39">
        <v>20.09</v>
      </c>
      <c r="H436" s="39">
        <f t="shared" si="24"/>
        <v>409.59999999999997</v>
      </c>
      <c r="I436" s="82" t="str">
        <f t="shared" si="23"/>
        <v>n.m.</v>
      </c>
    </row>
    <row r="437" spans="1:9" x14ac:dyDescent="0.35">
      <c r="A437" s="13">
        <f t="shared" si="22"/>
        <v>428</v>
      </c>
      <c r="B437" s="11" t="s">
        <v>150</v>
      </c>
      <c r="C437" s="11" t="s">
        <v>480</v>
      </c>
      <c r="D437" s="39">
        <v>0</v>
      </c>
      <c r="E437" s="39">
        <v>1750.1999999999998</v>
      </c>
      <c r="F437" s="39">
        <v>123.53</v>
      </c>
      <c r="G437" s="39">
        <v>151.67999999999998</v>
      </c>
      <c r="H437" s="39">
        <f t="shared" si="24"/>
        <v>2025.4099999999999</v>
      </c>
      <c r="I437" s="82" t="str">
        <f t="shared" si="23"/>
        <v>n.m.</v>
      </c>
    </row>
    <row r="438" spans="1:9" x14ac:dyDescent="0.35">
      <c r="A438" s="13">
        <f t="shared" si="22"/>
        <v>429</v>
      </c>
      <c r="B438" s="11" t="s">
        <v>252</v>
      </c>
      <c r="C438" s="11" t="s">
        <v>572</v>
      </c>
      <c r="D438" s="39">
        <v>824820.79</v>
      </c>
      <c r="E438" s="39">
        <v>1400.46</v>
      </c>
      <c r="F438" s="39"/>
      <c r="G438" s="39"/>
      <c r="H438" s="39">
        <f t="shared" si="24"/>
        <v>1400.46</v>
      </c>
      <c r="I438" s="82">
        <f t="shared" si="23"/>
        <v>1.6978960969206414E-3</v>
      </c>
    </row>
    <row r="439" spans="1:9" x14ac:dyDescent="0.35">
      <c r="A439" s="13">
        <f t="shared" si="22"/>
        <v>430</v>
      </c>
      <c r="B439" s="11" t="s">
        <v>35</v>
      </c>
      <c r="C439" s="11" t="s">
        <v>1240</v>
      </c>
      <c r="D439" s="39">
        <v>26431.013999999999</v>
      </c>
      <c r="E439" s="39">
        <v>5969.7300000000005</v>
      </c>
      <c r="F439" s="39">
        <v>11809.430000000002</v>
      </c>
      <c r="G439" s="39">
        <v>288.97000000000003</v>
      </c>
      <c r="H439" s="39">
        <f t="shared" si="24"/>
        <v>18068.130000000005</v>
      </c>
      <c r="I439" s="82">
        <f t="shared" si="23"/>
        <v>0.68359579394116343</v>
      </c>
    </row>
    <row r="440" spans="1:9" x14ac:dyDescent="0.35">
      <c r="A440" s="13">
        <f t="shared" si="22"/>
        <v>431</v>
      </c>
      <c r="B440" s="11" t="s">
        <v>191</v>
      </c>
      <c r="C440" s="11" t="s">
        <v>517</v>
      </c>
      <c r="D440" s="39">
        <v>345718.576</v>
      </c>
      <c r="E440" s="39">
        <v>2665.03</v>
      </c>
      <c r="F440" s="39">
        <v>1942.7600000000002</v>
      </c>
      <c r="G440" s="39">
        <v>127.54</v>
      </c>
      <c r="H440" s="39">
        <f t="shared" si="24"/>
        <v>4735.3300000000008</v>
      </c>
      <c r="I440" s="82">
        <f t="shared" si="23"/>
        <v>1.3697065557738503E-2</v>
      </c>
    </row>
    <row r="441" spans="1:9" x14ac:dyDescent="0.35">
      <c r="A441" s="13">
        <f t="shared" si="22"/>
        <v>432</v>
      </c>
      <c r="B441" s="11" t="s">
        <v>201</v>
      </c>
      <c r="C441" s="11" t="s">
        <v>526</v>
      </c>
      <c r="D441" s="39">
        <v>250366.85700000002</v>
      </c>
      <c r="E441" s="39">
        <v>1080.75</v>
      </c>
      <c r="F441" s="39">
        <v>276</v>
      </c>
      <c r="G441" s="39">
        <v>89.05</v>
      </c>
      <c r="H441" s="39">
        <f t="shared" si="24"/>
        <v>1445.8</v>
      </c>
      <c r="I441" s="82">
        <f t="shared" si="23"/>
        <v>5.7747260053673949E-3</v>
      </c>
    </row>
    <row r="442" spans="1:9" x14ac:dyDescent="0.35">
      <c r="A442" s="13">
        <f t="shared" si="22"/>
        <v>433</v>
      </c>
      <c r="B442" s="11" t="s">
        <v>222</v>
      </c>
      <c r="C442" s="11" t="s">
        <v>547</v>
      </c>
      <c r="D442" s="39">
        <v>383973.21099999995</v>
      </c>
      <c r="E442" s="39">
        <v>84777.51999999999</v>
      </c>
      <c r="F442" s="39">
        <v>5566.24</v>
      </c>
      <c r="G442" s="39">
        <v>9197.23</v>
      </c>
      <c r="H442" s="39">
        <f t="shared" si="24"/>
        <v>99540.989999999991</v>
      </c>
      <c r="I442" s="82">
        <f t="shared" si="23"/>
        <v>0.25923941344960133</v>
      </c>
    </row>
    <row r="443" spans="1:9" x14ac:dyDescent="0.35">
      <c r="A443" s="13">
        <f t="shared" si="22"/>
        <v>434</v>
      </c>
      <c r="B443" s="11" t="s">
        <v>937</v>
      </c>
      <c r="C443" s="11" t="s">
        <v>1241</v>
      </c>
      <c r="D443" s="39">
        <v>14016.725</v>
      </c>
      <c r="E443" s="39">
        <v>6.01</v>
      </c>
      <c r="F443" s="39">
        <v>4.3899999999999997</v>
      </c>
      <c r="G443" s="39">
        <v>0.28999999999999998</v>
      </c>
      <c r="H443" s="39">
        <f t="shared" si="24"/>
        <v>10.689999999999998</v>
      </c>
      <c r="I443" s="82">
        <f t="shared" si="23"/>
        <v>7.6266032186548551E-4</v>
      </c>
    </row>
    <row r="444" spans="1:9" x14ac:dyDescent="0.35">
      <c r="A444" s="13">
        <f t="shared" si="22"/>
        <v>435</v>
      </c>
      <c r="B444" s="11" t="s">
        <v>288</v>
      </c>
      <c r="C444" s="11" t="s">
        <v>604</v>
      </c>
      <c r="D444" s="39">
        <v>102520.523</v>
      </c>
      <c r="E444" s="39">
        <v>16.489999999999998</v>
      </c>
      <c r="F444" s="39">
        <v>12.019999999999998</v>
      </c>
      <c r="G444" s="39">
        <v>0.79</v>
      </c>
      <c r="H444" s="39">
        <f t="shared" si="24"/>
        <v>29.299999999999997</v>
      </c>
      <c r="I444" s="82">
        <f t="shared" si="23"/>
        <v>2.8579643511962962E-4</v>
      </c>
    </row>
    <row r="445" spans="1:9" x14ac:dyDescent="0.35">
      <c r="A445" s="13">
        <f t="shared" si="22"/>
        <v>436</v>
      </c>
      <c r="B445" s="11" t="s">
        <v>171</v>
      </c>
      <c r="C445" s="11" t="s">
        <v>500</v>
      </c>
      <c r="D445" s="39">
        <v>-1613.7649999999999</v>
      </c>
      <c r="E445" s="39">
        <v>661056.73000000021</v>
      </c>
      <c r="F445" s="39">
        <v>36514.159999999989</v>
      </c>
      <c r="G445" s="39">
        <v>63765.9</v>
      </c>
      <c r="H445" s="39">
        <f t="shared" si="24"/>
        <v>761336.79000000027</v>
      </c>
      <c r="I445" s="82">
        <f t="shared" si="23"/>
        <v>-471.77673948809172</v>
      </c>
    </row>
    <row r="446" spans="1:9" x14ac:dyDescent="0.35">
      <c r="A446" s="13">
        <f t="shared" si="22"/>
        <v>437</v>
      </c>
      <c r="B446" s="11" t="s">
        <v>180</v>
      </c>
      <c r="C446" s="11" t="s">
        <v>508</v>
      </c>
      <c r="D446" s="39">
        <v>142644.44400000002</v>
      </c>
      <c r="E446" s="39">
        <v>205129.68000000005</v>
      </c>
      <c r="F446" s="39">
        <v>17562.039999999997</v>
      </c>
      <c r="G446" s="39"/>
      <c r="H446" s="39">
        <f t="shared" si="24"/>
        <v>222691.72000000006</v>
      </c>
      <c r="I446" s="82">
        <f t="shared" si="23"/>
        <v>1.5611664482354464</v>
      </c>
    </row>
    <row r="447" spans="1:9" x14ac:dyDescent="0.35">
      <c r="A447" s="13">
        <f t="shared" si="22"/>
        <v>438</v>
      </c>
      <c r="B447" s="11" t="s">
        <v>181</v>
      </c>
      <c r="C447" s="11" t="s">
        <v>509</v>
      </c>
      <c r="D447" s="39">
        <v>1191.8489999999999</v>
      </c>
      <c r="E447" s="39">
        <v>2552.2999999999997</v>
      </c>
      <c r="F447" s="39">
        <v>1467.38</v>
      </c>
      <c r="G447" s="39">
        <v>179.92000000000002</v>
      </c>
      <c r="H447" s="39">
        <f t="shared" si="24"/>
        <v>4199.5999999999995</v>
      </c>
      <c r="I447" s="82">
        <f t="shared" si="23"/>
        <v>3.5236007245884333</v>
      </c>
    </row>
    <row r="448" spans="1:9" x14ac:dyDescent="0.35">
      <c r="A448" s="13">
        <f t="shared" si="22"/>
        <v>439</v>
      </c>
      <c r="B448" s="11" t="s">
        <v>168</v>
      </c>
      <c r="C448" s="11" t="s">
        <v>497</v>
      </c>
      <c r="D448" s="39">
        <v>2442.8509999999997</v>
      </c>
      <c r="E448" s="39">
        <v>28643.95</v>
      </c>
      <c r="F448" s="39">
        <v>1606.0700000000002</v>
      </c>
      <c r="G448" s="39">
        <v>108.85000000000001</v>
      </c>
      <c r="H448" s="39">
        <f t="shared" si="24"/>
        <v>30358.87</v>
      </c>
      <c r="I448" s="82">
        <f t="shared" si="23"/>
        <v>12.427638853126941</v>
      </c>
    </row>
    <row r="449" spans="1:9" x14ac:dyDescent="0.35">
      <c r="A449" s="13">
        <f t="shared" si="22"/>
        <v>440</v>
      </c>
      <c r="B449" s="11" t="s">
        <v>223</v>
      </c>
      <c r="C449" s="11" t="s">
        <v>548</v>
      </c>
      <c r="D449" s="39">
        <v>472766.00499999995</v>
      </c>
      <c r="E449" s="39">
        <v>90639.53</v>
      </c>
      <c r="F449" s="39">
        <v>4749.8899999999994</v>
      </c>
      <c r="G449" s="39">
        <v>7463.75</v>
      </c>
      <c r="H449" s="39">
        <f t="shared" si="24"/>
        <v>102853.17</v>
      </c>
      <c r="I449" s="82">
        <f t="shared" si="23"/>
        <v>0.21755618828811518</v>
      </c>
    </row>
    <row r="450" spans="1:9" x14ac:dyDescent="0.35">
      <c r="A450" s="13">
        <f t="shared" si="22"/>
        <v>441</v>
      </c>
      <c r="B450" s="11" t="s">
        <v>182</v>
      </c>
      <c r="C450" s="11" t="s">
        <v>510</v>
      </c>
      <c r="D450" s="39">
        <v>780233.82200000004</v>
      </c>
      <c r="E450" s="39">
        <v>108669.96999999997</v>
      </c>
      <c r="F450" s="39">
        <v>4068.3</v>
      </c>
      <c r="G450" s="39"/>
      <c r="H450" s="39">
        <f t="shared" si="24"/>
        <v>112738.26999999997</v>
      </c>
      <c r="I450" s="82">
        <f t="shared" si="23"/>
        <v>0.14449292868516531</v>
      </c>
    </row>
    <row r="451" spans="1:9" x14ac:dyDescent="0.35">
      <c r="A451" s="13">
        <f t="shared" si="22"/>
        <v>442</v>
      </c>
      <c r="B451" s="11" t="s">
        <v>289</v>
      </c>
      <c r="C451" s="11" t="s">
        <v>605</v>
      </c>
      <c r="D451" s="39">
        <v>639488.59399999992</v>
      </c>
      <c r="E451" s="39">
        <v>40340.170000000013</v>
      </c>
      <c r="F451" s="39">
        <v>1907.7499999999998</v>
      </c>
      <c r="G451" s="39">
        <v>2696.7300000000005</v>
      </c>
      <c r="H451" s="39">
        <f t="shared" si="24"/>
        <v>44944.650000000016</v>
      </c>
      <c r="I451" s="82">
        <f t="shared" si="23"/>
        <v>7.0282176135263524E-2</v>
      </c>
    </row>
    <row r="452" spans="1:9" x14ac:dyDescent="0.35">
      <c r="A452" s="13">
        <f t="shared" si="22"/>
        <v>443</v>
      </c>
      <c r="B452" s="11" t="s">
        <v>183</v>
      </c>
      <c r="C452" s="11" t="s">
        <v>1242</v>
      </c>
      <c r="D452" s="39">
        <v>37811.480000000003</v>
      </c>
      <c r="E452" s="39">
        <v>-979.05000000000109</v>
      </c>
      <c r="F452" s="39">
        <v>-347.41999999999996</v>
      </c>
      <c r="G452" s="39"/>
      <c r="H452" s="39">
        <f t="shared" si="24"/>
        <v>-1326.4700000000012</v>
      </c>
      <c r="I452" s="82">
        <f t="shared" si="23"/>
        <v>-3.5081144668233061E-2</v>
      </c>
    </row>
    <row r="453" spans="1:9" x14ac:dyDescent="0.35">
      <c r="A453" s="13">
        <f t="shared" si="22"/>
        <v>444</v>
      </c>
      <c r="B453" s="11" t="s">
        <v>938</v>
      </c>
      <c r="C453" s="11" t="s">
        <v>1243</v>
      </c>
      <c r="D453" s="39">
        <v>271.39399999999995</v>
      </c>
      <c r="E453" s="39">
        <v>464.98</v>
      </c>
      <c r="F453" s="39">
        <v>113.70000000000002</v>
      </c>
      <c r="G453" s="39">
        <v>44.27</v>
      </c>
      <c r="H453" s="39">
        <f t="shared" si="24"/>
        <v>622.95000000000005</v>
      </c>
      <c r="I453" s="82">
        <f t="shared" si="23"/>
        <v>2.295371305187293</v>
      </c>
    </row>
    <row r="454" spans="1:9" x14ac:dyDescent="0.35">
      <c r="A454" s="13">
        <f t="shared" si="22"/>
        <v>445</v>
      </c>
      <c r="B454" s="11" t="s">
        <v>241</v>
      </c>
      <c r="C454" s="11" t="s">
        <v>564</v>
      </c>
      <c r="D454" s="39">
        <v>386015.82599999994</v>
      </c>
      <c r="E454" s="39">
        <v>75207.039999999979</v>
      </c>
      <c r="F454" s="39">
        <v>4027.24</v>
      </c>
      <c r="G454" s="39">
        <v>6849.4</v>
      </c>
      <c r="H454" s="39">
        <f t="shared" si="24"/>
        <v>86083.679999999978</v>
      </c>
      <c r="I454" s="82">
        <f t="shared" si="23"/>
        <v>0.22300557179746303</v>
      </c>
    </row>
    <row r="455" spans="1:9" x14ac:dyDescent="0.35">
      <c r="A455" s="13">
        <f t="shared" si="22"/>
        <v>446</v>
      </c>
      <c r="B455" s="11" t="s">
        <v>939</v>
      </c>
      <c r="C455" s="11" t="s">
        <v>1244</v>
      </c>
      <c r="D455" s="39">
        <v>50914.773000000001</v>
      </c>
      <c r="E455" s="39">
        <v>54073.04</v>
      </c>
      <c r="F455" s="39"/>
      <c r="G455" s="39"/>
      <c r="H455" s="39">
        <f t="shared" si="24"/>
        <v>54073.04</v>
      </c>
      <c r="I455" s="82">
        <f t="shared" si="23"/>
        <v>1.0620304641248228</v>
      </c>
    </row>
    <row r="456" spans="1:9" x14ac:dyDescent="0.35">
      <c r="A456" s="13">
        <f t="shared" si="22"/>
        <v>447</v>
      </c>
      <c r="B456" s="11" t="s">
        <v>178</v>
      </c>
      <c r="C456" s="11" t="s">
        <v>415</v>
      </c>
      <c r="D456" s="39">
        <v>41001.580999999998</v>
      </c>
      <c r="E456" s="39">
        <v>14281.289999999999</v>
      </c>
      <c r="F456" s="39">
        <v>383.28000000000009</v>
      </c>
      <c r="G456" s="39">
        <v>1437.61</v>
      </c>
      <c r="H456" s="39">
        <f t="shared" si="24"/>
        <v>16102.18</v>
      </c>
      <c r="I456" s="82">
        <f t="shared" si="23"/>
        <v>0.39272095385785249</v>
      </c>
    </row>
    <row r="457" spans="1:9" x14ac:dyDescent="0.35">
      <c r="A457" s="13">
        <f t="shared" si="22"/>
        <v>448</v>
      </c>
      <c r="B457" s="11" t="s">
        <v>940</v>
      </c>
      <c r="C457" s="11" t="s">
        <v>1245</v>
      </c>
      <c r="D457" s="39">
        <v>13357.411</v>
      </c>
      <c r="E457" s="39">
        <v>15189.109999999999</v>
      </c>
      <c r="F457" s="39"/>
      <c r="G457" s="39"/>
      <c r="H457" s="39">
        <f t="shared" si="24"/>
        <v>15189.109999999999</v>
      </c>
      <c r="I457" s="82">
        <f t="shared" si="23"/>
        <v>1.1371297925922919</v>
      </c>
    </row>
    <row r="458" spans="1:9" x14ac:dyDescent="0.35">
      <c r="A458" s="13">
        <f t="shared" si="22"/>
        <v>449</v>
      </c>
      <c r="B458" s="11" t="s">
        <v>941</v>
      </c>
      <c r="C458" s="11" t="s">
        <v>1246</v>
      </c>
      <c r="D458" s="39">
        <v>13098.796</v>
      </c>
      <c r="E458" s="39">
        <v>160558.27000000002</v>
      </c>
      <c r="F458" s="39">
        <v>10215.990000000002</v>
      </c>
      <c r="G458" s="39">
        <v>17335.48</v>
      </c>
      <c r="H458" s="39">
        <f t="shared" si="24"/>
        <v>188109.74000000002</v>
      </c>
      <c r="I458" s="82">
        <f t="shared" si="23"/>
        <v>14.360842019373385</v>
      </c>
    </row>
    <row r="459" spans="1:9" x14ac:dyDescent="0.35">
      <c r="A459" s="13">
        <f t="shared" si="22"/>
        <v>450</v>
      </c>
      <c r="B459" s="11" t="s">
        <v>942</v>
      </c>
      <c r="C459" s="11" t="s">
        <v>1247</v>
      </c>
      <c r="D459" s="39">
        <v>4104.2609999999995</v>
      </c>
      <c r="E459" s="39">
        <v>470619.26999999996</v>
      </c>
      <c r="F459" s="39">
        <v>2004.6600000000003</v>
      </c>
      <c r="G459" s="39">
        <v>26115.53</v>
      </c>
      <c r="H459" s="39">
        <f t="shared" si="24"/>
        <v>498739.45999999996</v>
      </c>
      <c r="I459" s="82">
        <f t="shared" si="23"/>
        <v>121.5174814662128</v>
      </c>
    </row>
    <row r="460" spans="1:9" x14ac:dyDescent="0.35">
      <c r="A460" s="13">
        <f t="shared" si="22"/>
        <v>451</v>
      </c>
      <c r="B460" s="11" t="s">
        <v>151</v>
      </c>
      <c r="C460" s="11" t="s">
        <v>481</v>
      </c>
      <c r="D460" s="39">
        <v>1934266.9710000001</v>
      </c>
      <c r="E460" s="39">
        <v>144956.17999999993</v>
      </c>
      <c r="F460" s="39">
        <v>12004.13</v>
      </c>
      <c r="G460" s="39">
        <v>13722.08</v>
      </c>
      <c r="H460" s="39">
        <f t="shared" si="24"/>
        <v>170682.38999999993</v>
      </c>
      <c r="I460" s="82">
        <f t="shared" si="23"/>
        <v>8.8241381649482711E-2</v>
      </c>
    </row>
    <row r="461" spans="1:9" x14ac:dyDescent="0.35">
      <c r="A461" s="13">
        <f t="shared" si="22"/>
        <v>452</v>
      </c>
      <c r="B461" s="11" t="s">
        <v>943</v>
      </c>
      <c r="C461" s="11" t="s">
        <v>1248</v>
      </c>
      <c r="D461" s="39">
        <v>328447.77100000001</v>
      </c>
      <c r="E461" s="39">
        <v>63378.71</v>
      </c>
      <c r="F461" s="39"/>
      <c r="G461" s="39"/>
      <c r="H461" s="39">
        <f t="shared" si="24"/>
        <v>63378.71</v>
      </c>
      <c r="I461" s="82">
        <f t="shared" si="23"/>
        <v>0.19296434805155063</v>
      </c>
    </row>
    <row r="462" spans="1:9" x14ac:dyDescent="0.35">
      <c r="A462" s="13">
        <f t="shared" si="22"/>
        <v>453</v>
      </c>
      <c r="B462" s="11" t="s">
        <v>202</v>
      </c>
      <c r="C462" s="11" t="s">
        <v>527</v>
      </c>
      <c r="D462" s="39">
        <v>193373.00599999996</v>
      </c>
      <c r="E462" s="39">
        <v>148.49</v>
      </c>
      <c r="F462" s="39">
        <v>108.24000000000001</v>
      </c>
      <c r="G462" s="39">
        <v>7.1</v>
      </c>
      <c r="H462" s="39">
        <f t="shared" si="24"/>
        <v>263.83000000000004</v>
      </c>
      <c r="I462" s="82">
        <f t="shared" si="23"/>
        <v>1.364357960076393E-3</v>
      </c>
    </row>
    <row r="463" spans="1:9" x14ac:dyDescent="0.35">
      <c r="A463" s="13">
        <f t="shared" si="22"/>
        <v>454</v>
      </c>
      <c r="B463" s="11" t="s">
        <v>293</v>
      </c>
      <c r="C463" s="11" t="s">
        <v>607</v>
      </c>
      <c r="D463" s="39">
        <v>-61.635999999999989</v>
      </c>
      <c r="E463" s="39">
        <v>138.61000000000001</v>
      </c>
      <c r="F463" s="39">
        <v>129.73999999999998</v>
      </c>
      <c r="G463" s="39">
        <v>6.63</v>
      </c>
      <c r="H463" s="39">
        <f t="shared" si="24"/>
        <v>274.98</v>
      </c>
      <c r="I463" s="82">
        <f t="shared" si="23"/>
        <v>-4.4613537542994361</v>
      </c>
    </row>
    <row r="464" spans="1:9" x14ac:dyDescent="0.35">
      <c r="A464" s="13">
        <f t="shared" si="22"/>
        <v>455</v>
      </c>
      <c r="B464" s="11" t="s">
        <v>203</v>
      </c>
      <c r="C464" s="11" t="s">
        <v>528</v>
      </c>
      <c r="D464" s="39">
        <v>632738.67499999993</v>
      </c>
      <c r="E464" s="39">
        <v>388.55</v>
      </c>
      <c r="F464" s="39">
        <v>283.24</v>
      </c>
      <c r="G464" s="39">
        <v>18.600000000000001</v>
      </c>
      <c r="H464" s="39">
        <f t="shared" si="24"/>
        <v>690.39</v>
      </c>
      <c r="I464" s="82">
        <f t="shared" si="23"/>
        <v>1.0911139579068722E-3</v>
      </c>
    </row>
    <row r="465" spans="1:9" x14ac:dyDescent="0.35">
      <c r="A465" s="13">
        <f t="shared" si="22"/>
        <v>456</v>
      </c>
      <c r="B465" s="11" t="s">
        <v>294</v>
      </c>
      <c r="C465" s="11" t="s">
        <v>608</v>
      </c>
      <c r="D465" s="39">
        <v>87576.292999999991</v>
      </c>
      <c r="E465" s="39">
        <v>109.03</v>
      </c>
      <c r="F465" s="39">
        <v>79.47</v>
      </c>
      <c r="G465" s="39">
        <v>5.22</v>
      </c>
      <c r="H465" s="39">
        <f t="shared" si="24"/>
        <v>193.72</v>
      </c>
      <c r="I465" s="82">
        <f t="shared" si="23"/>
        <v>2.2120141577584248E-3</v>
      </c>
    </row>
    <row r="466" spans="1:9" x14ac:dyDescent="0.35">
      <c r="A466" s="13">
        <f t="shared" si="22"/>
        <v>457</v>
      </c>
      <c r="B466" s="11" t="s">
        <v>161</v>
      </c>
      <c r="C466" s="11" t="s">
        <v>490</v>
      </c>
      <c r="D466" s="39">
        <v>12134.126</v>
      </c>
      <c r="E466" s="39">
        <v>3558.3100000000013</v>
      </c>
      <c r="F466" s="39"/>
      <c r="G466" s="39">
        <v>5558.38</v>
      </c>
      <c r="H466" s="39">
        <f t="shared" si="24"/>
        <v>9116.6900000000023</v>
      </c>
      <c r="I466" s="82">
        <f t="shared" si="23"/>
        <v>0.75132646554024596</v>
      </c>
    </row>
    <row r="467" spans="1:9" x14ac:dyDescent="0.35">
      <c r="A467" s="13">
        <f t="shared" si="22"/>
        <v>458</v>
      </c>
      <c r="B467" s="11" t="s">
        <v>204</v>
      </c>
      <c r="C467" s="11" t="s">
        <v>529</v>
      </c>
      <c r="D467" s="39">
        <v>23602.058000000001</v>
      </c>
      <c r="E467" s="39">
        <v>8945.73</v>
      </c>
      <c r="F467" s="39"/>
      <c r="G467" s="39">
        <v>627.13000000000011</v>
      </c>
      <c r="H467" s="39">
        <f t="shared" si="24"/>
        <v>9572.86</v>
      </c>
      <c r="I467" s="82">
        <f t="shared" si="23"/>
        <v>0.40559429181980655</v>
      </c>
    </row>
    <row r="468" spans="1:9" x14ac:dyDescent="0.35">
      <c r="A468" s="13">
        <f t="shared" si="22"/>
        <v>459</v>
      </c>
      <c r="B468" s="11" t="s">
        <v>108</v>
      </c>
      <c r="C468" s="11" t="s">
        <v>437</v>
      </c>
      <c r="D468" s="39">
        <v>5341.5219999999999</v>
      </c>
      <c r="E468" s="39">
        <v>2537.2500000000005</v>
      </c>
      <c r="F468" s="39"/>
      <c r="G468" s="39">
        <v>454.56000000000006</v>
      </c>
      <c r="H468" s="39">
        <f t="shared" si="24"/>
        <v>2991.8100000000004</v>
      </c>
      <c r="I468" s="82">
        <f t="shared" si="23"/>
        <v>0.56010440469963441</v>
      </c>
    </row>
    <row r="469" spans="1:9" x14ac:dyDescent="0.35">
      <c r="A469" s="13">
        <f t="shared" si="22"/>
        <v>460</v>
      </c>
      <c r="B469" s="11" t="s">
        <v>205</v>
      </c>
      <c r="C469" s="11" t="s">
        <v>530</v>
      </c>
      <c r="D469" s="39">
        <v>16194.745999999999</v>
      </c>
      <c r="E469" s="39">
        <v>-14.189999999999998</v>
      </c>
      <c r="F469" s="39"/>
      <c r="G469" s="39">
        <v>13.670000000000002</v>
      </c>
      <c r="H469" s="39">
        <f t="shared" si="24"/>
        <v>-0.51999999999999602</v>
      </c>
      <c r="I469" s="82">
        <f t="shared" si="23"/>
        <v>-3.2109179112781146E-5</v>
      </c>
    </row>
    <row r="470" spans="1:9" x14ac:dyDescent="0.35">
      <c r="A470" s="13">
        <f t="shared" si="22"/>
        <v>461</v>
      </c>
      <c r="B470" s="11" t="s">
        <v>77</v>
      </c>
      <c r="C470" s="11" t="s">
        <v>408</v>
      </c>
      <c r="D470" s="39">
        <v>1125.624</v>
      </c>
      <c r="E470" s="39">
        <v>-664.5</v>
      </c>
      <c r="F470" s="39"/>
      <c r="G470" s="39">
        <v>-39.979999999999997</v>
      </c>
      <c r="H470" s="39">
        <f t="shared" si="24"/>
        <v>-704.48</v>
      </c>
      <c r="I470" s="82">
        <f t="shared" si="23"/>
        <v>-0.6258573022607905</v>
      </c>
    </row>
    <row r="471" spans="1:9" x14ac:dyDescent="0.35">
      <c r="A471" s="13">
        <f t="shared" si="22"/>
        <v>462</v>
      </c>
      <c r="B471" s="11" t="s">
        <v>162</v>
      </c>
      <c r="C471" s="11" t="s">
        <v>491</v>
      </c>
      <c r="D471" s="39">
        <v>0</v>
      </c>
      <c r="E471" s="39">
        <v>1015.9799999999998</v>
      </c>
      <c r="F471" s="39"/>
      <c r="G471" s="39">
        <v>-73.830000000000027</v>
      </c>
      <c r="H471" s="39">
        <f t="shared" si="24"/>
        <v>942.14999999999975</v>
      </c>
      <c r="I471" s="82" t="str">
        <f t="shared" si="23"/>
        <v>n.m.</v>
      </c>
    </row>
    <row r="472" spans="1:9" x14ac:dyDescent="0.35">
      <c r="A472" s="13">
        <f t="shared" si="22"/>
        <v>463</v>
      </c>
      <c r="B472" s="11" t="s">
        <v>122</v>
      </c>
      <c r="C472" s="11" t="s">
        <v>450</v>
      </c>
      <c r="D472" s="39">
        <v>0</v>
      </c>
      <c r="E472" s="39">
        <v>1082.7</v>
      </c>
      <c r="F472" s="39"/>
      <c r="G472" s="39">
        <v>66.64</v>
      </c>
      <c r="H472" s="39">
        <f t="shared" si="24"/>
        <v>1149.3400000000001</v>
      </c>
      <c r="I472" s="82" t="str">
        <f t="shared" si="23"/>
        <v>n.m.</v>
      </c>
    </row>
    <row r="473" spans="1:9" x14ac:dyDescent="0.35">
      <c r="A473" s="13">
        <f t="shared" si="22"/>
        <v>464</v>
      </c>
      <c r="B473" s="11" t="s">
        <v>245</v>
      </c>
      <c r="C473" s="11" t="s">
        <v>568</v>
      </c>
      <c r="D473" s="39">
        <v>0</v>
      </c>
      <c r="E473" s="39">
        <v>174.63</v>
      </c>
      <c r="F473" s="39"/>
      <c r="G473" s="39"/>
      <c r="H473" s="39">
        <f t="shared" si="24"/>
        <v>174.63</v>
      </c>
      <c r="I473" s="82" t="str">
        <f t="shared" si="23"/>
        <v>n.m.</v>
      </c>
    </row>
    <row r="474" spans="1:9" x14ac:dyDescent="0.35">
      <c r="A474" s="13">
        <f t="shared" si="22"/>
        <v>465</v>
      </c>
      <c r="B474" s="11" t="s">
        <v>246</v>
      </c>
      <c r="C474" s="11" t="s">
        <v>569</v>
      </c>
      <c r="D474" s="39">
        <v>0</v>
      </c>
      <c r="E474" s="39">
        <v>1.32</v>
      </c>
      <c r="F474" s="39"/>
      <c r="G474" s="39">
        <v>0.06</v>
      </c>
      <c r="H474" s="39">
        <f t="shared" si="24"/>
        <v>1.3800000000000001</v>
      </c>
      <c r="I474" s="82" t="str">
        <f t="shared" si="23"/>
        <v>n.m.</v>
      </c>
    </row>
    <row r="475" spans="1:9" x14ac:dyDescent="0.35">
      <c r="A475" s="13">
        <f t="shared" si="22"/>
        <v>466</v>
      </c>
      <c r="B475" s="11" t="s">
        <v>255</v>
      </c>
      <c r="C475" s="11" t="s">
        <v>575</v>
      </c>
      <c r="D475" s="39">
        <v>0</v>
      </c>
      <c r="E475" s="39">
        <v>1.2</v>
      </c>
      <c r="F475" s="39"/>
      <c r="G475" s="39">
        <v>0.06</v>
      </c>
      <c r="H475" s="39">
        <f t="shared" si="24"/>
        <v>1.26</v>
      </c>
      <c r="I475" s="82" t="str">
        <f t="shared" si="23"/>
        <v>n.m.</v>
      </c>
    </row>
    <row r="476" spans="1:9" x14ac:dyDescent="0.35">
      <c r="A476" s="13">
        <f t="shared" ref="A476:A539" si="25">A475+1</f>
        <v>467</v>
      </c>
      <c r="B476" s="11" t="s">
        <v>944</v>
      </c>
      <c r="C476" s="11" t="s">
        <v>1249</v>
      </c>
      <c r="D476" s="39">
        <v>0</v>
      </c>
      <c r="E476" s="39">
        <v>99.58</v>
      </c>
      <c r="F476" s="39"/>
      <c r="G476" s="39">
        <v>3.9099999999999997</v>
      </c>
      <c r="H476" s="39">
        <f t="shared" si="24"/>
        <v>103.49</v>
      </c>
      <c r="I476" s="82" t="str">
        <f t="shared" si="23"/>
        <v>n.m.</v>
      </c>
    </row>
    <row r="477" spans="1:9" x14ac:dyDescent="0.35">
      <c r="A477" s="13">
        <f t="shared" si="25"/>
        <v>468</v>
      </c>
      <c r="B477" s="11" t="s">
        <v>78</v>
      </c>
      <c r="C477" s="11" t="s">
        <v>409</v>
      </c>
      <c r="D477" s="39">
        <v>719189.28499999957</v>
      </c>
      <c r="E477" s="39">
        <v>9956185.6300000008</v>
      </c>
      <c r="F477" s="39">
        <v>491644.75999999995</v>
      </c>
      <c r="G477" s="39">
        <v>887529.39000000013</v>
      </c>
      <c r="H477" s="39">
        <f t="shared" si="24"/>
        <v>11335359.780000001</v>
      </c>
      <c r="I477" s="82">
        <f t="shared" si="23"/>
        <v>15.761302367011778</v>
      </c>
    </row>
    <row r="478" spans="1:9" x14ac:dyDescent="0.35">
      <c r="A478" s="13">
        <f t="shared" si="25"/>
        <v>469</v>
      </c>
      <c r="B478" s="11" t="s">
        <v>109</v>
      </c>
      <c r="C478" s="11" t="s">
        <v>438</v>
      </c>
      <c r="D478" s="39">
        <v>414291.05200000003</v>
      </c>
      <c r="E478" s="39">
        <v>986178.82999999984</v>
      </c>
      <c r="F478" s="39">
        <v>74049.719999999987</v>
      </c>
      <c r="G478" s="39">
        <v>61603.33</v>
      </c>
      <c r="H478" s="39">
        <f t="shared" si="24"/>
        <v>1121831.8799999999</v>
      </c>
      <c r="I478" s="82">
        <f t="shared" si="23"/>
        <v>2.7078351670506264</v>
      </c>
    </row>
    <row r="479" spans="1:9" x14ac:dyDescent="0.35">
      <c r="A479" s="13">
        <f t="shared" si="25"/>
        <v>470</v>
      </c>
      <c r="B479" s="11" t="s">
        <v>269</v>
      </c>
      <c r="C479" s="11" t="s">
        <v>587</v>
      </c>
      <c r="D479" s="39">
        <v>89343.285000000018</v>
      </c>
      <c r="E479" s="39">
        <v>197365.6</v>
      </c>
      <c r="F479" s="39">
        <v>5179.3700000000008</v>
      </c>
      <c r="G479" s="39">
        <v>5988.46</v>
      </c>
      <c r="H479" s="39">
        <f t="shared" si="24"/>
        <v>208533.43</v>
      </c>
      <c r="I479" s="82">
        <f t="shared" si="23"/>
        <v>2.3340694267062148</v>
      </c>
    </row>
    <row r="480" spans="1:9" x14ac:dyDescent="0.35">
      <c r="A480" s="13">
        <f t="shared" si="25"/>
        <v>471</v>
      </c>
      <c r="B480" s="11" t="s">
        <v>110</v>
      </c>
      <c r="C480" s="11" t="s">
        <v>439</v>
      </c>
      <c r="D480" s="39">
        <v>4171.6490000000003</v>
      </c>
      <c r="E480" s="39">
        <v>26071.739999999998</v>
      </c>
      <c r="F480" s="39">
        <v>1072.2899999999995</v>
      </c>
      <c r="G480" s="39">
        <v>1787.97</v>
      </c>
      <c r="H480" s="39">
        <f t="shared" si="24"/>
        <v>28932</v>
      </c>
      <c r="I480" s="82">
        <f t="shared" si="23"/>
        <v>6.93538694171058</v>
      </c>
    </row>
    <row r="481" spans="1:9" x14ac:dyDescent="0.35">
      <c r="A481" s="13">
        <f t="shared" si="25"/>
        <v>472</v>
      </c>
      <c r="B481" s="11" t="s">
        <v>278</v>
      </c>
      <c r="C481" s="11" t="s">
        <v>596</v>
      </c>
      <c r="D481" s="39">
        <v>72951.857000000004</v>
      </c>
      <c r="E481" s="39">
        <v>268720.8</v>
      </c>
      <c r="F481" s="39">
        <v>614.61999999999978</v>
      </c>
      <c r="G481" s="39">
        <v>12876.249999999998</v>
      </c>
      <c r="H481" s="39">
        <f t="shared" si="24"/>
        <v>282211.67</v>
      </c>
      <c r="I481" s="82">
        <f t="shared" si="23"/>
        <v>3.8684645135215678</v>
      </c>
    </row>
    <row r="482" spans="1:9" x14ac:dyDescent="0.35">
      <c r="A482" s="13">
        <f t="shared" si="25"/>
        <v>473</v>
      </c>
      <c r="B482" s="11" t="s">
        <v>242</v>
      </c>
      <c r="C482" s="11" t="s">
        <v>565</v>
      </c>
      <c r="D482" s="39">
        <v>25388.789000000001</v>
      </c>
      <c r="E482" s="39">
        <v>400.02000000000004</v>
      </c>
      <c r="F482" s="39">
        <v>88.190000000000012</v>
      </c>
      <c r="G482" s="39">
        <v>30.549999999999997</v>
      </c>
      <c r="H482" s="39">
        <f t="shared" si="24"/>
        <v>518.76</v>
      </c>
      <c r="I482" s="82">
        <f t="shared" si="23"/>
        <v>2.0432640564305764E-2</v>
      </c>
    </row>
    <row r="483" spans="1:9" x14ac:dyDescent="0.35">
      <c r="A483" s="13">
        <f t="shared" si="25"/>
        <v>474</v>
      </c>
      <c r="B483" s="11" t="s">
        <v>279</v>
      </c>
      <c r="C483" s="11" t="s">
        <v>597</v>
      </c>
      <c r="D483" s="39">
        <v>76157.190000000017</v>
      </c>
      <c r="E483" s="39">
        <v>52129.420000000006</v>
      </c>
      <c r="F483" s="39">
        <v>1512.3100000000002</v>
      </c>
      <c r="G483" s="39">
        <v>5563.6099999999988</v>
      </c>
      <c r="H483" s="39">
        <f t="shared" si="24"/>
        <v>59205.340000000004</v>
      </c>
      <c r="I483" s="82">
        <f t="shared" si="23"/>
        <v>0.77740972323164748</v>
      </c>
    </row>
    <row r="484" spans="1:9" x14ac:dyDescent="0.35">
      <c r="A484" s="13">
        <f t="shared" si="25"/>
        <v>475</v>
      </c>
      <c r="B484" s="11" t="s">
        <v>280</v>
      </c>
      <c r="C484" s="11" t="s">
        <v>598</v>
      </c>
      <c r="D484" s="39">
        <v>446021.29000000004</v>
      </c>
      <c r="E484" s="39">
        <v>927771.72000000009</v>
      </c>
      <c r="F484" s="39">
        <v>8723.76</v>
      </c>
      <c r="G484" s="39">
        <v>82549.710000000006</v>
      </c>
      <c r="H484" s="39">
        <f t="shared" si="24"/>
        <v>1019045.1900000001</v>
      </c>
      <c r="I484" s="82">
        <f t="shared" si="23"/>
        <v>2.2847456227930283</v>
      </c>
    </row>
    <row r="485" spans="1:9" x14ac:dyDescent="0.35">
      <c r="A485" s="13">
        <f t="shared" si="25"/>
        <v>476</v>
      </c>
      <c r="B485" s="11" t="s">
        <v>945</v>
      </c>
      <c r="C485" s="11" t="s">
        <v>1250</v>
      </c>
      <c r="D485" s="39">
        <v>122039.776</v>
      </c>
      <c r="E485" s="39">
        <v>803759.0399999998</v>
      </c>
      <c r="F485" s="39">
        <v>9893.64</v>
      </c>
      <c r="G485" s="39">
        <v>46781.67</v>
      </c>
      <c r="H485" s="39">
        <f t="shared" si="24"/>
        <v>860434.34999999986</v>
      </c>
      <c r="I485" s="82">
        <f t="shared" si="23"/>
        <v>7.0504418985495345</v>
      </c>
    </row>
    <row r="486" spans="1:9" x14ac:dyDescent="0.35">
      <c r="A486" s="13">
        <f t="shared" si="25"/>
        <v>477</v>
      </c>
      <c r="B486" s="11" t="s">
        <v>946</v>
      </c>
      <c r="C486" s="11" t="s">
        <v>1251</v>
      </c>
      <c r="D486" s="39">
        <v>0</v>
      </c>
      <c r="E486" s="39">
        <v>1288.3200000000002</v>
      </c>
      <c r="F486" s="39"/>
      <c r="G486" s="39"/>
      <c r="H486" s="39">
        <f t="shared" si="24"/>
        <v>1288.3200000000002</v>
      </c>
      <c r="I486" s="82" t="str">
        <f t="shared" si="23"/>
        <v>n.m.</v>
      </c>
    </row>
    <row r="487" spans="1:9" x14ac:dyDescent="0.35">
      <c r="A487" s="13">
        <f t="shared" si="25"/>
        <v>478</v>
      </c>
      <c r="B487" s="11" t="s">
        <v>225</v>
      </c>
      <c r="C487" s="11" t="s">
        <v>550</v>
      </c>
      <c r="D487" s="39">
        <v>350952.58399999997</v>
      </c>
      <c r="E487" s="39">
        <v>61962.969999999994</v>
      </c>
      <c r="F487" s="39">
        <v>6111.4000000000024</v>
      </c>
      <c r="G487" s="39">
        <v>9936.15</v>
      </c>
      <c r="H487" s="39">
        <f t="shared" si="24"/>
        <v>78010.51999999999</v>
      </c>
      <c r="I487" s="82">
        <f t="shared" si="23"/>
        <v>0.22228222146385448</v>
      </c>
    </row>
    <row r="488" spans="1:9" x14ac:dyDescent="0.35">
      <c r="A488" s="13">
        <f t="shared" si="25"/>
        <v>479</v>
      </c>
      <c r="B488" s="11" t="s">
        <v>226</v>
      </c>
      <c r="C488" s="11" t="s">
        <v>551</v>
      </c>
      <c r="D488" s="39">
        <v>543354.728</v>
      </c>
      <c r="E488" s="39">
        <v>108490.14</v>
      </c>
      <c r="F488" s="39">
        <v>4555.4399999999996</v>
      </c>
      <c r="G488" s="39">
        <v>14034.39</v>
      </c>
      <c r="H488" s="39">
        <f t="shared" si="24"/>
        <v>127079.97</v>
      </c>
      <c r="I488" s="82">
        <f t="shared" si="23"/>
        <v>0.23388030590579492</v>
      </c>
    </row>
    <row r="489" spans="1:9" x14ac:dyDescent="0.35">
      <c r="A489" s="13">
        <f t="shared" si="25"/>
        <v>480</v>
      </c>
      <c r="B489" s="11" t="s">
        <v>227</v>
      </c>
      <c r="C489" s="11" t="s">
        <v>552</v>
      </c>
      <c r="D489" s="39">
        <v>966240.22200000007</v>
      </c>
      <c r="E489" s="39">
        <v>16993.689999999999</v>
      </c>
      <c r="F489" s="39">
        <v>701.05000000000018</v>
      </c>
      <c r="G489" s="39">
        <v>1812.55</v>
      </c>
      <c r="H489" s="39">
        <f t="shared" si="24"/>
        <v>19507.289999999997</v>
      </c>
      <c r="I489" s="82">
        <f t="shared" si="23"/>
        <v>2.0188861481694763E-2</v>
      </c>
    </row>
    <row r="490" spans="1:9" x14ac:dyDescent="0.35">
      <c r="A490" s="13">
        <f t="shared" si="25"/>
        <v>481</v>
      </c>
      <c r="B490" s="11" t="s">
        <v>228</v>
      </c>
      <c r="C490" s="11" t="s">
        <v>553</v>
      </c>
      <c r="D490" s="39">
        <v>1053109.7510000002</v>
      </c>
      <c r="E490" s="39">
        <v>82366.689999999988</v>
      </c>
      <c r="F490" s="39">
        <v>7164.36</v>
      </c>
      <c r="G490" s="39">
        <v>21029.18</v>
      </c>
      <c r="H490" s="39">
        <f t="shared" si="24"/>
        <v>110560.22999999998</v>
      </c>
      <c r="I490" s="82">
        <f t="shared" si="23"/>
        <v>0.10498452786617486</v>
      </c>
    </row>
    <row r="491" spans="1:9" x14ac:dyDescent="0.35">
      <c r="A491" s="13">
        <f t="shared" si="25"/>
        <v>482</v>
      </c>
      <c r="B491" s="11" t="s">
        <v>947</v>
      </c>
      <c r="C491" s="11" t="s">
        <v>1252</v>
      </c>
      <c r="D491" s="39">
        <v>1270.1030000000001</v>
      </c>
      <c r="E491" s="39">
        <v>10004.619999999999</v>
      </c>
      <c r="F491" s="39">
        <v>527.11000000000024</v>
      </c>
      <c r="G491" s="39">
        <v>574.95000000000005</v>
      </c>
      <c r="H491" s="39">
        <f t="shared" si="24"/>
        <v>11106.68</v>
      </c>
      <c r="I491" s="82">
        <f t="shared" si="23"/>
        <v>8.7447081063504299</v>
      </c>
    </row>
    <row r="492" spans="1:9" x14ac:dyDescent="0.35">
      <c r="A492" s="13">
        <f t="shared" si="25"/>
        <v>483</v>
      </c>
      <c r="B492" s="11" t="s">
        <v>948</v>
      </c>
      <c r="C492" s="11" t="s">
        <v>1253</v>
      </c>
      <c r="D492" s="39">
        <v>2017.8430000000003</v>
      </c>
      <c r="E492" s="39">
        <v>12775.59</v>
      </c>
      <c r="F492" s="39">
        <v>535.17999999999995</v>
      </c>
      <c r="G492" s="39">
        <v>850.67000000000007</v>
      </c>
      <c r="H492" s="39">
        <f t="shared" si="24"/>
        <v>14161.44</v>
      </c>
      <c r="I492" s="82">
        <f t="shared" si="23"/>
        <v>7.0181079499247456</v>
      </c>
    </row>
    <row r="493" spans="1:9" x14ac:dyDescent="0.35">
      <c r="A493" s="13">
        <f t="shared" si="25"/>
        <v>484</v>
      </c>
      <c r="B493" s="11" t="s">
        <v>281</v>
      </c>
      <c r="C493" s="11" t="s">
        <v>549</v>
      </c>
      <c r="D493" s="39">
        <v>24628.195</v>
      </c>
      <c r="E493" s="39">
        <v>5522.6</v>
      </c>
      <c r="F493" s="39">
        <v>704.52000000000032</v>
      </c>
      <c r="G493" s="39">
        <v>1002.45</v>
      </c>
      <c r="H493" s="39">
        <f t="shared" si="24"/>
        <v>7229.5700000000006</v>
      </c>
      <c r="I493" s="82">
        <f t="shared" si="23"/>
        <v>0.29354851218288636</v>
      </c>
    </row>
    <row r="494" spans="1:9" x14ac:dyDescent="0.35">
      <c r="A494" s="13">
        <f t="shared" si="25"/>
        <v>485</v>
      </c>
      <c r="B494" s="11" t="s">
        <v>282</v>
      </c>
      <c r="C494" s="11" t="s">
        <v>538</v>
      </c>
      <c r="D494" s="39">
        <v>634327.57799999986</v>
      </c>
      <c r="E494" s="39">
        <v>638198.96000000008</v>
      </c>
      <c r="F494" s="39">
        <v>24631.920000000002</v>
      </c>
      <c r="G494" s="39">
        <v>79563.090000000011</v>
      </c>
      <c r="H494" s="39">
        <f t="shared" si="24"/>
        <v>742393.97000000009</v>
      </c>
      <c r="I494" s="82">
        <f t="shared" si="23"/>
        <v>1.1703636981080463</v>
      </c>
    </row>
    <row r="495" spans="1:9" x14ac:dyDescent="0.35">
      <c r="A495" s="13">
        <f t="shared" si="25"/>
        <v>486</v>
      </c>
      <c r="B495" s="11" t="s">
        <v>326</v>
      </c>
      <c r="C495" s="11" t="s">
        <v>637</v>
      </c>
      <c r="D495" s="39">
        <v>189267.93900000001</v>
      </c>
      <c r="E495" s="39">
        <v>78280.540000000008</v>
      </c>
      <c r="F495" s="39">
        <v>550.37999999999977</v>
      </c>
      <c r="G495" s="39">
        <v>12190.309999999998</v>
      </c>
      <c r="H495" s="39">
        <f t="shared" si="24"/>
        <v>91021.23000000001</v>
      </c>
      <c r="I495" s="82">
        <f t="shared" si="23"/>
        <v>0.48091203655997966</v>
      </c>
    </row>
    <row r="496" spans="1:9" x14ac:dyDescent="0.35">
      <c r="A496" s="13">
        <f t="shared" si="25"/>
        <v>487</v>
      </c>
      <c r="B496" s="11" t="s">
        <v>329</v>
      </c>
      <c r="C496" s="11" t="s">
        <v>640</v>
      </c>
      <c r="D496" s="39">
        <v>30932.553999999996</v>
      </c>
      <c r="E496" s="39">
        <v>87858.63</v>
      </c>
      <c r="F496" s="39">
        <v>23586.069999999996</v>
      </c>
      <c r="G496" s="39"/>
      <c r="H496" s="39">
        <f t="shared" si="24"/>
        <v>111444.7</v>
      </c>
      <c r="I496" s="82">
        <f t="shared" ref="I496:I559" si="26">IFERROR(H496/D496,"n.m.")</f>
        <v>3.6028289160992011</v>
      </c>
    </row>
    <row r="497" spans="1:9" x14ac:dyDescent="0.35">
      <c r="A497" s="13">
        <f t="shared" si="25"/>
        <v>488</v>
      </c>
      <c r="B497" s="11" t="s">
        <v>949</v>
      </c>
      <c r="C497" s="11" t="s">
        <v>1254</v>
      </c>
      <c r="D497" s="39">
        <v>2474569.3270000005</v>
      </c>
      <c r="E497" s="39">
        <v>2844276.7399999984</v>
      </c>
      <c r="F497" s="39">
        <v>113168.35000000002</v>
      </c>
      <c r="G497" s="39">
        <v>250348.77999999997</v>
      </c>
      <c r="H497" s="39">
        <f t="shared" ref="H497:H560" si="27">SUM(E497:G497)</f>
        <v>3207793.8699999982</v>
      </c>
      <c r="I497" s="82">
        <f t="shared" si="26"/>
        <v>1.2963039002382322</v>
      </c>
    </row>
    <row r="498" spans="1:9" x14ac:dyDescent="0.35">
      <c r="A498" s="13">
        <f t="shared" si="25"/>
        <v>489</v>
      </c>
      <c r="B498" s="11" t="s">
        <v>950</v>
      </c>
      <c r="C498" s="11" t="s">
        <v>1255</v>
      </c>
      <c r="D498" s="39">
        <v>143730.427</v>
      </c>
      <c r="E498" s="39">
        <v>1226820.21</v>
      </c>
      <c r="F498" s="39">
        <v>46245.979999999996</v>
      </c>
      <c r="G498" s="39">
        <v>139002.84</v>
      </c>
      <c r="H498" s="39">
        <f t="shared" si="27"/>
        <v>1412069.03</v>
      </c>
      <c r="I498" s="82">
        <f t="shared" si="26"/>
        <v>9.8244265982734476</v>
      </c>
    </row>
    <row r="499" spans="1:9" x14ac:dyDescent="0.35">
      <c r="A499" s="13">
        <f t="shared" si="25"/>
        <v>490</v>
      </c>
      <c r="B499" s="11" t="s">
        <v>951</v>
      </c>
      <c r="C499" s="11" t="s">
        <v>1256</v>
      </c>
      <c r="D499" s="39">
        <v>8110038.6239999998</v>
      </c>
      <c r="E499" s="39">
        <v>4008119.7499999963</v>
      </c>
      <c r="F499" s="39">
        <v>94148.109999999986</v>
      </c>
      <c r="G499" s="39">
        <v>397290.86</v>
      </c>
      <c r="H499" s="39">
        <f t="shared" si="27"/>
        <v>4499558.719999996</v>
      </c>
      <c r="I499" s="82">
        <f t="shared" si="26"/>
        <v>0.55481347606464815</v>
      </c>
    </row>
    <row r="500" spans="1:9" x14ac:dyDescent="0.35">
      <c r="A500" s="13">
        <f t="shared" si="25"/>
        <v>491</v>
      </c>
      <c r="B500" s="11" t="s">
        <v>952</v>
      </c>
      <c r="C500" s="11" t="s">
        <v>1257</v>
      </c>
      <c r="D500" s="39">
        <v>1551608.9800000002</v>
      </c>
      <c r="E500" s="39">
        <v>706211.75999999989</v>
      </c>
      <c r="F500" s="39">
        <v>38022.790000000015</v>
      </c>
      <c r="G500" s="39">
        <v>118247.68000000002</v>
      </c>
      <c r="H500" s="39">
        <f t="shared" si="27"/>
        <v>862482.23</v>
      </c>
      <c r="I500" s="82">
        <f t="shared" si="26"/>
        <v>0.555863133764539</v>
      </c>
    </row>
    <row r="501" spans="1:9" x14ac:dyDescent="0.35">
      <c r="A501" s="13">
        <f t="shared" si="25"/>
        <v>492</v>
      </c>
      <c r="B501" s="11" t="s">
        <v>953</v>
      </c>
      <c r="C501" s="11" t="s">
        <v>1258</v>
      </c>
      <c r="D501" s="39">
        <v>5326.8920000000007</v>
      </c>
      <c r="E501" s="39">
        <v>137188.74000000002</v>
      </c>
      <c r="F501" s="39"/>
      <c r="G501" s="39"/>
      <c r="H501" s="39">
        <f t="shared" si="27"/>
        <v>137188.74000000002</v>
      </c>
      <c r="I501" s="82">
        <f t="shared" si="26"/>
        <v>25.753993135209051</v>
      </c>
    </row>
    <row r="502" spans="1:9" x14ac:dyDescent="0.35">
      <c r="A502" s="13">
        <f t="shared" si="25"/>
        <v>493</v>
      </c>
      <c r="B502" s="11" t="s">
        <v>954</v>
      </c>
      <c r="C502" s="11" t="s">
        <v>382</v>
      </c>
      <c r="D502" s="39">
        <v>439817.56100000005</v>
      </c>
      <c r="E502" s="39">
        <v>282040.33</v>
      </c>
      <c r="F502" s="39">
        <v>15989.499999999998</v>
      </c>
      <c r="G502" s="39">
        <v>49530.349999999991</v>
      </c>
      <c r="H502" s="39">
        <f t="shared" si="27"/>
        <v>347560.18</v>
      </c>
      <c r="I502" s="82">
        <f t="shared" si="26"/>
        <v>0.7902371592661348</v>
      </c>
    </row>
    <row r="503" spans="1:9" x14ac:dyDescent="0.35">
      <c r="A503" s="13">
        <f t="shared" si="25"/>
        <v>494</v>
      </c>
      <c r="B503" s="11" t="s">
        <v>955</v>
      </c>
      <c r="C503" s="11" t="s">
        <v>538</v>
      </c>
      <c r="D503" s="39">
        <v>6056.48</v>
      </c>
      <c r="E503" s="39">
        <v>458.1</v>
      </c>
      <c r="F503" s="39">
        <v>322.09000000000003</v>
      </c>
      <c r="G503" s="39">
        <v>29.619999999999997</v>
      </c>
      <c r="H503" s="39">
        <f t="shared" si="27"/>
        <v>809.81000000000006</v>
      </c>
      <c r="I503" s="82">
        <f t="shared" si="26"/>
        <v>0.13370967954983756</v>
      </c>
    </row>
    <row r="504" spans="1:9" x14ac:dyDescent="0.35">
      <c r="A504" s="13">
        <f t="shared" si="25"/>
        <v>495</v>
      </c>
      <c r="B504" s="11" t="s">
        <v>956</v>
      </c>
      <c r="C504" s="11" t="s">
        <v>1259</v>
      </c>
      <c r="D504" s="39">
        <v>34151.347000000002</v>
      </c>
      <c r="E504" s="39">
        <v>9029.9600000000009</v>
      </c>
      <c r="F504" s="39">
        <v>100.96</v>
      </c>
      <c r="G504" s="39">
        <v>892.03000000000009</v>
      </c>
      <c r="H504" s="39">
        <f t="shared" si="27"/>
        <v>10022.950000000001</v>
      </c>
      <c r="I504" s="82">
        <f t="shared" si="26"/>
        <v>0.29348622764425664</v>
      </c>
    </row>
    <row r="505" spans="1:9" x14ac:dyDescent="0.35">
      <c r="A505" s="13">
        <f t="shared" si="25"/>
        <v>496</v>
      </c>
      <c r="B505" s="11" t="s">
        <v>957</v>
      </c>
      <c r="C505" s="11" t="s">
        <v>581</v>
      </c>
      <c r="D505" s="39">
        <v>0</v>
      </c>
      <c r="E505" s="39">
        <v>1926.96</v>
      </c>
      <c r="F505" s="39">
        <v>842.37999999999954</v>
      </c>
      <c r="G505" s="39">
        <v>397.4</v>
      </c>
      <c r="H505" s="39">
        <f t="shared" si="27"/>
        <v>3166.74</v>
      </c>
      <c r="I505" s="82" t="str">
        <f t="shared" si="26"/>
        <v>n.m.</v>
      </c>
    </row>
    <row r="506" spans="1:9" x14ac:dyDescent="0.35">
      <c r="A506" s="13">
        <f t="shared" si="25"/>
        <v>497</v>
      </c>
      <c r="B506" s="11" t="s">
        <v>958</v>
      </c>
      <c r="C506" s="11" t="s">
        <v>1260</v>
      </c>
      <c r="D506" s="39">
        <v>0</v>
      </c>
      <c r="E506" s="39">
        <v>4369.2599999999984</v>
      </c>
      <c r="F506" s="39">
        <v>1120.2499999999998</v>
      </c>
      <c r="G506" s="39">
        <v>578</v>
      </c>
      <c r="H506" s="39">
        <f t="shared" si="27"/>
        <v>6067.5099999999984</v>
      </c>
      <c r="I506" s="82" t="str">
        <f t="shared" si="26"/>
        <v>n.m.</v>
      </c>
    </row>
    <row r="507" spans="1:9" x14ac:dyDescent="0.35">
      <c r="A507" s="13">
        <f t="shared" si="25"/>
        <v>498</v>
      </c>
      <c r="B507" s="11" t="s">
        <v>959</v>
      </c>
      <c r="C507" s="11" t="s">
        <v>1261</v>
      </c>
      <c r="D507" s="39">
        <v>12580.763000000001</v>
      </c>
      <c r="E507" s="39">
        <v>1463.31</v>
      </c>
      <c r="F507" s="39">
        <v>270.07</v>
      </c>
      <c r="G507" s="39">
        <v>301.10000000000002</v>
      </c>
      <c r="H507" s="39">
        <f t="shared" si="27"/>
        <v>2034.48</v>
      </c>
      <c r="I507" s="82">
        <f t="shared" si="26"/>
        <v>0.16171356220604424</v>
      </c>
    </row>
    <row r="508" spans="1:9" x14ac:dyDescent="0.35">
      <c r="A508" s="13">
        <f t="shared" si="25"/>
        <v>499</v>
      </c>
      <c r="B508" s="11" t="s">
        <v>960</v>
      </c>
      <c r="C508" s="11" t="s">
        <v>1262</v>
      </c>
      <c r="D508" s="39">
        <v>43984.41</v>
      </c>
      <c r="E508" s="39">
        <v>5136.66</v>
      </c>
      <c r="F508" s="39"/>
      <c r="G508" s="39"/>
      <c r="H508" s="39">
        <f t="shared" si="27"/>
        <v>5136.66</v>
      </c>
      <c r="I508" s="82">
        <f t="shared" si="26"/>
        <v>0.1167836512982668</v>
      </c>
    </row>
    <row r="509" spans="1:9" x14ac:dyDescent="0.35">
      <c r="A509" s="13">
        <f t="shared" si="25"/>
        <v>500</v>
      </c>
      <c r="B509" s="11" t="s">
        <v>961</v>
      </c>
      <c r="C509" s="11" t="s">
        <v>1263</v>
      </c>
      <c r="D509" s="39">
        <v>29322.928999999996</v>
      </c>
      <c r="E509" s="39">
        <v>4178.24</v>
      </c>
      <c r="F509" s="39"/>
      <c r="G509" s="39"/>
      <c r="H509" s="39">
        <f t="shared" si="27"/>
        <v>4178.24</v>
      </c>
      <c r="I509" s="82">
        <f t="shared" si="26"/>
        <v>0.1424905404231617</v>
      </c>
    </row>
    <row r="510" spans="1:9" x14ac:dyDescent="0.35">
      <c r="A510" s="13">
        <f t="shared" si="25"/>
        <v>501</v>
      </c>
      <c r="B510" s="11" t="s">
        <v>962</v>
      </c>
      <c r="C510" s="11" t="s">
        <v>1264</v>
      </c>
      <c r="D510" s="39">
        <v>0</v>
      </c>
      <c r="E510" s="39">
        <v>7954.1499999999987</v>
      </c>
      <c r="F510" s="39">
        <v>865.13000000000022</v>
      </c>
      <c r="G510" s="39">
        <v>903.15</v>
      </c>
      <c r="H510" s="39">
        <f t="shared" si="27"/>
        <v>9722.4299999999985</v>
      </c>
      <c r="I510" s="82" t="str">
        <f t="shared" si="26"/>
        <v>n.m.</v>
      </c>
    </row>
    <row r="511" spans="1:9" x14ac:dyDescent="0.35">
      <c r="A511" s="13">
        <f t="shared" si="25"/>
        <v>502</v>
      </c>
      <c r="B511" s="11" t="s">
        <v>963</v>
      </c>
      <c r="C511" s="11" t="s">
        <v>1265</v>
      </c>
      <c r="D511" s="39">
        <v>0</v>
      </c>
      <c r="E511" s="39">
        <v>9958.84</v>
      </c>
      <c r="F511" s="39">
        <v>600.3599999999999</v>
      </c>
      <c r="G511" s="39">
        <v>1510.29</v>
      </c>
      <c r="H511" s="39">
        <f t="shared" si="27"/>
        <v>12069.490000000002</v>
      </c>
      <c r="I511" s="82" t="str">
        <f t="shared" si="26"/>
        <v>n.m.</v>
      </c>
    </row>
    <row r="512" spans="1:9" x14ac:dyDescent="0.35">
      <c r="A512" s="13">
        <f t="shared" si="25"/>
        <v>503</v>
      </c>
      <c r="B512" s="11" t="s">
        <v>229</v>
      </c>
      <c r="C512" s="11" t="s">
        <v>554</v>
      </c>
      <c r="D512" s="39">
        <v>0</v>
      </c>
      <c r="E512" s="39">
        <v>-58353.95</v>
      </c>
      <c r="F512" s="39">
        <v>-4324.8999999999996</v>
      </c>
      <c r="G512" s="39">
        <v>-217.52</v>
      </c>
      <c r="H512" s="39">
        <f t="shared" si="27"/>
        <v>-62896.369999999995</v>
      </c>
      <c r="I512" s="82" t="str">
        <f t="shared" si="26"/>
        <v>n.m.</v>
      </c>
    </row>
    <row r="513" spans="1:9" x14ac:dyDescent="0.35">
      <c r="A513" s="13">
        <f t="shared" si="25"/>
        <v>504</v>
      </c>
      <c r="B513" s="11" t="s">
        <v>207</v>
      </c>
      <c r="C513" s="11" t="s">
        <v>532</v>
      </c>
      <c r="D513" s="39">
        <v>0</v>
      </c>
      <c r="E513" s="39">
        <v>-4233.05</v>
      </c>
      <c r="F513" s="39">
        <v>-23.590000000000014</v>
      </c>
      <c r="G513" s="39"/>
      <c r="H513" s="39">
        <f t="shared" si="27"/>
        <v>-4256.6400000000003</v>
      </c>
      <c r="I513" s="82" t="str">
        <f t="shared" si="26"/>
        <v>n.m.</v>
      </c>
    </row>
    <row r="514" spans="1:9" x14ac:dyDescent="0.35">
      <c r="A514" s="13">
        <f t="shared" si="25"/>
        <v>505</v>
      </c>
      <c r="B514" s="11" t="s">
        <v>188</v>
      </c>
      <c r="C514" s="11" t="s">
        <v>514</v>
      </c>
      <c r="D514" s="39">
        <v>969006.32899999991</v>
      </c>
      <c r="E514" s="39">
        <v>-267900.43</v>
      </c>
      <c r="F514" s="39">
        <v>-17521.43</v>
      </c>
      <c r="G514" s="39">
        <v>-84110.139999999985</v>
      </c>
      <c r="H514" s="39">
        <f t="shared" si="27"/>
        <v>-369532</v>
      </c>
      <c r="I514" s="82">
        <f t="shared" si="26"/>
        <v>-0.38135148238025596</v>
      </c>
    </row>
    <row r="515" spans="1:9" x14ac:dyDescent="0.35">
      <c r="A515" s="13">
        <f t="shared" si="25"/>
        <v>506</v>
      </c>
      <c r="B515" s="11" t="s">
        <v>276</v>
      </c>
      <c r="C515" s="11" t="s">
        <v>594</v>
      </c>
      <c r="D515" s="39">
        <v>0</v>
      </c>
      <c r="E515" s="39">
        <v>-107193.39999999998</v>
      </c>
      <c r="F515" s="39">
        <v>-646.19000000000005</v>
      </c>
      <c r="G515" s="39">
        <v>-12451.46</v>
      </c>
      <c r="H515" s="39">
        <f t="shared" si="27"/>
        <v>-120291.04999999999</v>
      </c>
      <c r="I515" s="82" t="str">
        <f t="shared" si="26"/>
        <v>n.m.</v>
      </c>
    </row>
    <row r="516" spans="1:9" x14ac:dyDescent="0.35">
      <c r="A516" s="13">
        <f t="shared" si="25"/>
        <v>507</v>
      </c>
      <c r="B516" s="11" t="s">
        <v>147</v>
      </c>
      <c r="C516" s="11" t="s">
        <v>477</v>
      </c>
      <c r="D516" s="39">
        <v>7090.0259999999998</v>
      </c>
      <c r="E516" s="39">
        <v>76518.63</v>
      </c>
      <c r="F516" s="39">
        <v>17104.390000000003</v>
      </c>
      <c r="G516" s="39">
        <v>17313.23</v>
      </c>
      <c r="H516" s="39">
        <f t="shared" si="27"/>
        <v>110936.25</v>
      </c>
      <c r="I516" s="82">
        <f t="shared" si="26"/>
        <v>15.646804398178512</v>
      </c>
    </row>
    <row r="517" spans="1:9" x14ac:dyDescent="0.35">
      <c r="A517" s="13">
        <f t="shared" si="25"/>
        <v>508</v>
      </c>
      <c r="B517" s="11" t="s">
        <v>116</v>
      </c>
      <c r="C517" s="11" t="s">
        <v>444</v>
      </c>
      <c r="D517" s="39">
        <v>28254.657999999999</v>
      </c>
      <c r="E517" s="39">
        <v>17195.080000000002</v>
      </c>
      <c r="F517" s="39">
        <v>1261.5600000000002</v>
      </c>
      <c r="G517" s="39"/>
      <c r="H517" s="39">
        <f t="shared" si="27"/>
        <v>18456.640000000003</v>
      </c>
      <c r="I517" s="82">
        <f t="shared" si="26"/>
        <v>0.65322468245766785</v>
      </c>
    </row>
    <row r="518" spans="1:9" x14ac:dyDescent="0.35">
      <c r="A518" s="13">
        <f t="shared" si="25"/>
        <v>509</v>
      </c>
      <c r="B518" s="11" t="s">
        <v>195</v>
      </c>
      <c r="C518" s="11" t="s">
        <v>1266</v>
      </c>
      <c r="D518" s="39">
        <v>572848.55799999996</v>
      </c>
      <c r="E518" s="39">
        <v>313531.86999999982</v>
      </c>
      <c r="F518" s="39">
        <v>19659.239999999998</v>
      </c>
      <c r="G518" s="39">
        <v>40862.43</v>
      </c>
      <c r="H518" s="39">
        <f t="shared" si="27"/>
        <v>374053.5399999998</v>
      </c>
      <c r="I518" s="82">
        <f t="shared" si="26"/>
        <v>0.65297107721793346</v>
      </c>
    </row>
    <row r="519" spans="1:9" x14ac:dyDescent="0.35">
      <c r="A519" s="13">
        <f t="shared" si="25"/>
        <v>510</v>
      </c>
      <c r="B519" s="11" t="s">
        <v>270</v>
      </c>
      <c r="C519" s="11" t="s">
        <v>588</v>
      </c>
      <c r="D519" s="39">
        <v>30896.887000000002</v>
      </c>
      <c r="E519" s="39">
        <v>15447.970000000001</v>
      </c>
      <c r="F519" s="39">
        <v>2095.8599999999997</v>
      </c>
      <c r="G519" s="39">
        <v>1256.83</v>
      </c>
      <c r="H519" s="39">
        <f t="shared" si="27"/>
        <v>18800.660000000003</v>
      </c>
      <c r="I519" s="82">
        <f t="shared" si="26"/>
        <v>0.60849690132213008</v>
      </c>
    </row>
    <row r="520" spans="1:9" x14ac:dyDescent="0.35">
      <c r="A520" s="13">
        <f t="shared" si="25"/>
        <v>511</v>
      </c>
      <c r="B520" s="11" t="s">
        <v>148</v>
      </c>
      <c r="C520" s="11" t="s">
        <v>478</v>
      </c>
      <c r="D520" s="39">
        <v>558018.603</v>
      </c>
      <c r="E520" s="39">
        <v>78628.029999999984</v>
      </c>
      <c r="F520" s="39">
        <v>21025.989999999994</v>
      </c>
      <c r="G520" s="39"/>
      <c r="H520" s="39">
        <f t="shared" si="27"/>
        <v>99654.019999999975</v>
      </c>
      <c r="I520" s="82">
        <f t="shared" si="26"/>
        <v>0.17858547988228982</v>
      </c>
    </row>
    <row r="521" spans="1:9" x14ac:dyDescent="0.35">
      <c r="A521" s="13">
        <f t="shared" si="25"/>
        <v>512</v>
      </c>
      <c r="B521" s="11" t="s">
        <v>117</v>
      </c>
      <c r="C521" s="11" t="s">
        <v>445</v>
      </c>
      <c r="D521" s="39">
        <v>23131.255000000001</v>
      </c>
      <c r="E521" s="39">
        <v>1122.6799999999998</v>
      </c>
      <c r="F521" s="39">
        <v>1575.09</v>
      </c>
      <c r="G521" s="39"/>
      <c r="H521" s="39">
        <f t="shared" si="27"/>
        <v>2697.7699999999995</v>
      </c>
      <c r="I521" s="82">
        <f t="shared" si="26"/>
        <v>0.11662877781598964</v>
      </c>
    </row>
    <row r="522" spans="1:9" x14ac:dyDescent="0.35">
      <c r="A522" s="13">
        <f t="shared" si="25"/>
        <v>513</v>
      </c>
      <c r="B522" s="11" t="s">
        <v>167</v>
      </c>
      <c r="C522" s="11" t="s">
        <v>1267</v>
      </c>
      <c r="D522" s="39">
        <v>9150.73</v>
      </c>
      <c r="E522" s="39">
        <v>1010</v>
      </c>
      <c r="F522" s="39"/>
      <c r="G522" s="39"/>
      <c r="H522" s="39">
        <f t="shared" si="27"/>
        <v>1010</v>
      </c>
      <c r="I522" s="82">
        <f t="shared" si="26"/>
        <v>0.11037370788997163</v>
      </c>
    </row>
    <row r="523" spans="1:9" x14ac:dyDescent="0.35">
      <c r="A523" s="13">
        <f t="shared" si="25"/>
        <v>514</v>
      </c>
      <c r="B523" s="11" t="s">
        <v>118</v>
      </c>
      <c r="C523" s="11" t="s">
        <v>446</v>
      </c>
      <c r="D523" s="39">
        <v>32674.419000000005</v>
      </c>
      <c r="E523" s="39">
        <v>14793.21</v>
      </c>
      <c r="F523" s="39">
        <v>3434.21</v>
      </c>
      <c r="G523" s="39"/>
      <c r="H523" s="39">
        <f t="shared" si="27"/>
        <v>18227.419999999998</v>
      </c>
      <c r="I523" s="82">
        <f t="shared" si="26"/>
        <v>0.55784985801889841</v>
      </c>
    </row>
    <row r="524" spans="1:9" x14ac:dyDescent="0.35">
      <c r="A524" s="13">
        <f t="shared" si="25"/>
        <v>515</v>
      </c>
      <c r="B524" s="11" t="s">
        <v>152</v>
      </c>
      <c r="C524" s="11" t="s">
        <v>482</v>
      </c>
      <c r="D524" s="39">
        <v>1266263.331</v>
      </c>
      <c r="E524" s="39">
        <v>1221426.77</v>
      </c>
      <c r="F524" s="39">
        <v>83468.800000000003</v>
      </c>
      <c r="G524" s="39">
        <v>194428.18</v>
      </c>
      <c r="H524" s="39">
        <f t="shared" si="27"/>
        <v>1499323.75</v>
      </c>
      <c r="I524" s="82">
        <f t="shared" si="26"/>
        <v>1.1840536745354115</v>
      </c>
    </row>
    <row r="525" spans="1:9" x14ac:dyDescent="0.35">
      <c r="A525" s="13">
        <f t="shared" si="25"/>
        <v>516</v>
      </c>
      <c r="B525" s="11" t="s">
        <v>194</v>
      </c>
      <c r="C525" s="11" t="s">
        <v>520</v>
      </c>
      <c r="D525" s="39">
        <v>-198.46600000000004</v>
      </c>
      <c r="E525" s="39">
        <v>92582.340000000011</v>
      </c>
      <c r="F525" s="39"/>
      <c r="G525" s="39"/>
      <c r="H525" s="39">
        <f t="shared" si="27"/>
        <v>92582.340000000011</v>
      </c>
      <c r="I525" s="82">
        <f t="shared" si="26"/>
        <v>-466.48967581348944</v>
      </c>
    </row>
    <row r="526" spans="1:9" x14ac:dyDescent="0.35">
      <c r="A526" s="13">
        <f t="shared" si="25"/>
        <v>517</v>
      </c>
      <c r="B526" s="11" t="s">
        <v>964</v>
      </c>
      <c r="C526" s="11" t="s">
        <v>1268</v>
      </c>
      <c r="D526" s="39">
        <v>6877.2210000000005</v>
      </c>
      <c r="E526" s="39">
        <v>11213.630000000001</v>
      </c>
      <c r="F526" s="39">
        <v>6.6999999999999993</v>
      </c>
      <c r="G526" s="39">
        <v>1544.86</v>
      </c>
      <c r="H526" s="39">
        <f t="shared" si="27"/>
        <v>12765.190000000002</v>
      </c>
      <c r="I526" s="82">
        <f t="shared" si="26"/>
        <v>1.8561552696939652</v>
      </c>
    </row>
    <row r="527" spans="1:9" x14ac:dyDescent="0.35">
      <c r="A527" s="13">
        <f t="shared" si="25"/>
        <v>518</v>
      </c>
      <c r="B527" s="11" t="s">
        <v>230</v>
      </c>
      <c r="C527" s="11" t="s">
        <v>555</v>
      </c>
      <c r="D527" s="39">
        <v>0</v>
      </c>
      <c r="E527" s="39">
        <v>-1270.72</v>
      </c>
      <c r="F527" s="39"/>
      <c r="G527" s="39">
        <v>-76.459999999999994</v>
      </c>
      <c r="H527" s="39">
        <f t="shared" si="27"/>
        <v>-1347.18</v>
      </c>
      <c r="I527" s="82" t="str">
        <f t="shared" si="26"/>
        <v>n.m.</v>
      </c>
    </row>
    <row r="528" spans="1:9" x14ac:dyDescent="0.35">
      <c r="A528" s="13">
        <f t="shared" si="25"/>
        <v>519</v>
      </c>
      <c r="B528" s="11" t="s">
        <v>153</v>
      </c>
      <c r="C528" s="11" t="s">
        <v>483</v>
      </c>
      <c r="D528" s="39">
        <v>0</v>
      </c>
      <c r="E528" s="39">
        <v>166697.75</v>
      </c>
      <c r="F528" s="39"/>
      <c r="G528" s="39">
        <v>29823.23</v>
      </c>
      <c r="H528" s="39">
        <f t="shared" si="27"/>
        <v>196520.98</v>
      </c>
      <c r="I528" s="82" t="str">
        <f t="shared" si="26"/>
        <v>n.m.</v>
      </c>
    </row>
    <row r="529" spans="1:9" x14ac:dyDescent="0.35">
      <c r="A529" s="13">
        <f t="shared" si="25"/>
        <v>520</v>
      </c>
      <c r="B529" s="11" t="s">
        <v>154</v>
      </c>
      <c r="C529" s="11" t="s">
        <v>484</v>
      </c>
      <c r="D529" s="39">
        <v>0</v>
      </c>
      <c r="E529" s="39">
        <v>62698.100000000006</v>
      </c>
      <c r="F529" s="39">
        <v>6863.55</v>
      </c>
      <c r="G529" s="39">
        <v>14484.259999999998</v>
      </c>
      <c r="H529" s="39">
        <f t="shared" si="27"/>
        <v>84045.91</v>
      </c>
      <c r="I529" s="82" t="str">
        <f t="shared" si="26"/>
        <v>n.m.</v>
      </c>
    </row>
    <row r="530" spans="1:9" x14ac:dyDescent="0.35">
      <c r="A530" s="13">
        <f t="shared" si="25"/>
        <v>521</v>
      </c>
      <c r="B530" s="11" t="s">
        <v>965</v>
      </c>
      <c r="C530" s="11" t="s">
        <v>1269</v>
      </c>
      <c r="D530" s="39">
        <v>0</v>
      </c>
      <c r="E530" s="39">
        <v>21114.200000000004</v>
      </c>
      <c r="F530" s="39"/>
      <c r="G530" s="39">
        <v>3885.8599999999997</v>
      </c>
      <c r="H530" s="39">
        <f t="shared" si="27"/>
        <v>25000.060000000005</v>
      </c>
      <c r="I530" s="82" t="str">
        <f t="shared" si="26"/>
        <v>n.m.</v>
      </c>
    </row>
    <row r="531" spans="1:9" x14ac:dyDescent="0.35">
      <c r="A531" s="13">
        <f t="shared" si="25"/>
        <v>522</v>
      </c>
      <c r="B531" s="11" t="s">
        <v>966</v>
      </c>
      <c r="C531" s="11" t="s">
        <v>1270</v>
      </c>
      <c r="D531" s="39">
        <v>0</v>
      </c>
      <c r="E531" s="39">
        <v>9166.9900000000016</v>
      </c>
      <c r="F531" s="39">
        <v>4195.3700000000008</v>
      </c>
      <c r="G531" s="39">
        <v>736.93999999999994</v>
      </c>
      <c r="H531" s="39">
        <f t="shared" si="27"/>
        <v>14099.300000000003</v>
      </c>
      <c r="I531" s="82" t="str">
        <f t="shared" si="26"/>
        <v>n.m.</v>
      </c>
    </row>
    <row r="532" spans="1:9" x14ac:dyDescent="0.35">
      <c r="A532" s="13">
        <f t="shared" si="25"/>
        <v>523</v>
      </c>
      <c r="B532" s="11" t="s">
        <v>967</v>
      </c>
      <c r="C532" s="11" t="s">
        <v>1271</v>
      </c>
      <c r="D532" s="39">
        <v>335938.20999999996</v>
      </c>
      <c r="E532" s="39">
        <v>352866.68</v>
      </c>
      <c r="F532" s="39">
        <v>4913.9800000000005</v>
      </c>
      <c r="G532" s="39">
        <v>31791.06</v>
      </c>
      <c r="H532" s="39">
        <f t="shared" si="27"/>
        <v>389571.72</v>
      </c>
      <c r="I532" s="82">
        <f t="shared" si="26"/>
        <v>1.1596529016452164</v>
      </c>
    </row>
    <row r="533" spans="1:9" x14ac:dyDescent="0.35">
      <c r="A533" s="13">
        <f t="shared" si="25"/>
        <v>524</v>
      </c>
      <c r="B533" s="11" t="s">
        <v>968</v>
      </c>
      <c r="C533" s="11" t="s">
        <v>1272</v>
      </c>
      <c r="D533" s="39">
        <v>177514.88299999997</v>
      </c>
      <c r="E533" s="39">
        <v>-9042.369999999999</v>
      </c>
      <c r="F533" s="39">
        <v>-259.27999999999997</v>
      </c>
      <c r="G533" s="39">
        <v>-740.9</v>
      </c>
      <c r="H533" s="39">
        <f t="shared" si="27"/>
        <v>-10042.549999999999</v>
      </c>
      <c r="I533" s="82">
        <f t="shared" si="26"/>
        <v>-5.6573002952096142E-2</v>
      </c>
    </row>
    <row r="534" spans="1:9" x14ac:dyDescent="0.35">
      <c r="A534" s="13">
        <f t="shared" si="25"/>
        <v>525</v>
      </c>
      <c r="B534" s="11" t="s">
        <v>969</v>
      </c>
      <c r="C534" s="11" t="s">
        <v>1273</v>
      </c>
      <c r="D534" s="39">
        <v>0</v>
      </c>
      <c r="E534" s="39">
        <v>458.23</v>
      </c>
      <c r="F534" s="39"/>
      <c r="G534" s="39">
        <v>39.81</v>
      </c>
      <c r="H534" s="39">
        <f t="shared" si="27"/>
        <v>498.04</v>
      </c>
      <c r="I534" s="82" t="str">
        <f t="shared" si="26"/>
        <v>n.m.</v>
      </c>
    </row>
    <row r="535" spans="1:9" x14ac:dyDescent="0.35">
      <c r="A535" s="13">
        <f t="shared" si="25"/>
        <v>526</v>
      </c>
      <c r="B535" s="11" t="s">
        <v>970</v>
      </c>
      <c r="C535" s="11" t="s">
        <v>1274</v>
      </c>
      <c r="D535" s="39">
        <v>120815.427</v>
      </c>
      <c r="E535" s="39">
        <v>187025.05</v>
      </c>
      <c r="F535" s="39">
        <v>489.37</v>
      </c>
      <c r="G535" s="39">
        <v>20466.849999999999</v>
      </c>
      <c r="H535" s="39">
        <f t="shared" si="27"/>
        <v>207981.27</v>
      </c>
      <c r="I535" s="82">
        <f t="shared" si="26"/>
        <v>1.7214794100756685</v>
      </c>
    </row>
    <row r="536" spans="1:9" x14ac:dyDescent="0.35">
      <c r="A536" s="13">
        <f t="shared" si="25"/>
        <v>527</v>
      </c>
      <c r="B536" s="11" t="s">
        <v>971</v>
      </c>
      <c r="C536" s="11" t="s">
        <v>1275</v>
      </c>
      <c r="D536" s="39">
        <v>2212872.1920000003</v>
      </c>
      <c r="E536" s="39">
        <v>2612484.1199999992</v>
      </c>
      <c r="F536" s="39">
        <v>259.27999999999997</v>
      </c>
      <c r="G536" s="39">
        <v>256522.71999999997</v>
      </c>
      <c r="H536" s="39">
        <f t="shared" si="27"/>
        <v>2869266.1199999992</v>
      </c>
      <c r="I536" s="82">
        <f t="shared" si="26"/>
        <v>1.296625322679277</v>
      </c>
    </row>
    <row r="537" spans="1:9" x14ac:dyDescent="0.35">
      <c r="A537" s="13">
        <f t="shared" si="25"/>
        <v>528</v>
      </c>
      <c r="B537" s="11" t="s">
        <v>972</v>
      </c>
      <c r="C537" s="11" t="s">
        <v>1276</v>
      </c>
      <c r="D537" s="39">
        <v>1564320.5460000001</v>
      </c>
      <c r="E537" s="39">
        <v>1623106.2899999993</v>
      </c>
      <c r="F537" s="39">
        <v>24070.789999999997</v>
      </c>
      <c r="G537" s="39">
        <v>124239.76999999999</v>
      </c>
      <c r="H537" s="39">
        <f t="shared" si="27"/>
        <v>1771416.8499999994</v>
      </c>
      <c r="I537" s="82">
        <f t="shared" si="26"/>
        <v>1.1323873834742815</v>
      </c>
    </row>
    <row r="538" spans="1:9" x14ac:dyDescent="0.35">
      <c r="A538" s="13">
        <f t="shared" si="25"/>
        <v>529</v>
      </c>
      <c r="B538" s="11" t="s">
        <v>186</v>
      </c>
      <c r="C538" s="11" t="s">
        <v>1277</v>
      </c>
      <c r="D538" s="39">
        <v>2422925.9390000002</v>
      </c>
      <c r="E538" s="39">
        <v>418449.7300000001</v>
      </c>
      <c r="F538" s="39">
        <v>16070.76</v>
      </c>
      <c r="G538" s="39">
        <v>24332.26</v>
      </c>
      <c r="H538" s="39">
        <f t="shared" si="27"/>
        <v>458852.75000000012</v>
      </c>
      <c r="I538" s="82">
        <f t="shared" si="26"/>
        <v>0.18937960199863957</v>
      </c>
    </row>
    <row r="539" spans="1:9" x14ac:dyDescent="0.35">
      <c r="A539" s="13">
        <f t="shared" si="25"/>
        <v>530</v>
      </c>
      <c r="B539" s="11" t="s">
        <v>330</v>
      </c>
      <c r="C539" s="11" t="s">
        <v>1278</v>
      </c>
      <c r="D539" s="39">
        <v>298845.44999999995</v>
      </c>
      <c r="E539" s="39">
        <v>139592.74999999997</v>
      </c>
      <c r="F539" s="39">
        <v>4270.91</v>
      </c>
      <c r="G539" s="39"/>
      <c r="H539" s="39">
        <f t="shared" si="27"/>
        <v>143863.65999999997</v>
      </c>
      <c r="I539" s="82">
        <f t="shared" si="26"/>
        <v>0.48139819428403541</v>
      </c>
    </row>
    <row r="540" spans="1:9" x14ac:dyDescent="0.35">
      <c r="A540" s="13">
        <f t="shared" ref="A540:A569" si="28">A539+1</f>
        <v>531</v>
      </c>
      <c r="B540" s="11" t="s">
        <v>193</v>
      </c>
      <c r="C540" s="11" t="s">
        <v>519</v>
      </c>
      <c r="D540" s="39">
        <v>288622.71500000003</v>
      </c>
      <c r="E540" s="39">
        <v>151553.96999999997</v>
      </c>
      <c r="F540" s="39">
        <v>3550.3300000000008</v>
      </c>
      <c r="G540" s="39">
        <v>16316.399999999998</v>
      </c>
      <c r="H540" s="39">
        <f t="shared" si="27"/>
        <v>171420.69999999995</v>
      </c>
      <c r="I540" s="82">
        <f t="shared" si="26"/>
        <v>0.59392657296567919</v>
      </c>
    </row>
    <row r="541" spans="1:9" x14ac:dyDescent="0.35">
      <c r="A541" s="13">
        <f t="shared" si="28"/>
        <v>532</v>
      </c>
      <c r="B541" s="11" t="s">
        <v>192</v>
      </c>
      <c r="C541" s="11" t="s">
        <v>518</v>
      </c>
      <c r="D541" s="39">
        <v>335491.36399999994</v>
      </c>
      <c r="E541" s="39">
        <v>182552.7</v>
      </c>
      <c r="F541" s="39">
        <v>4628.4200000000019</v>
      </c>
      <c r="G541" s="39">
        <v>21582.66</v>
      </c>
      <c r="H541" s="39">
        <f t="shared" si="27"/>
        <v>208763.78000000003</v>
      </c>
      <c r="I541" s="82">
        <f t="shared" si="26"/>
        <v>0.62226275368447359</v>
      </c>
    </row>
    <row r="542" spans="1:9" x14ac:dyDescent="0.35">
      <c r="A542" s="13">
        <f t="shared" si="28"/>
        <v>533</v>
      </c>
      <c r="B542" s="11" t="s">
        <v>249</v>
      </c>
      <c r="C542" s="11" t="s">
        <v>1279</v>
      </c>
      <c r="D542" s="39">
        <v>2906370.9189999998</v>
      </c>
      <c r="E542" s="39">
        <v>172154.32000000007</v>
      </c>
      <c r="F542" s="39">
        <v>8067.74</v>
      </c>
      <c r="G542" s="39">
        <v>16568.98</v>
      </c>
      <c r="H542" s="39">
        <f t="shared" si="27"/>
        <v>196791.04000000007</v>
      </c>
      <c r="I542" s="82">
        <f t="shared" si="26"/>
        <v>6.7710228833321215E-2</v>
      </c>
    </row>
    <row r="543" spans="1:9" x14ac:dyDescent="0.35">
      <c r="A543" s="13">
        <f t="shared" si="28"/>
        <v>534</v>
      </c>
      <c r="B543" s="11" t="s">
        <v>331</v>
      </c>
      <c r="C543" s="11" t="s">
        <v>1280</v>
      </c>
      <c r="D543" s="39">
        <v>198020.2</v>
      </c>
      <c r="E543" s="39">
        <v>152790.21</v>
      </c>
      <c r="F543" s="39">
        <v>4107.03</v>
      </c>
      <c r="G543" s="39"/>
      <c r="H543" s="39">
        <f t="shared" si="27"/>
        <v>156897.24</v>
      </c>
      <c r="I543" s="82">
        <f t="shared" si="26"/>
        <v>0.79232946941776639</v>
      </c>
    </row>
    <row r="544" spans="1:9" x14ac:dyDescent="0.35">
      <c r="A544" s="13">
        <f t="shared" si="28"/>
        <v>535</v>
      </c>
      <c r="B544" s="11" t="s">
        <v>271</v>
      </c>
      <c r="C544" s="11" t="s">
        <v>589</v>
      </c>
      <c r="D544" s="39">
        <v>131070.171</v>
      </c>
      <c r="E544" s="39">
        <v>4942.3100000000004</v>
      </c>
      <c r="F544" s="39">
        <v>166.69000000000003</v>
      </c>
      <c r="G544" s="39">
        <v>446.03999999999996</v>
      </c>
      <c r="H544" s="39">
        <f t="shared" si="27"/>
        <v>5555.04</v>
      </c>
      <c r="I544" s="82">
        <f t="shared" si="26"/>
        <v>4.2382183204750679E-2</v>
      </c>
    </row>
    <row r="545" spans="1:9" x14ac:dyDescent="0.35">
      <c r="A545" s="13">
        <f t="shared" si="28"/>
        <v>536</v>
      </c>
      <c r="B545" s="11" t="s">
        <v>973</v>
      </c>
      <c r="C545" s="11" t="s">
        <v>1281</v>
      </c>
      <c r="D545" s="39">
        <v>1883.732</v>
      </c>
      <c r="E545" s="39">
        <v>6902.43</v>
      </c>
      <c r="F545" s="39">
        <v>190.76</v>
      </c>
      <c r="G545" s="39"/>
      <c r="H545" s="39">
        <f t="shared" si="27"/>
        <v>7093.1900000000005</v>
      </c>
      <c r="I545" s="82">
        <f t="shared" si="26"/>
        <v>3.7654984891693726</v>
      </c>
    </row>
    <row r="546" spans="1:9" x14ac:dyDescent="0.35">
      <c r="A546" s="13">
        <f t="shared" si="28"/>
        <v>537</v>
      </c>
      <c r="B546" s="11" t="s">
        <v>974</v>
      </c>
      <c r="C546" s="11" t="s">
        <v>1282</v>
      </c>
      <c r="D546" s="39">
        <v>90027.314000000013</v>
      </c>
      <c r="E546" s="39">
        <v>270.07</v>
      </c>
      <c r="F546" s="39">
        <v>5.29</v>
      </c>
      <c r="G546" s="39">
        <v>16.240000000000002</v>
      </c>
      <c r="H546" s="39">
        <f t="shared" si="27"/>
        <v>291.60000000000002</v>
      </c>
      <c r="I546" s="82">
        <f t="shared" si="26"/>
        <v>3.2390169943312978E-3</v>
      </c>
    </row>
    <row r="547" spans="1:9" x14ac:dyDescent="0.35">
      <c r="A547" s="13">
        <f t="shared" si="28"/>
        <v>538</v>
      </c>
      <c r="B547" s="11" t="s">
        <v>975</v>
      </c>
      <c r="C547" s="11" t="s">
        <v>1283</v>
      </c>
      <c r="D547" s="39">
        <v>513144.86999999994</v>
      </c>
      <c r="E547" s="39">
        <v>23752.100000000002</v>
      </c>
      <c r="F547" s="39"/>
      <c r="G547" s="39"/>
      <c r="H547" s="39">
        <f t="shared" si="27"/>
        <v>23752.100000000002</v>
      </c>
      <c r="I547" s="82">
        <f t="shared" si="26"/>
        <v>4.6287318433096691E-2</v>
      </c>
    </row>
    <row r="548" spans="1:9" x14ac:dyDescent="0.35">
      <c r="A548" s="13">
        <f t="shared" si="28"/>
        <v>539</v>
      </c>
      <c r="B548" s="11" t="s">
        <v>976</v>
      </c>
      <c r="C548" s="11" t="s">
        <v>1284</v>
      </c>
      <c r="D548" s="39">
        <v>74886.134000000005</v>
      </c>
      <c r="E548" s="39">
        <v>-68911.559999999983</v>
      </c>
      <c r="F548" s="39"/>
      <c r="G548" s="39">
        <v>20417.429999999993</v>
      </c>
      <c r="H548" s="39">
        <f t="shared" si="27"/>
        <v>-48494.12999999999</v>
      </c>
      <c r="I548" s="82">
        <f t="shared" si="26"/>
        <v>-0.64757155176417558</v>
      </c>
    </row>
    <row r="549" spans="1:9" x14ac:dyDescent="0.35">
      <c r="A549" s="13">
        <f t="shared" si="28"/>
        <v>540</v>
      </c>
      <c r="B549" s="11" t="s">
        <v>977</v>
      </c>
      <c r="C549" s="11" t="s">
        <v>1285</v>
      </c>
      <c r="D549" s="39">
        <v>0</v>
      </c>
      <c r="E549" s="39">
        <v>-138528.52999999997</v>
      </c>
      <c r="F549" s="39">
        <v>14.19</v>
      </c>
      <c r="G549" s="39">
        <v>1616.4099999999999</v>
      </c>
      <c r="H549" s="39">
        <f t="shared" si="27"/>
        <v>-136897.92999999996</v>
      </c>
      <c r="I549" s="82" t="str">
        <f t="shared" si="26"/>
        <v>n.m.</v>
      </c>
    </row>
    <row r="550" spans="1:9" x14ac:dyDescent="0.35">
      <c r="A550" s="13">
        <f t="shared" si="28"/>
        <v>541</v>
      </c>
      <c r="B550" s="11" t="s">
        <v>978</v>
      </c>
      <c r="C550" s="11" t="s">
        <v>1286</v>
      </c>
      <c r="D550" s="39">
        <v>0</v>
      </c>
      <c r="E550" s="39">
        <v>58625.69999999999</v>
      </c>
      <c r="F550" s="39"/>
      <c r="G550" s="39">
        <v>4147.92</v>
      </c>
      <c r="H550" s="39">
        <f t="shared" si="27"/>
        <v>62773.619999999988</v>
      </c>
      <c r="I550" s="82" t="str">
        <f t="shared" si="26"/>
        <v>n.m.</v>
      </c>
    </row>
    <row r="551" spans="1:9" x14ac:dyDescent="0.35">
      <c r="A551" s="13">
        <f t="shared" si="28"/>
        <v>542</v>
      </c>
      <c r="B551" s="11" t="s">
        <v>979</v>
      </c>
      <c r="C551" s="11" t="s">
        <v>1287</v>
      </c>
      <c r="D551" s="39">
        <v>0</v>
      </c>
      <c r="E551" s="39">
        <v>85998.12000000001</v>
      </c>
      <c r="F551" s="39">
        <v>2937.08</v>
      </c>
      <c r="G551" s="39">
        <v>7415.47</v>
      </c>
      <c r="H551" s="39">
        <f t="shared" si="27"/>
        <v>96350.670000000013</v>
      </c>
      <c r="I551" s="82" t="str">
        <f t="shared" si="26"/>
        <v>n.m.</v>
      </c>
    </row>
    <row r="552" spans="1:9" x14ac:dyDescent="0.35">
      <c r="A552" s="13">
        <f t="shared" si="28"/>
        <v>543</v>
      </c>
      <c r="B552" s="11" t="s">
        <v>980</v>
      </c>
      <c r="C552" s="11" t="s">
        <v>1288</v>
      </c>
      <c r="D552" s="39">
        <v>57122.259000000005</v>
      </c>
      <c r="E552" s="39">
        <v>23182.46</v>
      </c>
      <c r="F552" s="39"/>
      <c r="G552" s="39"/>
      <c r="H552" s="39">
        <f t="shared" si="27"/>
        <v>23182.46</v>
      </c>
      <c r="I552" s="82">
        <f t="shared" si="26"/>
        <v>0.40583934189297377</v>
      </c>
    </row>
    <row r="553" spans="1:9" x14ac:dyDescent="0.35">
      <c r="A553" s="13">
        <f t="shared" si="28"/>
        <v>544</v>
      </c>
      <c r="B553" s="11" t="s">
        <v>981</v>
      </c>
      <c r="C553" s="11" t="s">
        <v>1289</v>
      </c>
      <c r="D553" s="39">
        <v>0</v>
      </c>
      <c r="E553" s="39">
        <v>8440.25</v>
      </c>
      <c r="F553" s="39">
        <v>86.390000000000015</v>
      </c>
      <c r="G553" s="39">
        <v>78.44</v>
      </c>
      <c r="H553" s="39">
        <f t="shared" si="27"/>
        <v>8605.08</v>
      </c>
      <c r="I553" s="82" t="str">
        <f t="shared" si="26"/>
        <v>n.m.</v>
      </c>
    </row>
    <row r="554" spans="1:9" x14ac:dyDescent="0.35">
      <c r="A554" s="13">
        <f t="shared" si="28"/>
        <v>545</v>
      </c>
      <c r="B554" s="11" t="s">
        <v>982</v>
      </c>
      <c r="C554" s="11" t="s">
        <v>1290</v>
      </c>
      <c r="D554" s="39">
        <v>0</v>
      </c>
      <c r="E554" s="39">
        <v>80563.609999999986</v>
      </c>
      <c r="F554" s="39">
        <v>2205.9499999999998</v>
      </c>
      <c r="G554" s="39">
        <v>6197.1399999999994</v>
      </c>
      <c r="H554" s="39">
        <f t="shared" si="27"/>
        <v>88966.699999999983</v>
      </c>
      <c r="I554" s="82" t="str">
        <f t="shared" si="26"/>
        <v>n.m.</v>
      </c>
    </row>
    <row r="555" spans="1:9" x14ac:dyDescent="0.35">
      <c r="A555" s="13">
        <f t="shared" si="28"/>
        <v>546</v>
      </c>
      <c r="B555" s="11" t="s">
        <v>983</v>
      </c>
      <c r="C555" s="11" t="s">
        <v>1291</v>
      </c>
      <c r="D555" s="39">
        <v>28561.112999999998</v>
      </c>
      <c r="E555" s="39">
        <v>20029.059999999998</v>
      </c>
      <c r="F555" s="39"/>
      <c r="G555" s="39"/>
      <c r="H555" s="39">
        <f t="shared" si="27"/>
        <v>20029.059999999998</v>
      </c>
      <c r="I555" s="82">
        <f t="shared" si="26"/>
        <v>0.70127029013190068</v>
      </c>
    </row>
    <row r="556" spans="1:9" x14ac:dyDescent="0.35">
      <c r="A556" s="13">
        <f t="shared" si="28"/>
        <v>547</v>
      </c>
      <c r="B556" s="11" t="s">
        <v>984</v>
      </c>
      <c r="C556" s="11" t="s">
        <v>1292</v>
      </c>
      <c r="D556" s="39">
        <v>0</v>
      </c>
      <c r="E556" s="39">
        <v>70.08</v>
      </c>
      <c r="F556" s="39">
        <v>2.0599999999999996</v>
      </c>
      <c r="G556" s="39">
        <v>6.6999999999999993</v>
      </c>
      <c r="H556" s="39">
        <f t="shared" si="27"/>
        <v>78.84</v>
      </c>
      <c r="I556" s="82" t="str">
        <f t="shared" si="26"/>
        <v>n.m.</v>
      </c>
    </row>
    <row r="557" spans="1:9" x14ac:dyDescent="0.35">
      <c r="A557" s="13">
        <f t="shared" si="28"/>
        <v>548</v>
      </c>
      <c r="B557" s="11" t="s">
        <v>985</v>
      </c>
      <c r="C557" s="11" t="s">
        <v>1293</v>
      </c>
      <c r="D557" s="39">
        <v>252350.10800000001</v>
      </c>
      <c r="E557" s="39">
        <v>131.04</v>
      </c>
      <c r="F557" s="39">
        <v>3.3899999999999997</v>
      </c>
      <c r="G557" s="39">
        <v>27.259999999999998</v>
      </c>
      <c r="H557" s="39">
        <f t="shared" si="27"/>
        <v>161.68999999999997</v>
      </c>
      <c r="I557" s="82">
        <f t="shared" si="26"/>
        <v>6.4073679730701743E-4</v>
      </c>
    </row>
    <row r="558" spans="1:9" x14ac:dyDescent="0.35">
      <c r="A558" s="13">
        <f t="shared" si="28"/>
        <v>549</v>
      </c>
      <c r="B558" s="11" t="s">
        <v>986</v>
      </c>
      <c r="C558" s="11" t="s">
        <v>1294</v>
      </c>
      <c r="D558" s="39">
        <v>0</v>
      </c>
      <c r="E558" s="39">
        <v>33073.81</v>
      </c>
      <c r="F558" s="39"/>
      <c r="G558" s="39">
        <v>4071.68</v>
      </c>
      <c r="H558" s="39">
        <f t="shared" si="27"/>
        <v>37145.49</v>
      </c>
      <c r="I558" s="82" t="str">
        <f t="shared" si="26"/>
        <v>n.m.</v>
      </c>
    </row>
    <row r="559" spans="1:9" x14ac:dyDescent="0.35">
      <c r="A559" s="13">
        <f t="shared" si="28"/>
        <v>550</v>
      </c>
      <c r="B559" s="11" t="s">
        <v>987</v>
      </c>
      <c r="C559" s="11" t="s">
        <v>1295</v>
      </c>
      <c r="D559" s="39">
        <v>0</v>
      </c>
      <c r="E559" s="39">
        <v>20447.879999999997</v>
      </c>
      <c r="F559" s="39">
        <v>752.44999999999982</v>
      </c>
      <c r="G559" s="39">
        <v>2425.9499999999998</v>
      </c>
      <c r="H559" s="39">
        <f t="shared" si="27"/>
        <v>23626.28</v>
      </c>
      <c r="I559" s="82" t="str">
        <f t="shared" si="26"/>
        <v>n.m.</v>
      </c>
    </row>
    <row r="560" spans="1:9" x14ac:dyDescent="0.35">
      <c r="A560" s="13">
        <f t="shared" si="28"/>
        <v>551</v>
      </c>
      <c r="B560" s="11" t="s">
        <v>988</v>
      </c>
      <c r="C560" s="11" t="s">
        <v>1296</v>
      </c>
      <c r="D560" s="39">
        <v>0</v>
      </c>
      <c r="E560" s="39">
        <v>6090.74</v>
      </c>
      <c r="F560" s="39">
        <v>168.46</v>
      </c>
      <c r="G560" s="39">
        <v>581.29999999999995</v>
      </c>
      <c r="H560" s="39">
        <f t="shared" si="27"/>
        <v>6840.5</v>
      </c>
      <c r="I560" s="82" t="str">
        <f t="shared" ref="I560:I580" si="29">IFERROR(H560/D560,"n.m.")</f>
        <v>n.m.</v>
      </c>
    </row>
    <row r="561" spans="1:9" x14ac:dyDescent="0.35">
      <c r="A561" s="13">
        <f t="shared" si="28"/>
        <v>552</v>
      </c>
      <c r="B561" s="11" t="s">
        <v>989</v>
      </c>
      <c r="C561" s="11" t="s">
        <v>1297</v>
      </c>
      <c r="D561" s="39">
        <v>42841.686000000002</v>
      </c>
      <c r="E561" s="39">
        <v>90646.090000000011</v>
      </c>
      <c r="F561" s="39">
        <v>2218.7200000000003</v>
      </c>
      <c r="G561" s="39">
        <v>10016.32</v>
      </c>
      <c r="H561" s="39">
        <f t="shared" ref="H561:H578" si="30">SUM(E561:G561)</f>
        <v>102881.13</v>
      </c>
      <c r="I561" s="82">
        <f t="shared" si="29"/>
        <v>2.4014257982283889</v>
      </c>
    </row>
    <row r="562" spans="1:9" x14ac:dyDescent="0.35">
      <c r="A562" s="13">
        <f t="shared" si="28"/>
        <v>553</v>
      </c>
      <c r="B562" s="11" t="s">
        <v>990</v>
      </c>
      <c r="C562" s="11" t="s">
        <v>1298</v>
      </c>
      <c r="D562" s="39">
        <v>0</v>
      </c>
      <c r="E562" s="39">
        <v>3052.2799999999993</v>
      </c>
      <c r="F562" s="39">
        <v>73.070000000000007</v>
      </c>
      <c r="G562" s="39">
        <v>223.27000000000004</v>
      </c>
      <c r="H562" s="39">
        <f t="shared" si="30"/>
        <v>3348.6199999999994</v>
      </c>
      <c r="I562" s="82" t="str">
        <f t="shared" si="29"/>
        <v>n.m.</v>
      </c>
    </row>
    <row r="563" spans="1:9" x14ac:dyDescent="0.35">
      <c r="A563" s="13">
        <f t="shared" si="28"/>
        <v>554</v>
      </c>
      <c r="B563" s="11" t="s">
        <v>991</v>
      </c>
      <c r="C563" s="11" t="s">
        <v>1299</v>
      </c>
      <c r="D563" s="39">
        <v>29518.468999999997</v>
      </c>
      <c r="E563" s="39">
        <v>26223.549999999996</v>
      </c>
      <c r="F563" s="39">
        <v>892.51999999999987</v>
      </c>
      <c r="G563" s="39">
        <v>3895.85</v>
      </c>
      <c r="H563" s="39">
        <f t="shared" si="30"/>
        <v>31011.919999999995</v>
      </c>
      <c r="I563" s="82">
        <f t="shared" si="29"/>
        <v>1.0505937824891933</v>
      </c>
    </row>
    <row r="564" spans="1:9" x14ac:dyDescent="0.35">
      <c r="A564" s="13">
        <f t="shared" si="28"/>
        <v>555</v>
      </c>
      <c r="B564" s="11" t="s">
        <v>992</v>
      </c>
      <c r="C564" s="11" t="s">
        <v>1300</v>
      </c>
      <c r="D564" s="39">
        <v>48136.197</v>
      </c>
      <c r="E564" s="39">
        <v>12027.359999999997</v>
      </c>
      <c r="F564" s="39">
        <v>407.70999999999992</v>
      </c>
      <c r="G564" s="39">
        <v>1492.74</v>
      </c>
      <c r="H564" s="39">
        <f t="shared" si="30"/>
        <v>13927.809999999996</v>
      </c>
      <c r="I564" s="82">
        <f t="shared" si="29"/>
        <v>0.289341719288709</v>
      </c>
    </row>
    <row r="565" spans="1:9" x14ac:dyDescent="0.35">
      <c r="A565" s="13">
        <f t="shared" si="28"/>
        <v>556</v>
      </c>
      <c r="B565" s="11" t="s">
        <v>993</v>
      </c>
      <c r="C565" s="11" t="s">
        <v>1301</v>
      </c>
      <c r="D565" s="39">
        <v>8028.7370000000001</v>
      </c>
      <c r="E565" s="39">
        <v>7225.6200000000017</v>
      </c>
      <c r="F565" s="39">
        <v>165.22000000000003</v>
      </c>
      <c r="G565" s="39">
        <v>902.22</v>
      </c>
      <c r="H565" s="39">
        <f t="shared" si="30"/>
        <v>8293.0600000000013</v>
      </c>
      <c r="I565" s="82">
        <f t="shared" si="29"/>
        <v>1.0329221146489169</v>
      </c>
    </row>
    <row r="566" spans="1:9" x14ac:dyDescent="0.35">
      <c r="A566" s="13">
        <f t="shared" si="28"/>
        <v>557</v>
      </c>
      <c r="B566" s="11" t="s">
        <v>994</v>
      </c>
      <c r="C566" s="11" t="s">
        <v>1302</v>
      </c>
      <c r="D566" s="39">
        <v>48106.031000000003</v>
      </c>
      <c r="E566" s="39">
        <v>4200.2700000000004</v>
      </c>
      <c r="F566" s="39">
        <v>87.139999999999986</v>
      </c>
      <c r="G566" s="39">
        <v>63.63000000000001</v>
      </c>
      <c r="H566" s="39">
        <f t="shared" si="30"/>
        <v>4351.0400000000009</v>
      </c>
      <c r="I566" s="82">
        <f t="shared" si="29"/>
        <v>9.0446871412027327E-2</v>
      </c>
    </row>
    <row r="567" spans="1:9" x14ac:dyDescent="0.35">
      <c r="A567" s="13">
        <f t="shared" si="28"/>
        <v>558</v>
      </c>
      <c r="B567" s="11" t="s">
        <v>995</v>
      </c>
      <c r="C567" s="11" t="s">
        <v>1303</v>
      </c>
      <c r="D567" s="39">
        <v>0</v>
      </c>
      <c r="E567" s="39">
        <v>3922.2200000000003</v>
      </c>
      <c r="F567" s="39"/>
      <c r="G567" s="39"/>
      <c r="H567" s="39">
        <f t="shared" si="30"/>
        <v>3922.2200000000003</v>
      </c>
      <c r="I567" s="82" t="str">
        <f t="shared" si="29"/>
        <v>n.m.</v>
      </c>
    </row>
    <row r="568" spans="1:9" x14ac:dyDescent="0.35">
      <c r="A568" s="13">
        <f t="shared" si="28"/>
        <v>559</v>
      </c>
      <c r="B568" s="11" t="s">
        <v>996</v>
      </c>
      <c r="C568" s="11" t="s">
        <v>1304</v>
      </c>
      <c r="D568" s="39">
        <v>0</v>
      </c>
      <c r="E568" s="39">
        <v>9408.86</v>
      </c>
      <c r="F568" s="39"/>
      <c r="G568" s="39"/>
      <c r="H568" s="39">
        <f t="shared" si="30"/>
        <v>9408.86</v>
      </c>
      <c r="I568" s="82" t="str">
        <f t="shared" si="29"/>
        <v>n.m.</v>
      </c>
    </row>
    <row r="569" spans="1:9" x14ac:dyDescent="0.35">
      <c r="A569" s="13">
        <f t="shared" si="28"/>
        <v>560</v>
      </c>
      <c r="B569" s="11" t="s">
        <v>997</v>
      </c>
      <c r="C569" s="11" t="s">
        <v>1305</v>
      </c>
      <c r="D569" s="39">
        <v>0</v>
      </c>
      <c r="E569" s="39">
        <v>10285.400000000001</v>
      </c>
      <c r="F569" s="39">
        <v>306.20999999999998</v>
      </c>
      <c r="G569" s="39">
        <v>839.48</v>
      </c>
      <c r="H569" s="39">
        <f t="shared" si="30"/>
        <v>11431.09</v>
      </c>
      <c r="I569" s="82" t="str">
        <f t="shared" si="29"/>
        <v>n.m.</v>
      </c>
    </row>
    <row r="570" spans="1:9" x14ac:dyDescent="0.35">
      <c r="A570" s="13">
        <f t="shared" ref="A570:A594" si="31">A569+1</f>
        <v>561</v>
      </c>
      <c r="B570" s="11" t="s">
        <v>998</v>
      </c>
      <c r="C570" s="11" t="s">
        <v>1306</v>
      </c>
      <c r="D570" s="39">
        <v>0</v>
      </c>
      <c r="E570" s="39">
        <v>6403.85</v>
      </c>
      <c r="F570" s="39"/>
      <c r="G570" s="39"/>
      <c r="H570" s="39">
        <f t="shared" si="30"/>
        <v>6403.85</v>
      </c>
      <c r="I570" s="82" t="str">
        <f t="shared" si="29"/>
        <v>n.m.</v>
      </c>
    </row>
    <row r="571" spans="1:9" x14ac:dyDescent="0.35">
      <c r="A571" s="13">
        <f t="shared" si="31"/>
        <v>562</v>
      </c>
      <c r="B571" s="11" t="s">
        <v>999</v>
      </c>
      <c r="C571" s="11" t="s">
        <v>1307</v>
      </c>
      <c r="D571" s="39">
        <v>0</v>
      </c>
      <c r="E571" s="39">
        <v>30699.110000000004</v>
      </c>
      <c r="F571" s="39">
        <v>456.08999999999992</v>
      </c>
      <c r="G571" s="39">
        <v>2416.7399999999998</v>
      </c>
      <c r="H571" s="39">
        <f t="shared" si="30"/>
        <v>33571.94</v>
      </c>
      <c r="I571" s="82" t="str">
        <f t="shared" si="29"/>
        <v>n.m.</v>
      </c>
    </row>
    <row r="572" spans="1:9" x14ac:dyDescent="0.35">
      <c r="A572" s="13">
        <f t="shared" si="31"/>
        <v>563</v>
      </c>
      <c r="B572" s="11" t="s">
        <v>1000</v>
      </c>
      <c r="C572" s="11" t="s">
        <v>1308</v>
      </c>
      <c r="D572" s="39">
        <v>924523.58100000001</v>
      </c>
      <c r="E572" s="39">
        <v>37697.26</v>
      </c>
      <c r="F572" s="39">
        <v>644.61</v>
      </c>
      <c r="G572" s="39"/>
      <c r="H572" s="39">
        <f t="shared" si="30"/>
        <v>38341.870000000003</v>
      </c>
      <c r="I572" s="82">
        <f t="shared" si="29"/>
        <v>4.1472030338618265E-2</v>
      </c>
    </row>
    <row r="573" spans="1:9" x14ac:dyDescent="0.35">
      <c r="A573" s="13">
        <f t="shared" si="31"/>
        <v>564</v>
      </c>
      <c r="B573" s="11" t="s">
        <v>1001</v>
      </c>
      <c r="C573" s="11" t="s">
        <v>1309</v>
      </c>
      <c r="D573" s="39">
        <v>189360.25200000001</v>
      </c>
      <c r="E573" s="39">
        <v>12177.749999999998</v>
      </c>
      <c r="F573" s="39"/>
      <c r="G573" s="39"/>
      <c r="H573" s="39">
        <f t="shared" si="30"/>
        <v>12177.749999999998</v>
      </c>
      <c r="I573" s="82">
        <f t="shared" si="29"/>
        <v>6.4309958776353968E-2</v>
      </c>
    </row>
    <row r="574" spans="1:9" x14ac:dyDescent="0.35">
      <c r="A574" s="13">
        <f t="shared" si="31"/>
        <v>565</v>
      </c>
      <c r="B574" s="11" t="s">
        <v>1002</v>
      </c>
      <c r="C574" s="11" t="s">
        <v>1310</v>
      </c>
      <c r="D574" s="39">
        <v>0</v>
      </c>
      <c r="E574" s="39">
        <v>217.37</v>
      </c>
      <c r="F574" s="39">
        <v>1.18</v>
      </c>
      <c r="G574" s="39">
        <v>36.92</v>
      </c>
      <c r="H574" s="39">
        <f t="shared" si="30"/>
        <v>255.47000000000003</v>
      </c>
      <c r="I574" s="82" t="str">
        <f t="shared" si="29"/>
        <v>n.m.</v>
      </c>
    </row>
    <row r="575" spans="1:9" x14ac:dyDescent="0.35">
      <c r="A575" s="13">
        <f t="shared" si="31"/>
        <v>566</v>
      </c>
      <c r="B575" s="11" t="s">
        <v>1003</v>
      </c>
      <c r="C575" s="11" t="s">
        <v>1311</v>
      </c>
      <c r="D575" s="39">
        <v>0</v>
      </c>
      <c r="E575" s="39">
        <v>9251.2700000000023</v>
      </c>
      <c r="F575" s="39">
        <v>71.13000000000001</v>
      </c>
      <c r="G575" s="39">
        <v>972.99999999999989</v>
      </c>
      <c r="H575" s="39">
        <f t="shared" si="30"/>
        <v>10295.400000000001</v>
      </c>
      <c r="I575" s="82" t="str">
        <f t="shared" si="29"/>
        <v>n.m.</v>
      </c>
    </row>
    <row r="576" spans="1:9" x14ac:dyDescent="0.35">
      <c r="A576" s="13">
        <f t="shared" si="31"/>
        <v>567</v>
      </c>
      <c r="B576" s="11" t="s">
        <v>1004</v>
      </c>
      <c r="C576" s="11" t="s">
        <v>479</v>
      </c>
      <c r="D576" s="39">
        <v>2011649.645</v>
      </c>
      <c r="E576" s="39">
        <v>2008077.7400000005</v>
      </c>
      <c r="F576" s="39">
        <v>2.35</v>
      </c>
      <c r="G576" s="39">
        <v>136817.33000000007</v>
      </c>
      <c r="H576" s="39">
        <f t="shared" si="30"/>
        <v>2144897.4200000009</v>
      </c>
      <c r="I576" s="82">
        <f t="shared" si="29"/>
        <v>1.066238062542944</v>
      </c>
    </row>
    <row r="577" spans="1:9" x14ac:dyDescent="0.35">
      <c r="A577" s="13">
        <f t="shared" si="31"/>
        <v>568</v>
      </c>
      <c r="B577" s="11" t="s">
        <v>1005</v>
      </c>
      <c r="C577" s="11" t="s">
        <v>506</v>
      </c>
      <c r="D577" s="39">
        <v>422618.36799999996</v>
      </c>
      <c r="E577" s="39">
        <v>340.45</v>
      </c>
      <c r="F577" s="39"/>
      <c r="G577" s="39">
        <v>71.98</v>
      </c>
      <c r="H577" s="39">
        <f t="shared" si="30"/>
        <v>412.43</v>
      </c>
      <c r="I577" s="82">
        <f t="shared" si="29"/>
        <v>9.7589227357008782E-4</v>
      </c>
    </row>
    <row r="578" spans="1:9" x14ac:dyDescent="0.35">
      <c r="A578" s="73">
        <f t="shared" si="31"/>
        <v>569</v>
      </c>
      <c r="B578" s="62" t="s">
        <v>671</v>
      </c>
      <c r="C578" s="64"/>
      <c r="D578" s="60">
        <v>-1640754.1100000292</v>
      </c>
      <c r="E578" s="60">
        <v>0</v>
      </c>
      <c r="F578" s="60">
        <v>0</v>
      </c>
      <c r="G578" s="60">
        <v>0</v>
      </c>
      <c r="H578" s="60">
        <f t="shared" si="30"/>
        <v>0</v>
      </c>
      <c r="I578" s="63" t="s">
        <v>673</v>
      </c>
    </row>
    <row r="579" spans="1:9" x14ac:dyDescent="0.35">
      <c r="A579" s="13">
        <f t="shared" si="31"/>
        <v>570</v>
      </c>
      <c r="B579" s="7" t="s">
        <v>653</v>
      </c>
      <c r="C579" s="7"/>
      <c r="D579" s="69">
        <f>SUM(D304:D578)</f>
        <v>67079946.49999997</v>
      </c>
      <c r="E579" s="45">
        <f>SUM(E304:E578)</f>
        <v>68886731.240000024</v>
      </c>
      <c r="F579" s="45">
        <f>SUM(F304:F578)</f>
        <v>1993963.8000000005</v>
      </c>
      <c r="G579" s="45">
        <f>SUM(G304:G578)</f>
        <v>-102640.29000000028</v>
      </c>
      <c r="H579" s="45">
        <f>SUM(H304:H578)</f>
        <v>70778054.750000015</v>
      </c>
      <c r="I579" s="81">
        <f t="shared" si="29"/>
        <v>1.0551298628420946</v>
      </c>
    </row>
    <row r="580" spans="1:9" x14ac:dyDescent="0.35">
      <c r="A580" s="13">
        <f t="shared" si="31"/>
        <v>571</v>
      </c>
      <c r="B580" s="1" t="s">
        <v>654</v>
      </c>
      <c r="C580" s="3"/>
      <c r="D580" s="40">
        <f>D579+D302+D198</f>
        <v>166256904.25158054</v>
      </c>
      <c r="E580" s="40">
        <f>E579+E302+E198</f>
        <v>199554691.71000001</v>
      </c>
      <c r="F580" s="40">
        <f>F579+F302+F198</f>
        <v>3435462.9000000004</v>
      </c>
      <c r="G580" s="40">
        <f>G579+G302+G198</f>
        <v>2831722.7900000033</v>
      </c>
      <c r="H580" s="40">
        <f>H579+H302+H198</f>
        <v>205821877.40000004</v>
      </c>
      <c r="I580" s="80">
        <f t="shared" si="29"/>
        <v>1.2379749179531796</v>
      </c>
    </row>
    <row r="581" spans="1:9" x14ac:dyDescent="0.35">
      <c r="A581" s="13">
        <f t="shared" si="31"/>
        <v>572</v>
      </c>
      <c r="B581" s="3"/>
      <c r="C581" s="3"/>
      <c r="D581" s="40"/>
      <c r="E581" s="40"/>
      <c r="F581" s="40"/>
      <c r="G581" s="40"/>
      <c r="H581" s="40"/>
      <c r="I581" s="26"/>
    </row>
    <row r="582" spans="1:9" x14ac:dyDescent="0.35">
      <c r="A582" s="13">
        <f t="shared" si="31"/>
        <v>573</v>
      </c>
      <c r="B582" s="11" t="s">
        <v>19</v>
      </c>
      <c r="C582" t="s">
        <v>657</v>
      </c>
      <c r="D582" s="70" t="s">
        <v>667</v>
      </c>
      <c r="E582" s="39">
        <v>-19239688.700000037</v>
      </c>
      <c r="F582" s="39">
        <v>0</v>
      </c>
      <c r="G582" s="34">
        <v>-4508302.03</v>
      </c>
      <c r="H582" s="39">
        <f>SUM(E582:G582)</f>
        <v>-23747990.730000038</v>
      </c>
      <c r="I582" s="2" t="s">
        <v>667</v>
      </c>
    </row>
    <row r="583" spans="1:9" x14ac:dyDescent="0.35">
      <c r="A583" s="13">
        <f t="shared" si="31"/>
        <v>574</v>
      </c>
      <c r="B583" s="8" t="s">
        <v>52</v>
      </c>
      <c r="C583" t="s">
        <v>658</v>
      </c>
      <c r="D583" s="70" t="s">
        <v>667</v>
      </c>
      <c r="E583" s="34">
        <v>-39755805.749999955</v>
      </c>
      <c r="F583" s="34">
        <v>0</v>
      </c>
      <c r="G583" s="34">
        <v>0</v>
      </c>
      <c r="H583" s="39">
        <f t="shared" ref="H583:H584" si="32">SUM(E583:G583)</f>
        <v>-39755805.749999955</v>
      </c>
      <c r="I583" s="2" t="s">
        <v>667</v>
      </c>
    </row>
    <row r="584" spans="1:9" x14ac:dyDescent="0.35">
      <c r="A584" s="13">
        <f t="shared" si="31"/>
        <v>575</v>
      </c>
      <c r="B584" s="10" t="s">
        <v>58</v>
      </c>
      <c r="C584" s="6" t="s">
        <v>656</v>
      </c>
      <c r="D584" s="69" t="s">
        <v>667</v>
      </c>
      <c r="E584" s="37">
        <v>-100809393.24999997</v>
      </c>
      <c r="F584" s="37">
        <v>0</v>
      </c>
      <c r="G584" s="37">
        <v>0</v>
      </c>
      <c r="H584" s="36">
        <f t="shared" si="32"/>
        <v>-100809393.24999997</v>
      </c>
      <c r="I584" s="7" t="s">
        <v>667</v>
      </c>
    </row>
    <row r="585" spans="1:9" x14ac:dyDescent="0.35">
      <c r="A585" s="13">
        <f t="shared" si="31"/>
        <v>576</v>
      </c>
      <c r="B585" s="1" t="s">
        <v>655</v>
      </c>
      <c r="D585" s="29"/>
      <c r="E585" s="38">
        <f>SUM(E582:E584)</f>
        <v>-159804887.69999996</v>
      </c>
      <c r="F585" s="38">
        <f t="shared" ref="F585:G585" si="33">SUM(F582:F584)</f>
        <v>0</v>
      </c>
      <c r="G585" s="38">
        <f t="shared" si="33"/>
        <v>-4508302.03</v>
      </c>
      <c r="H585" s="38">
        <f>SUM(H582:H584)</f>
        <v>-164313189.72999996</v>
      </c>
      <c r="I585" s="29"/>
    </row>
    <row r="586" spans="1:9" x14ac:dyDescent="0.35">
      <c r="A586" s="13">
        <f t="shared" si="31"/>
        <v>577</v>
      </c>
      <c r="B586" s="22"/>
      <c r="D586" s="39"/>
      <c r="E586" s="34"/>
      <c r="F586" s="34"/>
      <c r="G586" s="34"/>
      <c r="H586" s="34"/>
      <c r="I586" s="26"/>
    </row>
    <row r="587" spans="1:9" ht="47.25" customHeight="1" thickBot="1" x14ac:dyDescent="0.4">
      <c r="A587" s="13">
        <f t="shared" si="31"/>
        <v>578</v>
      </c>
      <c r="B587" s="90" t="s">
        <v>1402</v>
      </c>
      <c r="C587" s="90"/>
      <c r="D587" s="71">
        <f t="shared" ref="D587" si="34">D585+D580</f>
        <v>166256904.25158054</v>
      </c>
      <c r="E587" s="51">
        <f>E585+E580</f>
        <v>39749804.01000005</v>
      </c>
      <c r="F587" s="51">
        <f>F585+F580</f>
        <v>3435462.9000000004</v>
      </c>
      <c r="G587" s="51">
        <f>G585+G580</f>
        <v>-1676579.239999997</v>
      </c>
      <c r="H587" s="51">
        <f>H585+H580</f>
        <v>41508687.670000076</v>
      </c>
      <c r="I587" s="49"/>
    </row>
    <row r="588" spans="1:9" ht="15" thickTop="1" x14ac:dyDescent="0.35">
      <c r="A588" s="13">
        <f t="shared" si="31"/>
        <v>579</v>
      </c>
    </row>
    <row r="589" spans="1:9" x14ac:dyDescent="0.35">
      <c r="A589" s="13">
        <f t="shared" si="31"/>
        <v>580</v>
      </c>
    </row>
    <row r="590" spans="1:9" x14ac:dyDescent="0.35">
      <c r="A590" s="13">
        <f t="shared" si="31"/>
        <v>581</v>
      </c>
      <c r="B590" s="1" t="s">
        <v>666</v>
      </c>
      <c r="C590"/>
      <c r="D590" s="33"/>
      <c r="F590" s="59" t="s">
        <v>678</v>
      </c>
      <c r="G590" s="59"/>
      <c r="H590" s="59"/>
      <c r="I590" s="59"/>
    </row>
    <row r="591" spans="1:9" ht="31.5" customHeight="1" x14ac:dyDescent="0.35">
      <c r="A591" s="13">
        <f t="shared" si="31"/>
        <v>582</v>
      </c>
      <c r="B591" s="31" t="s">
        <v>680</v>
      </c>
      <c r="C591" s="86" t="s">
        <v>670</v>
      </c>
      <c r="D591" s="86"/>
      <c r="E591" s="58"/>
      <c r="F591" s="76">
        <f>F587</f>
        <v>3435462.9000000004</v>
      </c>
      <c r="G591" s="77" t="s">
        <v>677</v>
      </c>
      <c r="H591" s="11"/>
      <c r="I591" s="11"/>
    </row>
    <row r="592" spans="1:9" ht="32.25" customHeight="1" x14ac:dyDescent="0.35">
      <c r="A592" s="13">
        <f t="shared" si="31"/>
        <v>583</v>
      </c>
      <c r="B592" s="31" t="s">
        <v>681</v>
      </c>
      <c r="C592" s="86" t="s">
        <v>669</v>
      </c>
      <c r="D592" s="86"/>
      <c r="E592" s="58"/>
      <c r="F592" s="78">
        <v>-291835.82999999914</v>
      </c>
      <c r="G592" s="77" t="s">
        <v>676</v>
      </c>
      <c r="H592" s="11"/>
      <c r="I592" s="11"/>
    </row>
    <row r="593" spans="1:9" ht="15" thickBot="1" x14ac:dyDescent="0.4">
      <c r="A593" s="13">
        <f t="shared" si="31"/>
        <v>584</v>
      </c>
      <c r="B593" s="31" t="s">
        <v>672</v>
      </c>
      <c r="C593" s="86" t="s">
        <v>674</v>
      </c>
      <c r="D593" s="86"/>
      <c r="E593" s="58"/>
      <c r="F593" s="79">
        <f>F591-F592</f>
        <v>3727298.7299999995</v>
      </c>
      <c r="G593" s="77" t="s">
        <v>675</v>
      </c>
      <c r="H593" s="11"/>
      <c r="I593" s="11"/>
    </row>
    <row r="594" spans="1:9" ht="61.5" customHeight="1" thickTop="1" x14ac:dyDescent="0.35">
      <c r="A594" s="55">
        <f t="shared" si="31"/>
        <v>585</v>
      </c>
      <c r="B594" s="31" t="s">
        <v>667</v>
      </c>
      <c r="C594" s="86" t="s">
        <v>668</v>
      </c>
      <c r="D594" s="86"/>
      <c r="E594" s="58"/>
      <c r="F594" s="58"/>
      <c r="G594" s="58"/>
      <c r="H594" s="75"/>
    </row>
  </sheetData>
  <sortState xmlns:xlrd2="http://schemas.microsoft.com/office/spreadsheetml/2017/richdata2" ref="A301:I571">
    <sortCondition descending="1" ref="H571"/>
  </sortState>
  <mergeCells count="10">
    <mergeCell ref="C592:D592"/>
    <mergeCell ref="C591:D591"/>
    <mergeCell ref="C594:D594"/>
    <mergeCell ref="C593:D593"/>
    <mergeCell ref="A2:I2"/>
    <mergeCell ref="A3:I3"/>
    <mergeCell ref="A4:I4"/>
    <mergeCell ref="A5:I5"/>
    <mergeCell ref="B587:C587"/>
    <mergeCell ref="E7:H7"/>
  </mergeCells>
  <pageMargins left="0.7" right="0.7" top="0.87541666666666662" bottom="0.75" header="0.3" footer="0.3"/>
  <pageSetup scale="44" fitToHeight="1000" orientation="portrait" horizontalDpi="1200" verticalDpi="1200" r:id="rId1"/>
  <headerFooter>
    <oddHeader>&amp;RCase No. 2023-00159
Staff's First Set of Data Requests
Dated 5/31/2023
Item No. 7
Attachment 1
&amp;P of &amp;N</oddHeader>
    <oddFooter>&amp;RPage &amp;P of &amp;N</oddFooter>
  </headerFooter>
  <ignoredErrors>
    <ignoredError sqref="H11:H196 H304:H57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12"/>
  <sheetViews>
    <sheetView showWhiteSpace="0" zoomScale="75" zoomScaleNormal="75" workbookViewId="0">
      <pane ySplit="9" topLeftCell="A10" activePane="bottomLeft" state="frozen"/>
      <selection pane="bottomLeft" activeCell="D216" sqref="D216:D312"/>
    </sheetView>
  </sheetViews>
  <sheetFormatPr defaultColWidth="9.08984375" defaultRowHeight="14.5" x14ac:dyDescent="0.35"/>
  <cols>
    <col min="1" max="1" width="8.36328125" bestFit="1" customWidth="1"/>
    <col min="2" max="2" width="14" customWidth="1"/>
    <col min="3" max="3" width="44" customWidth="1"/>
    <col min="4" max="8" width="17.54296875" customWidth="1"/>
    <col min="9" max="9" width="21.54296875" customWidth="1"/>
    <col min="10" max="12" width="9.08984375" style="33"/>
    <col min="13" max="13" width="14.453125" style="33" bestFit="1" customWidth="1"/>
    <col min="14" max="16384" width="9.08984375" style="33"/>
  </cols>
  <sheetData>
    <row r="1" spans="1:9" x14ac:dyDescent="0.35">
      <c r="H1" s="15"/>
      <c r="I1" s="57" t="s">
        <v>686</v>
      </c>
    </row>
    <row r="2" spans="1:9" x14ac:dyDescent="0.35">
      <c r="A2" s="87" t="s">
        <v>662</v>
      </c>
      <c r="B2" s="87"/>
      <c r="C2" s="87"/>
      <c r="D2" s="87"/>
      <c r="E2" s="87"/>
      <c r="F2" s="87"/>
      <c r="G2" s="87"/>
      <c r="H2" s="87"/>
      <c r="I2" s="87"/>
    </row>
    <row r="3" spans="1:9" x14ac:dyDescent="0.35">
      <c r="A3" s="88" t="s">
        <v>1401</v>
      </c>
      <c r="B3" s="88"/>
      <c r="C3" s="88"/>
      <c r="D3" s="88"/>
      <c r="E3" s="88"/>
      <c r="F3" s="88"/>
      <c r="G3" s="88"/>
      <c r="H3" s="88"/>
      <c r="I3" s="88"/>
    </row>
    <row r="4" spans="1:9" ht="15" customHeight="1" x14ac:dyDescent="0.35">
      <c r="A4" s="89" t="s">
        <v>663</v>
      </c>
      <c r="B4" s="89"/>
      <c r="C4" s="89"/>
      <c r="D4" s="89"/>
      <c r="E4" s="89"/>
      <c r="F4" s="89"/>
      <c r="G4" s="89"/>
      <c r="H4" s="89"/>
      <c r="I4" s="89"/>
    </row>
    <row r="5" spans="1:9" x14ac:dyDescent="0.35">
      <c r="A5" s="87" t="s">
        <v>1395</v>
      </c>
      <c r="B5" s="87"/>
      <c r="C5" s="87"/>
      <c r="D5" s="87"/>
      <c r="E5" s="87"/>
      <c r="F5" s="87"/>
      <c r="G5" s="87"/>
      <c r="H5" s="87"/>
      <c r="I5" s="87"/>
    </row>
    <row r="6" spans="1:9" x14ac:dyDescent="0.35">
      <c r="A6" s="9"/>
      <c r="B6" s="9"/>
      <c r="C6" s="9"/>
      <c r="D6" s="9"/>
      <c r="E6" s="12"/>
      <c r="F6" s="9"/>
      <c r="G6" s="9"/>
      <c r="H6" s="9"/>
    </row>
    <row r="7" spans="1:9" x14ac:dyDescent="0.35">
      <c r="A7" s="54"/>
      <c r="B7" s="54"/>
      <c r="C7" s="54"/>
      <c r="D7" s="54"/>
      <c r="E7" s="91" t="s">
        <v>1399</v>
      </c>
      <c r="F7" s="91"/>
      <c r="G7" s="91"/>
      <c r="H7" s="91"/>
      <c r="I7" s="11"/>
    </row>
    <row r="8" spans="1:9" ht="58" x14ac:dyDescent="0.35">
      <c r="A8" s="30" t="s">
        <v>649</v>
      </c>
      <c r="B8" s="52" t="s">
        <v>647</v>
      </c>
      <c r="C8" s="52" t="s">
        <v>648</v>
      </c>
      <c r="D8" s="53" t="s">
        <v>665</v>
      </c>
      <c r="E8" s="53" t="s">
        <v>641</v>
      </c>
      <c r="F8" s="53" t="s">
        <v>650</v>
      </c>
      <c r="G8" s="53" t="s">
        <v>642</v>
      </c>
      <c r="H8" s="53" t="s">
        <v>643</v>
      </c>
      <c r="I8" s="53" t="s">
        <v>1400</v>
      </c>
    </row>
    <row r="9" spans="1:9" x14ac:dyDescent="0.35">
      <c r="A9" s="30" t="s">
        <v>646</v>
      </c>
      <c r="B9" s="52" t="s">
        <v>645</v>
      </c>
      <c r="C9" s="52" t="s">
        <v>644</v>
      </c>
      <c r="D9" s="52" t="s">
        <v>684</v>
      </c>
      <c r="E9" s="52" t="s">
        <v>679</v>
      </c>
      <c r="F9" s="52" t="s">
        <v>680</v>
      </c>
      <c r="G9" s="52" t="s">
        <v>681</v>
      </c>
      <c r="H9" s="52" t="s">
        <v>682</v>
      </c>
      <c r="I9" s="52" t="s">
        <v>683</v>
      </c>
    </row>
    <row r="10" spans="1:9" x14ac:dyDescent="0.35">
      <c r="A10" s="19">
        <v>1</v>
      </c>
      <c r="B10" s="16" t="s">
        <v>659</v>
      </c>
      <c r="C10" s="12"/>
      <c r="D10" s="24"/>
      <c r="E10" s="18"/>
      <c r="F10" s="18"/>
      <c r="G10" s="18"/>
      <c r="H10" s="18"/>
      <c r="I10" s="21"/>
    </row>
    <row r="11" spans="1:9" x14ac:dyDescent="0.35">
      <c r="A11" s="15">
        <f>A10+1</f>
        <v>2</v>
      </c>
      <c r="B11" t="s">
        <v>4</v>
      </c>
      <c r="C11" t="s">
        <v>337</v>
      </c>
      <c r="D11" s="83">
        <v>4002121.4929999998</v>
      </c>
      <c r="E11" s="39">
        <v>4151934.1599999475</v>
      </c>
      <c r="F11" s="39">
        <v>4484.6600000000035</v>
      </c>
      <c r="G11" s="39">
        <v>949713.8200000003</v>
      </c>
      <c r="H11" s="39">
        <f>SUM(E11:G11)</f>
        <v>5106132.6399999484</v>
      </c>
      <c r="I11" s="82">
        <f>IFERROR(H11/D11,"n.m.")</f>
        <v>1.2758564798522345</v>
      </c>
    </row>
    <row r="12" spans="1:9" x14ac:dyDescent="0.35">
      <c r="A12" s="15">
        <f>A11+1</f>
        <v>3</v>
      </c>
      <c r="B12" t="s">
        <v>0</v>
      </c>
      <c r="C12" t="s">
        <v>332</v>
      </c>
      <c r="D12" s="83">
        <v>43333.688999999998</v>
      </c>
      <c r="E12" s="39">
        <v>259471.96999999971</v>
      </c>
      <c r="F12" s="39">
        <v>449.28999999999991</v>
      </c>
      <c r="G12" s="39">
        <v>65257.670000000042</v>
      </c>
      <c r="H12" s="39">
        <f t="shared" ref="H12:H75" si="0">SUM(E12:G12)</f>
        <v>325178.92999999976</v>
      </c>
      <c r="I12" s="82">
        <f t="shared" ref="I12:I75" si="1">IFERROR(H12/D12,"n.m.")</f>
        <v>7.5040675627685376</v>
      </c>
    </row>
    <row r="13" spans="1:9" x14ac:dyDescent="0.35">
      <c r="A13" s="15">
        <f t="shared" ref="A13:A75" si="2">A12+1</f>
        <v>4</v>
      </c>
      <c r="B13" t="s">
        <v>45</v>
      </c>
      <c r="C13" t="s">
        <v>378</v>
      </c>
      <c r="D13" s="83">
        <v>114417.79699999999</v>
      </c>
      <c r="E13" s="39">
        <v>160642.1800000002</v>
      </c>
      <c r="F13" s="39">
        <v>1224.9599999999994</v>
      </c>
      <c r="G13" s="39">
        <v>37490.80999999999</v>
      </c>
      <c r="H13" s="39">
        <f t="shared" si="0"/>
        <v>199357.95000000019</v>
      </c>
      <c r="I13" s="82">
        <f t="shared" si="1"/>
        <v>1.742368365998169</v>
      </c>
    </row>
    <row r="14" spans="1:9" x14ac:dyDescent="0.35">
      <c r="A14" s="15">
        <f t="shared" si="2"/>
        <v>5</v>
      </c>
      <c r="B14" t="s">
        <v>144</v>
      </c>
      <c r="C14" t="s">
        <v>474</v>
      </c>
      <c r="D14" s="83">
        <v>200161.087</v>
      </c>
      <c r="E14" s="39">
        <v>4383287.0099999942</v>
      </c>
      <c r="F14" s="39"/>
      <c r="G14" s="39"/>
      <c r="H14" s="39">
        <f t="shared" si="0"/>
        <v>4383287.0099999942</v>
      </c>
      <c r="I14" s="82">
        <f t="shared" si="1"/>
        <v>21.89879699244436</v>
      </c>
    </row>
    <row r="15" spans="1:9" x14ac:dyDescent="0.35">
      <c r="A15" s="15">
        <f t="shared" si="2"/>
        <v>6</v>
      </c>
      <c r="B15" t="s">
        <v>103</v>
      </c>
      <c r="C15" t="s">
        <v>431</v>
      </c>
      <c r="D15" s="83">
        <v>1561028.4900000002</v>
      </c>
      <c r="E15" s="39">
        <v>27075.940000000002</v>
      </c>
      <c r="F15" s="39">
        <v>273.81</v>
      </c>
      <c r="G15" s="39">
        <v>6669.41</v>
      </c>
      <c r="H15" s="39">
        <f t="shared" si="0"/>
        <v>34019.160000000003</v>
      </c>
      <c r="I15" s="82">
        <f t="shared" si="1"/>
        <v>2.1792786113724292E-2</v>
      </c>
    </row>
    <row r="16" spans="1:9" x14ac:dyDescent="0.35">
      <c r="A16" s="15">
        <f t="shared" si="2"/>
        <v>7</v>
      </c>
      <c r="B16" t="s">
        <v>5</v>
      </c>
      <c r="C16" t="s">
        <v>338</v>
      </c>
      <c r="D16" s="83">
        <v>2413633.071</v>
      </c>
      <c r="E16" s="39">
        <v>3263245.9199999981</v>
      </c>
      <c r="F16" s="39">
        <v>7795.9400000000178</v>
      </c>
      <c r="G16" s="39">
        <v>722356.46</v>
      </c>
      <c r="H16" s="39">
        <f t="shared" si="0"/>
        <v>3993398.319999998</v>
      </c>
      <c r="I16" s="82">
        <f t="shared" si="1"/>
        <v>1.6545175685488434</v>
      </c>
    </row>
    <row r="17" spans="1:9" x14ac:dyDescent="0.35">
      <c r="A17" s="15">
        <f t="shared" si="2"/>
        <v>8</v>
      </c>
      <c r="B17" t="s">
        <v>10</v>
      </c>
      <c r="C17" t="s">
        <v>343</v>
      </c>
      <c r="D17" s="83">
        <v>150063.527</v>
      </c>
      <c r="E17" s="39">
        <v>87386.280000000028</v>
      </c>
      <c r="F17" s="39">
        <v>945.93999999999983</v>
      </c>
      <c r="G17" s="39">
        <v>72296.349999999962</v>
      </c>
      <c r="H17" s="39">
        <f t="shared" si="0"/>
        <v>160628.57</v>
      </c>
      <c r="I17" s="82">
        <f t="shared" si="1"/>
        <v>1.0704038030506906</v>
      </c>
    </row>
    <row r="18" spans="1:9" x14ac:dyDescent="0.35">
      <c r="A18" s="15">
        <f t="shared" si="2"/>
        <v>9</v>
      </c>
      <c r="B18" t="s">
        <v>11</v>
      </c>
      <c r="C18" t="s">
        <v>344</v>
      </c>
      <c r="D18" s="83">
        <v>4255571.5780000007</v>
      </c>
      <c r="E18" s="39">
        <v>2191480.1600000011</v>
      </c>
      <c r="F18" s="39">
        <v>22629.330000000013</v>
      </c>
      <c r="G18" s="39">
        <v>508608.92000000022</v>
      </c>
      <c r="H18" s="39">
        <f t="shared" si="0"/>
        <v>2722718.4100000015</v>
      </c>
      <c r="I18" s="82">
        <f t="shared" si="1"/>
        <v>0.63980087283118914</v>
      </c>
    </row>
    <row r="19" spans="1:9" x14ac:dyDescent="0.35">
      <c r="A19" s="15">
        <f t="shared" si="2"/>
        <v>10</v>
      </c>
      <c r="B19" t="s">
        <v>130</v>
      </c>
      <c r="C19" t="s">
        <v>458</v>
      </c>
      <c r="D19" s="83">
        <v>141930.76300000001</v>
      </c>
      <c r="E19" s="39">
        <v>4899.3700000000026</v>
      </c>
      <c r="F19" s="39">
        <v>24.689999999999998</v>
      </c>
      <c r="G19" s="39">
        <v>923.05</v>
      </c>
      <c r="H19" s="39">
        <f t="shared" si="0"/>
        <v>5847.1100000000024</v>
      </c>
      <c r="I19" s="82">
        <f t="shared" si="1"/>
        <v>4.1196917964853058E-2</v>
      </c>
    </row>
    <row r="20" spans="1:9" x14ac:dyDescent="0.35">
      <c r="A20" s="15">
        <f t="shared" si="2"/>
        <v>11</v>
      </c>
      <c r="B20" t="s">
        <v>12</v>
      </c>
      <c r="C20" t="s">
        <v>345</v>
      </c>
      <c r="D20" s="83">
        <v>638030.40300000005</v>
      </c>
      <c r="E20" s="39">
        <v>463916.68000000133</v>
      </c>
      <c r="F20" s="39">
        <v>2128.6299999999987</v>
      </c>
      <c r="G20" s="39">
        <v>105286.70999999998</v>
      </c>
      <c r="H20" s="39">
        <f t="shared" si="0"/>
        <v>571332.0200000013</v>
      </c>
      <c r="I20" s="82">
        <f t="shared" si="1"/>
        <v>0.8954620615469342</v>
      </c>
    </row>
    <row r="21" spans="1:9" x14ac:dyDescent="0.35">
      <c r="A21" s="15">
        <f t="shared" si="2"/>
        <v>12</v>
      </c>
      <c r="B21" t="s">
        <v>248</v>
      </c>
      <c r="C21" t="s">
        <v>571</v>
      </c>
      <c r="D21" s="83">
        <v>0</v>
      </c>
      <c r="E21" s="39">
        <v>94.04000000000633</v>
      </c>
      <c r="F21" s="39"/>
      <c r="G21" s="39"/>
      <c r="H21" s="39">
        <f t="shared" si="0"/>
        <v>94.04000000000633</v>
      </c>
      <c r="I21" s="82" t="str">
        <f t="shared" si="1"/>
        <v>n.m.</v>
      </c>
    </row>
    <row r="22" spans="1:9" x14ac:dyDescent="0.35">
      <c r="A22" s="15">
        <f t="shared" si="2"/>
        <v>13</v>
      </c>
      <c r="B22" t="s">
        <v>88</v>
      </c>
      <c r="C22" t="s">
        <v>420</v>
      </c>
      <c r="D22" s="83">
        <v>204034.13999999998</v>
      </c>
      <c r="E22" s="39">
        <v>314937.87000000005</v>
      </c>
      <c r="F22" s="39">
        <v>581.41000000000042</v>
      </c>
      <c r="G22" s="39">
        <v>582.87</v>
      </c>
      <c r="H22" s="39">
        <f t="shared" si="0"/>
        <v>316102.15000000002</v>
      </c>
      <c r="I22" s="82">
        <f t="shared" si="1"/>
        <v>1.5492610697405838</v>
      </c>
    </row>
    <row r="23" spans="1:9" x14ac:dyDescent="0.35">
      <c r="A23" s="15">
        <f t="shared" si="2"/>
        <v>14</v>
      </c>
      <c r="B23" t="s">
        <v>190</v>
      </c>
      <c r="C23" t="s">
        <v>516</v>
      </c>
      <c r="D23" s="83">
        <v>0</v>
      </c>
      <c r="E23" s="39">
        <v>1210.9999999999998</v>
      </c>
      <c r="F23" s="39"/>
      <c r="G23" s="39">
        <v>117.16</v>
      </c>
      <c r="H23" s="39">
        <f t="shared" si="0"/>
        <v>1328.1599999999999</v>
      </c>
      <c r="I23" s="82" t="str">
        <f t="shared" si="1"/>
        <v>n.m.</v>
      </c>
    </row>
    <row r="24" spans="1:9" x14ac:dyDescent="0.35">
      <c r="A24" s="15">
        <f t="shared" si="2"/>
        <v>15</v>
      </c>
      <c r="B24" t="s">
        <v>134</v>
      </c>
      <c r="C24" t="s">
        <v>462</v>
      </c>
      <c r="D24" s="83">
        <v>0</v>
      </c>
      <c r="E24" s="39">
        <v>835</v>
      </c>
      <c r="F24" s="39"/>
      <c r="G24" s="39"/>
      <c r="H24" s="39">
        <f t="shared" si="0"/>
        <v>835</v>
      </c>
      <c r="I24" s="82" t="str">
        <f t="shared" si="1"/>
        <v>n.m.</v>
      </c>
    </row>
    <row r="25" spans="1:9" x14ac:dyDescent="0.35">
      <c r="A25" s="15">
        <f t="shared" si="2"/>
        <v>16</v>
      </c>
      <c r="B25" t="s">
        <v>164</v>
      </c>
      <c r="C25" t="s">
        <v>494</v>
      </c>
      <c r="D25" s="83">
        <v>0</v>
      </c>
      <c r="E25" s="39">
        <v>823.5</v>
      </c>
      <c r="F25" s="39"/>
      <c r="G25" s="39">
        <v>81.92</v>
      </c>
      <c r="H25" s="39">
        <f t="shared" si="0"/>
        <v>905.42</v>
      </c>
      <c r="I25" s="82" t="str">
        <f t="shared" si="1"/>
        <v>n.m.</v>
      </c>
    </row>
    <row r="26" spans="1:9" x14ac:dyDescent="0.35">
      <c r="A26" s="15">
        <f t="shared" si="2"/>
        <v>17</v>
      </c>
      <c r="B26" t="s">
        <v>137</v>
      </c>
      <c r="C26" t="s">
        <v>466</v>
      </c>
      <c r="D26" s="83">
        <v>0</v>
      </c>
      <c r="E26" s="39">
        <v>3740.8199999999988</v>
      </c>
      <c r="F26" s="39"/>
      <c r="G26" s="39">
        <v>415.32000000000005</v>
      </c>
      <c r="H26" s="39">
        <f t="shared" si="0"/>
        <v>4156.1399999999985</v>
      </c>
      <c r="I26" s="82" t="str">
        <f t="shared" si="1"/>
        <v>n.m.</v>
      </c>
    </row>
    <row r="27" spans="1:9" x14ac:dyDescent="0.35">
      <c r="A27" s="15">
        <f t="shared" si="2"/>
        <v>18</v>
      </c>
      <c r="B27" t="s">
        <v>49</v>
      </c>
      <c r="C27" t="s">
        <v>383</v>
      </c>
      <c r="D27" s="83">
        <v>0</v>
      </c>
      <c r="E27" s="39">
        <v>11311.81</v>
      </c>
      <c r="F27" s="39"/>
      <c r="G27" s="39">
        <v>2292.87</v>
      </c>
      <c r="H27" s="39">
        <f t="shared" si="0"/>
        <v>13604.68</v>
      </c>
      <c r="I27" s="82" t="str">
        <f t="shared" si="1"/>
        <v>n.m.</v>
      </c>
    </row>
    <row r="28" spans="1:9" x14ac:dyDescent="0.35">
      <c r="A28" s="15">
        <f t="shared" si="2"/>
        <v>19</v>
      </c>
      <c r="B28" t="s">
        <v>165</v>
      </c>
      <c r="C28" t="s">
        <v>495</v>
      </c>
      <c r="D28" s="83">
        <v>0</v>
      </c>
      <c r="E28" s="39">
        <v>2711.26</v>
      </c>
      <c r="F28" s="39"/>
      <c r="G28" s="39">
        <v>535.95000000000005</v>
      </c>
      <c r="H28" s="39">
        <f t="shared" si="0"/>
        <v>3247.21</v>
      </c>
      <c r="I28" s="82" t="str">
        <f t="shared" si="1"/>
        <v>n.m.</v>
      </c>
    </row>
    <row r="29" spans="1:9" x14ac:dyDescent="0.35">
      <c r="A29" s="15">
        <f t="shared" si="2"/>
        <v>20</v>
      </c>
      <c r="B29" t="s">
        <v>126</v>
      </c>
      <c r="C29" t="s">
        <v>454</v>
      </c>
      <c r="D29" s="83">
        <v>0</v>
      </c>
      <c r="E29" s="39">
        <v>2668.5599999999968</v>
      </c>
      <c r="F29" s="39"/>
      <c r="G29" s="39">
        <v>-100.23000000000002</v>
      </c>
      <c r="H29" s="39">
        <f t="shared" si="0"/>
        <v>2568.3299999999967</v>
      </c>
      <c r="I29" s="82" t="str">
        <f t="shared" si="1"/>
        <v>n.m.</v>
      </c>
    </row>
    <row r="30" spans="1:9" x14ac:dyDescent="0.35">
      <c r="A30" s="15">
        <f t="shared" si="2"/>
        <v>21</v>
      </c>
      <c r="B30" t="s">
        <v>314</v>
      </c>
      <c r="C30" t="s">
        <v>627</v>
      </c>
      <c r="D30" s="83">
        <v>10511.047999999999</v>
      </c>
      <c r="E30" s="39">
        <v>13586.960000000003</v>
      </c>
      <c r="F30" s="39">
        <v>873.77</v>
      </c>
      <c r="G30" s="39">
        <v>3322.6</v>
      </c>
      <c r="H30" s="39">
        <f t="shared" si="0"/>
        <v>17783.330000000002</v>
      </c>
      <c r="I30" s="82">
        <f t="shared" si="1"/>
        <v>1.6918703063671676</v>
      </c>
    </row>
    <row r="31" spans="1:9" x14ac:dyDescent="0.35">
      <c r="A31" s="15">
        <f t="shared" si="2"/>
        <v>22</v>
      </c>
      <c r="B31" t="s">
        <v>305</v>
      </c>
      <c r="C31" t="s">
        <v>618</v>
      </c>
      <c r="D31" s="83">
        <v>55885.766999999993</v>
      </c>
      <c r="E31" s="39">
        <v>28944.15</v>
      </c>
      <c r="F31" s="39">
        <v>2429.83</v>
      </c>
      <c r="G31" s="39">
        <v>6425.72</v>
      </c>
      <c r="H31" s="39">
        <f t="shared" si="0"/>
        <v>37799.700000000004</v>
      </c>
      <c r="I31" s="82">
        <f t="shared" si="1"/>
        <v>0.67637436200884582</v>
      </c>
    </row>
    <row r="32" spans="1:9" x14ac:dyDescent="0.35">
      <c r="A32" s="15">
        <f t="shared" si="2"/>
        <v>23</v>
      </c>
      <c r="B32" t="s">
        <v>306</v>
      </c>
      <c r="C32" t="s">
        <v>619</v>
      </c>
      <c r="D32" s="83">
        <v>0</v>
      </c>
      <c r="E32" s="39">
        <v>26164.31</v>
      </c>
      <c r="F32" s="39">
        <v>1339.7699999999998</v>
      </c>
      <c r="G32" s="39">
        <v>6382.82</v>
      </c>
      <c r="H32" s="39">
        <f t="shared" si="0"/>
        <v>33886.9</v>
      </c>
      <c r="I32" s="82" t="str">
        <f t="shared" si="1"/>
        <v>n.m.</v>
      </c>
    </row>
    <row r="33" spans="1:9" x14ac:dyDescent="0.35">
      <c r="A33" s="15">
        <f t="shared" si="2"/>
        <v>24</v>
      </c>
      <c r="B33" t="s">
        <v>307</v>
      </c>
      <c r="C33" t="s">
        <v>620</v>
      </c>
      <c r="D33" s="83">
        <v>0</v>
      </c>
      <c r="E33" s="39">
        <v>20665.89000000001</v>
      </c>
      <c r="F33" s="39">
        <v>215.66000000000003</v>
      </c>
      <c r="G33" s="39">
        <v>3518.6699999999996</v>
      </c>
      <c r="H33" s="39">
        <f t="shared" si="0"/>
        <v>24400.220000000008</v>
      </c>
      <c r="I33" s="82" t="str">
        <f t="shared" si="1"/>
        <v>n.m.</v>
      </c>
    </row>
    <row r="34" spans="1:9" x14ac:dyDescent="0.35">
      <c r="A34" s="15">
        <f t="shared" si="2"/>
        <v>25</v>
      </c>
      <c r="B34" t="s">
        <v>301</v>
      </c>
      <c r="C34" t="s">
        <v>614</v>
      </c>
      <c r="D34" s="83">
        <v>44735.506999999998</v>
      </c>
      <c r="E34" s="39">
        <v>19098.539999999994</v>
      </c>
      <c r="F34" s="39">
        <v>1623.3200000000002</v>
      </c>
      <c r="G34" s="39">
        <v>4950.5</v>
      </c>
      <c r="H34" s="39">
        <f t="shared" si="0"/>
        <v>25672.359999999993</v>
      </c>
      <c r="I34" s="82">
        <f t="shared" si="1"/>
        <v>0.57386987924379607</v>
      </c>
    </row>
    <row r="35" spans="1:9" x14ac:dyDescent="0.35">
      <c r="A35" s="15">
        <f t="shared" si="2"/>
        <v>26</v>
      </c>
      <c r="B35" t="s">
        <v>308</v>
      </c>
      <c r="C35" t="s">
        <v>621</v>
      </c>
      <c r="D35" s="83">
        <v>104715.853</v>
      </c>
      <c r="E35" s="39">
        <v>14657.949999999997</v>
      </c>
      <c r="F35" s="39">
        <v>1476.37</v>
      </c>
      <c r="G35" s="39">
        <v>3456.04</v>
      </c>
      <c r="H35" s="39">
        <f t="shared" si="0"/>
        <v>19590.359999999997</v>
      </c>
      <c r="I35" s="82">
        <f t="shared" si="1"/>
        <v>0.18708112896716791</v>
      </c>
    </row>
    <row r="36" spans="1:9" x14ac:dyDescent="0.35">
      <c r="A36" s="15">
        <f t="shared" si="2"/>
        <v>27</v>
      </c>
      <c r="B36" t="s">
        <v>236</v>
      </c>
      <c r="C36" t="s">
        <v>561</v>
      </c>
      <c r="D36" s="83">
        <v>12774.400999999998</v>
      </c>
      <c r="E36" s="39">
        <v>6553.119999999999</v>
      </c>
      <c r="F36" s="39">
        <v>661.55</v>
      </c>
      <c r="G36" s="39">
        <v>1537.36</v>
      </c>
      <c r="H36" s="39">
        <f t="shared" si="0"/>
        <v>8752.0299999999988</v>
      </c>
      <c r="I36" s="82">
        <f t="shared" si="1"/>
        <v>0.68512253529539269</v>
      </c>
    </row>
    <row r="37" spans="1:9" x14ac:dyDescent="0.35">
      <c r="A37" s="15">
        <f t="shared" si="2"/>
        <v>28</v>
      </c>
      <c r="B37" t="s">
        <v>688</v>
      </c>
      <c r="C37" t="s">
        <v>1007</v>
      </c>
      <c r="D37" s="83">
        <v>0</v>
      </c>
      <c r="E37" s="39">
        <v>317900.33999999997</v>
      </c>
      <c r="F37" s="39">
        <v>5737.49</v>
      </c>
      <c r="G37" s="39">
        <v>66562.73</v>
      </c>
      <c r="H37" s="39">
        <f t="shared" si="0"/>
        <v>390200.55999999994</v>
      </c>
      <c r="I37" s="82" t="str">
        <f t="shared" si="1"/>
        <v>n.m.</v>
      </c>
    </row>
    <row r="38" spans="1:9" x14ac:dyDescent="0.35">
      <c r="A38" s="15">
        <f t="shared" si="2"/>
        <v>29</v>
      </c>
      <c r="B38" t="s">
        <v>138</v>
      </c>
      <c r="C38" t="s">
        <v>468</v>
      </c>
      <c r="D38" s="83">
        <v>0</v>
      </c>
      <c r="E38" s="39">
        <v>828.21</v>
      </c>
      <c r="F38" s="39"/>
      <c r="G38" s="39">
        <v>109.12</v>
      </c>
      <c r="H38" s="39">
        <f t="shared" si="0"/>
        <v>937.33</v>
      </c>
      <c r="I38" s="82" t="str">
        <f t="shared" si="1"/>
        <v>n.m.</v>
      </c>
    </row>
    <row r="39" spans="1:9" x14ac:dyDescent="0.35">
      <c r="A39" s="15">
        <f t="shared" si="2"/>
        <v>30</v>
      </c>
      <c r="B39" t="s">
        <v>123</v>
      </c>
      <c r="C39" t="s">
        <v>451</v>
      </c>
      <c r="D39" s="83">
        <v>0</v>
      </c>
      <c r="E39" s="39">
        <v>10035.829999999998</v>
      </c>
      <c r="F39" s="39"/>
      <c r="G39" s="39">
        <v>1158.33</v>
      </c>
      <c r="H39" s="39">
        <f t="shared" si="0"/>
        <v>11194.159999999998</v>
      </c>
      <c r="I39" s="82" t="str">
        <f t="shared" si="1"/>
        <v>n.m.</v>
      </c>
    </row>
    <row r="40" spans="1:9" x14ac:dyDescent="0.35">
      <c r="A40" s="15">
        <f t="shared" si="2"/>
        <v>31</v>
      </c>
      <c r="B40" t="s">
        <v>689</v>
      </c>
      <c r="C40" t="s">
        <v>1008</v>
      </c>
      <c r="D40" s="83">
        <v>-565714.30200000003</v>
      </c>
      <c r="E40" s="39">
        <v>1428859.9299999997</v>
      </c>
      <c r="F40" s="39">
        <v>3708.590000000002</v>
      </c>
      <c r="G40" s="39">
        <v>226690.22</v>
      </c>
      <c r="H40" s="39">
        <f t="shared" si="0"/>
        <v>1659258.7399999998</v>
      </c>
      <c r="I40" s="82">
        <f t="shared" si="1"/>
        <v>-2.933033041826826</v>
      </c>
    </row>
    <row r="41" spans="1:9" x14ac:dyDescent="0.35">
      <c r="A41" s="15">
        <f t="shared" si="2"/>
        <v>32</v>
      </c>
      <c r="B41" t="s">
        <v>690</v>
      </c>
      <c r="C41" t="s">
        <v>1009</v>
      </c>
      <c r="D41" s="83">
        <v>0</v>
      </c>
      <c r="E41" s="39">
        <v>464139.62999999989</v>
      </c>
      <c r="F41" s="39">
        <v>713.24</v>
      </c>
      <c r="G41" s="39">
        <v>111764.37</v>
      </c>
      <c r="H41" s="39">
        <f t="shared" si="0"/>
        <v>576617.23999999987</v>
      </c>
      <c r="I41" s="82" t="str">
        <f t="shared" si="1"/>
        <v>n.m.</v>
      </c>
    </row>
    <row r="42" spans="1:9" x14ac:dyDescent="0.35">
      <c r="A42" s="15">
        <f t="shared" si="2"/>
        <v>33</v>
      </c>
      <c r="B42" t="s">
        <v>691</v>
      </c>
      <c r="C42" t="s">
        <v>1010</v>
      </c>
      <c r="D42" s="83">
        <v>0</v>
      </c>
      <c r="E42" s="39">
        <v>128.93</v>
      </c>
      <c r="F42" s="39">
        <v>124.28</v>
      </c>
      <c r="G42" s="39">
        <v>43.18</v>
      </c>
      <c r="H42" s="39">
        <f t="shared" si="0"/>
        <v>296.39</v>
      </c>
      <c r="I42" s="82" t="str">
        <f t="shared" si="1"/>
        <v>n.m.</v>
      </c>
    </row>
    <row r="43" spans="1:9" x14ac:dyDescent="0.35">
      <c r="A43" s="15">
        <f t="shared" si="2"/>
        <v>34</v>
      </c>
      <c r="B43" t="s">
        <v>692</v>
      </c>
      <c r="C43" t="s">
        <v>1011</v>
      </c>
      <c r="D43" s="83">
        <v>0</v>
      </c>
      <c r="E43" s="39">
        <v>88.38</v>
      </c>
      <c r="F43" s="39">
        <v>121.74</v>
      </c>
      <c r="G43" s="39">
        <v>29.59</v>
      </c>
      <c r="H43" s="39">
        <f t="shared" si="0"/>
        <v>239.71</v>
      </c>
      <c r="I43" s="82" t="str">
        <f t="shared" si="1"/>
        <v>n.m.</v>
      </c>
    </row>
    <row r="44" spans="1:9" x14ac:dyDescent="0.35">
      <c r="A44" s="15">
        <f t="shared" si="2"/>
        <v>35</v>
      </c>
      <c r="B44" t="s">
        <v>693</v>
      </c>
      <c r="C44" t="s">
        <v>1012</v>
      </c>
      <c r="D44" s="83">
        <v>0</v>
      </c>
      <c r="E44" s="39">
        <v>1379.1999999999998</v>
      </c>
      <c r="F44" s="39">
        <v>43.72</v>
      </c>
      <c r="G44" s="39">
        <v>259.89</v>
      </c>
      <c r="H44" s="39">
        <f t="shared" si="0"/>
        <v>1682.81</v>
      </c>
      <c r="I44" s="82" t="str">
        <f t="shared" si="1"/>
        <v>n.m.</v>
      </c>
    </row>
    <row r="45" spans="1:9" x14ac:dyDescent="0.35">
      <c r="A45" s="15">
        <f t="shared" si="2"/>
        <v>36</v>
      </c>
      <c r="B45" t="s">
        <v>694</v>
      </c>
      <c r="C45" t="s">
        <v>1013</v>
      </c>
      <c r="D45" s="83">
        <v>0</v>
      </c>
      <c r="E45" s="39">
        <v>1175.8699999999999</v>
      </c>
      <c r="F45" s="39">
        <v>212.35999999999999</v>
      </c>
      <c r="G45" s="39">
        <v>223.57</v>
      </c>
      <c r="H45" s="39">
        <f t="shared" si="0"/>
        <v>1611.7999999999997</v>
      </c>
      <c r="I45" s="82" t="str">
        <f t="shared" si="1"/>
        <v>n.m.</v>
      </c>
    </row>
    <row r="46" spans="1:9" x14ac:dyDescent="0.35">
      <c r="A46" s="15">
        <f t="shared" si="2"/>
        <v>37</v>
      </c>
      <c r="B46" t="s">
        <v>1312</v>
      </c>
      <c r="C46" t="s">
        <v>1383</v>
      </c>
      <c r="D46" s="83">
        <v>921.80099999999993</v>
      </c>
      <c r="E46" s="39">
        <v>27249.32</v>
      </c>
      <c r="F46" s="39">
        <v>111.48000000000003</v>
      </c>
      <c r="G46" s="39">
        <v>7442.4599999999991</v>
      </c>
      <c r="H46" s="39">
        <f t="shared" si="0"/>
        <v>34803.259999999995</v>
      </c>
      <c r="I46" s="82">
        <f t="shared" si="1"/>
        <v>37.755719509959306</v>
      </c>
    </row>
    <row r="47" spans="1:9" x14ac:dyDescent="0.35">
      <c r="A47" s="15">
        <f t="shared" si="2"/>
        <v>38</v>
      </c>
      <c r="B47" t="s">
        <v>1313</v>
      </c>
      <c r="C47" t="s">
        <v>1384</v>
      </c>
      <c r="D47" s="83">
        <v>1033.5819999999999</v>
      </c>
      <c r="E47" s="39">
        <v>37949.450000000012</v>
      </c>
      <c r="F47" s="39">
        <v>95.09</v>
      </c>
      <c r="G47" s="39">
        <v>9180.1</v>
      </c>
      <c r="H47" s="39">
        <f t="shared" si="0"/>
        <v>47224.640000000007</v>
      </c>
      <c r="I47" s="82">
        <f t="shared" si="1"/>
        <v>45.690269373886167</v>
      </c>
    </row>
    <row r="48" spans="1:9" x14ac:dyDescent="0.35">
      <c r="A48" s="15">
        <f t="shared" si="2"/>
        <v>39</v>
      </c>
      <c r="B48" t="s">
        <v>695</v>
      </c>
      <c r="C48" t="s">
        <v>1014</v>
      </c>
      <c r="D48" s="83">
        <v>0</v>
      </c>
      <c r="E48" s="39">
        <v>2974.7000000000003</v>
      </c>
      <c r="F48" s="39">
        <v>52.040000000000006</v>
      </c>
      <c r="G48" s="39">
        <v>447.9</v>
      </c>
      <c r="H48" s="39">
        <f t="shared" si="0"/>
        <v>3474.6400000000003</v>
      </c>
      <c r="I48" s="82" t="str">
        <f t="shared" si="1"/>
        <v>n.m.</v>
      </c>
    </row>
    <row r="49" spans="1:9" x14ac:dyDescent="0.35">
      <c r="A49" s="15">
        <f t="shared" si="2"/>
        <v>40</v>
      </c>
      <c r="B49" t="s">
        <v>696</v>
      </c>
      <c r="C49" t="s">
        <v>1015</v>
      </c>
      <c r="D49" s="83">
        <v>0</v>
      </c>
      <c r="E49" s="39">
        <v>2362.39</v>
      </c>
      <c r="F49" s="39">
        <v>67.78</v>
      </c>
      <c r="G49" s="39">
        <v>358.66</v>
      </c>
      <c r="H49" s="39">
        <f t="shared" si="0"/>
        <v>2788.83</v>
      </c>
      <c r="I49" s="82" t="str">
        <f t="shared" si="1"/>
        <v>n.m.</v>
      </c>
    </row>
    <row r="50" spans="1:9" x14ac:dyDescent="0.35">
      <c r="A50" s="15">
        <f t="shared" si="2"/>
        <v>41</v>
      </c>
      <c r="B50" t="s">
        <v>697</v>
      </c>
      <c r="C50" t="s">
        <v>1016</v>
      </c>
      <c r="D50" s="83">
        <v>0</v>
      </c>
      <c r="E50" s="39">
        <v>2005.71</v>
      </c>
      <c r="F50" s="39">
        <v>93.960000000000008</v>
      </c>
      <c r="G50" s="39">
        <v>292.90999999999997</v>
      </c>
      <c r="H50" s="39">
        <f t="shared" si="0"/>
        <v>2392.58</v>
      </c>
      <c r="I50" s="82" t="str">
        <f t="shared" si="1"/>
        <v>n.m.</v>
      </c>
    </row>
    <row r="51" spans="1:9" x14ac:dyDescent="0.35">
      <c r="A51" s="15">
        <f t="shared" si="2"/>
        <v>42</v>
      </c>
      <c r="B51" t="s">
        <v>698</v>
      </c>
      <c r="C51" t="s">
        <v>1017</v>
      </c>
      <c r="D51" s="83">
        <v>0</v>
      </c>
      <c r="E51" s="39">
        <v>1364.5700000000002</v>
      </c>
      <c r="F51" s="39">
        <v>32.69</v>
      </c>
      <c r="G51" s="39">
        <v>203.12</v>
      </c>
      <c r="H51" s="39">
        <f t="shared" si="0"/>
        <v>1600.38</v>
      </c>
      <c r="I51" s="82" t="str">
        <f t="shared" si="1"/>
        <v>n.m.</v>
      </c>
    </row>
    <row r="52" spans="1:9" x14ac:dyDescent="0.35">
      <c r="A52" s="15">
        <f t="shared" si="2"/>
        <v>43</v>
      </c>
      <c r="B52" t="s">
        <v>699</v>
      </c>
      <c r="C52" t="s">
        <v>1018</v>
      </c>
      <c r="D52" s="83">
        <v>0</v>
      </c>
      <c r="E52" s="39">
        <v>408.96000000000004</v>
      </c>
      <c r="F52" s="39">
        <v>45.669999999999995</v>
      </c>
      <c r="G52" s="39">
        <v>90.31</v>
      </c>
      <c r="H52" s="39">
        <f t="shared" si="0"/>
        <v>544.94000000000005</v>
      </c>
      <c r="I52" s="82" t="str">
        <f t="shared" si="1"/>
        <v>n.m.</v>
      </c>
    </row>
    <row r="53" spans="1:9" x14ac:dyDescent="0.35">
      <c r="A53" s="15">
        <f t="shared" si="2"/>
        <v>44</v>
      </c>
      <c r="B53" t="s">
        <v>700</v>
      </c>
      <c r="C53" t="s">
        <v>1019</v>
      </c>
      <c r="D53" s="83">
        <v>0</v>
      </c>
      <c r="E53" s="39">
        <v>673.75</v>
      </c>
      <c r="F53" s="39">
        <v>66.109999999999985</v>
      </c>
      <c r="G53" s="39">
        <v>144.94999999999999</v>
      </c>
      <c r="H53" s="39">
        <f t="shared" si="0"/>
        <v>884.81</v>
      </c>
      <c r="I53" s="82" t="str">
        <f t="shared" si="1"/>
        <v>n.m.</v>
      </c>
    </row>
    <row r="54" spans="1:9" x14ac:dyDescent="0.35">
      <c r="A54" s="15">
        <f t="shared" si="2"/>
        <v>45</v>
      </c>
      <c r="B54" t="s">
        <v>701</v>
      </c>
      <c r="C54" t="s">
        <v>1020</v>
      </c>
      <c r="D54" s="83">
        <v>0</v>
      </c>
      <c r="E54" s="39">
        <v>2582.9300000000003</v>
      </c>
      <c r="F54" s="39">
        <v>51.819999999999993</v>
      </c>
      <c r="G54" s="39">
        <v>367.24</v>
      </c>
      <c r="H54" s="39">
        <f t="shared" si="0"/>
        <v>3001.9900000000007</v>
      </c>
      <c r="I54" s="82" t="str">
        <f t="shared" si="1"/>
        <v>n.m.</v>
      </c>
    </row>
    <row r="55" spans="1:9" x14ac:dyDescent="0.35">
      <c r="A55" s="15">
        <f t="shared" si="2"/>
        <v>46</v>
      </c>
      <c r="B55" t="s">
        <v>702</v>
      </c>
      <c r="C55" t="s">
        <v>1021</v>
      </c>
      <c r="D55" s="83">
        <v>3.1259999999999999</v>
      </c>
      <c r="E55" s="39">
        <v>926.39</v>
      </c>
      <c r="F55" s="39">
        <v>172.76</v>
      </c>
      <c r="G55" s="39">
        <v>161.74</v>
      </c>
      <c r="H55" s="39">
        <f t="shared" si="0"/>
        <v>1260.8900000000001</v>
      </c>
      <c r="I55" s="82">
        <f t="shared" si="1"/>
        <v>403.35572616762641</v>
      </c>
    </row>
    <row r="56" spans="1:9" x14ac:dyDescent="0.35">
      <c r="A56" s="15">
        <f t="shared" si="2"/>
        <v>47</v>
      </c>
      <c r="B56" t="s">
        <v>703</v>
      </c>
      <c r="C56" t="s">
        <v>1022</v>
      </c>
      <c r="D56" s="83">
        <v>0.315</v>
      </c>
      <c r="E56" s="39">
        <v>507.32</v>
      </c>
      <c r="F56" s="39">
        <v>24.080000000000002</v>
      </c>
      <c r="G56" s="39">
        <v>196.48</v>
      </c>
      <c r="H56" s="39">
        <f t="shared" si="0"/>
        <v>727.88</v>
      </c>
      <c r="I56" s="82">
        <f t="shared" si="1"/>
        <v>2310.7301587301586</v>
      </c>
    </row>
    <row r="57" spans="1:9" x14ac:dyDescent="0.35">
      <c r="A57" s="15">
        <f t="shared" si="2"/>
        <v>48</v>
      </c>
      <c r="B57" t="s">
        <v>704</v>
      </c>
      <c r="C57" t="s">
        <v>1023</v>
      </c>
      <c r="D57" s="83">
        <v>0.315</v>
      </c>
      <c r="E57" s="39">
        <v>989.53000000000009</v>
      </c>
      <c r="F57" s="39">
        <v>59.650000000000006</v>
      </c>
      <c r="G57" s="39">
        <v>269.52000000000004</v>
      </c>
      <c r="H57" s="39">
        <f t="shared" si="0"/>
        <v>1318.7</v>
      </c>
      <c r="I57" s="82">
        <f t="shared" si="1"/>
        <v>4186.3492063492067</v>
      </c>
    </row>
    <row r="58" spans="1:9" x14ac:dyDescent="0.35">
      <c r="A58" s="15">
        <f t="shared" si="2"/>
        <v>49</v>
      </c>
      <c r="B58" t="s">
        <v>309</v>
      </c>
      <c r="C58" t="s">
        <v>622</v>
      </c>
      <c r="D58" s="83">
        <v>0</v>
      </c>
      <c r="E58" s="39">
        <v>260.14999999999998</v>
      </c>
      <c r="F58" s="39">
        <v>250.73</v>
      </c>
      <c r="G58" s="39">
        <v>87.11</v>
      </c>
      <c r="H58" s="39">
        <f t="shared" si="0"/>
        <v>597.99</v>
      </c>
      <c r="I58" s="82" t="str">
        <f t="shared" si="1"/>
        <v>n.m.</v>
      </c>
    </row>
    <row r="59" spans="1:9" x14ac:dyDescent="0.35">
      <c r="A59" s="15">
        <f t="shared" si="2"/>
        <v>50</v>
      </c>
      <c r="B59" t="s">
        <v>315</v>
      </c>
      <c r="C59" t="s">
        <v>628</v>
      </c>
      <c r="D59" s="83">
        <v>0</v>
      </c>
      <c r="E59" s="39">
        <v>140.22</v>
      </c>
      <c r="F59" s="39">
        <v>135.13999999999999</v>
      </c>
      <c r="G59" s="39">
        <v>46.95</v>
      </c>
      <c r="H59" s="39">
        <f t="shared" si="0"/>
        <v>322.31</v>
      </c>
      <c r="I59" s="82" t="str">
        <f t="shared" si="1"/>
        <v>n.m.</v>
      </c>
    </row>
    <row r="60" spans="1:9" x14ac:dyDescent="0.35">
      <c r="A60" s="15">
        <f t="shared" si="2"/>
        <v>51</v>
      </c>
      <c r="B60" t="s">
        <v>291</v>
      </c>
      <c r="C60" t="s">
        <v>606</v>
      </c>
      <c r="D60" s="83">
        <v>0</v>
      </c>
      <c r="E60" s="39">
        <v>138.97999999999999</v>
      </c>
      <c r="F60" s="39">
        <v>133.94</v>
      </c>
      <c r="G60" s="39">
        <v>46.55</v>
      </c>
      <c r="H60" s="39">
        <f t="shared" si="0"/>
        <v>319.46999999999997</v>
      </c>
      <c r="I60" s="82" t="str">
        <f t="shared" si="1"/>
        <v>n.m.</v>
      </c>
    </row>
    <row r="61" spans="1:9" x14ac:dyDescent="0.35">
      <c r="A61" s="15">
        <f t="shared" si="2"/>
        <v>52</v>
      </c>
      <c r="B61" t="s">
        <v>705</v>
      </c>
      <c r="C61" t="s">
        <v>1024</v>
      </c>
      <c r="D61" s="83">
        <v>46297.71</v>
      </c>
      <c r="E61" s="39">
        <v>3325.8799999999997</v>
      </c>
      <c r="F61" s="39">
        <v>146.59</v>
      </c>
      <c r="G61" s="39">
        <v>511.96000000000004</v>
      </c>
      <c r="H61" s="39">
        <f t="shared" si="0"/>
        <v>3984.43</v>
      </c>
      <c r="I61" s="82">
        <f t="shared" si="1"/>
        <v>8.606106003947063E-2</v>
      </c>
    </row>
    <row r="62" spans="1:9" x14ac:dyDescent="0.35">
      <c r="A62" s="15">
        <f t="shared" si="2"/>
        <v>53</v>
      </c>
      <c r="B62" t="s">
        <v>706</v>
      </c>
      <c r="C62" t="s">
        <v>1025</v>
      </c>
      <c r="D62" s="83">
        <v>10752.26</v>
      </c>
      <c r="E62" s="39">
        <v>5056.47</v>
      </c>
      <c r="F62" s="39">
        <v>40.69</v>
      </c>
      <c r="G62" s="39">
        <v>1577.96</v>
      </c>
      <c r="H62" s="39">
        <f t="shared" si="0"/>
        <v>6675.12</v>
      </c>
      <c r="I62" s="82">
        <f t="shared" si="1"/>
        <v>0.62081088068926904</v>
      </c>
    </row>
    <row r="63" spans="1:9" x14ac:dyDescent="0.35">
      <c r="A63" s="15">
        <f t="shared" si="2"/>
        <v>54</v>
      </c>
      <c r="B63" t="s">
        <v>707</v>
      </c>
      <c r="C63" t="s">
        <v>1026</v>
      </c>
      <c r="D63" s="83">
        <v>0</v>
      </c>
      <c r="E63" s="39">
        <v>681.8900000000001</v>
      </c>
      <c r="F63" s="39">
        <v>1.04</v>
      </c>
      <c r="G63" s="39">
        <v>108.31</v>
      </c>
      <c r="H63" s="39">
        <f t="shared" si="0"/>
        <v>791.24</v>
      </c>
      <c r="I63" s="82" t="str">
        <f t="shared" si="1"/>
        <v>n.m.</v>
      </c>
    </row>
    <row r="64" spans="1:9" x14ac:dyDescent="0.35">
      <c r="A64" s="15">
        <f t="shared" si="2"/>
        <v>55</v>
      </c>
      <c r="B64" t="s">
        <v>708</v>
      </c>
      <c r="C64" t="s">
        <v>1027</v>
      </c>
      <c r="D64" s="83">
        <v>3018.2440000000001</v>
      </c>
      <c r="E64" s="39">
        <v>738.67</v>
      </c>
      <c r="F64" s="39">
        <v>85.04</v>
      </c>
      <c r="G64" s="39">
        <v>185.73000000000002</v>
      </c>
      <c r="H64" s="39">
        <f t="shared" si="0"/>
        <v>1009.4399999999999</v>
      </c>
      <c r="I64" s="82">
        <f t="shared" si="1"/>
        <v>0.33444612165219245</v>
      </c>
    </row>
    <row r="65" spans="1:9" x14ac:dyDescent="0.35">
      <c r="A65" s="15">
        <f t="shared" si="2"/>
        <v>56</v>
      </c>
      <c r="B65" t="s">
        <v>709</v>
      </c>
      <c r="C65" t="s">
        <v>1028</v>
      </c>
      <c r="D65" s="83">
        <v>726.72399999999993</v>
      </c>
      <c r="E65" s="39">
        <v>8152.1299999999992</v>
      </c>
      <c r="F65" s="39">
        <v>444.55999999999995</v>
      </c>
      <c r="G65" s="39">
        <v>1655.21</v>
      </c>
      <c r="H65" s="39">
        <f t="shared" si="0"/>
        <v>10251.899999999998</v>
      </c>
      <c r="I65" s="82">
        <f t="shared" si="1"/>
        <v>14.107006236205216</v>
      </c>
    </row>
    <row r="66" spans="1:9" x14ac:dyDescent="0.35">
      <c r="A66" s="15">
        <f t="shared" si="2"/>
        <v>57</v>
      </c>
      <c r="B66" t="s">
        <v>710</v>
      </c>
      <c r="C66" t="s">
        <v>1029</v>
      </c>
      <c r="D66" s="83">
        <v>727.63</v>
      </c>
      <c r="E66" s="39">
        <v>6331.23</v>
      </c>
      <c r="F66" s="39">
        <v>129.64000000000001</v>
      </c>
      <c r="G66" s="39">
        <v>1412.82</v>
      </c>
      <c r="H66" s="39">
        <f t="shared" si="0"/>
        <v>7873.69</v>
      </c>
      <c r="I66" s="82">
        <f t="shared" si="1"/>
        <v>10.821007929854458</v>
      </c>
    </row>
    <row r="67" spans="1:9" x14ac:dyDescent="0.35">
      <c r="A67" s="15">
        <f t="shared" si="2"/>
        <v>58</v>
      </c>
      <c r="B67" t="s">
        <v>711</v>
      </c>
      <c r="C67" t="s">
        <v>1017</v>
      </c>
      <c r="D67" s="83">
        <v>5537.96</v>
      </c>
      <c r="E67" s="39">
        <v>4569.7299999999996</v>
      </c>
      <c r="F67" s="39">
        <v>122.89</v>
      </c>
      <c r="G67" s="39">
        <v>1041.17</v>
      </c>
      <c r="H67" s="39">
        <f t="shared" si="0"/>
        <v>5733.79</v>
      </c>
      <c r="I67" s="82">
        <f t="shared" si="1"/>
        <v>1.0353613966153601</v>
      </c>
    </row>
    <row r="68" spans="1:9" x14ac:dyDescent="0.35">
      <c r="A68" s="15">
        <f t="shared" si="2"/>
        <v>59</v>
      </c>
      <c r="B68" t="s">
        <v>712</v>
      </c>
      <c r="C68" t="s">
        <v>618</v>
      </c>
      <c r="D68" s="83">
        <v>3687.8159999999998</v>
      </c>
      <c r="E68" s="39">
        <v>21142.14</v>
      </c>
      <c r="F68" s="39"/>
      <c r="G68" s="39">
        <v>6265.8399999999992</v>
      </c>
      <c r="H68" s="39">
        <f t="shared" si="0"/>
        <v>27407.98</v>
      </c>
      <c r="I68" s="82">
        <f t="shared" si="1"/>
        <v>7.4320356547072848</v>
      </c>
    </row>
    <row r="69" spans="1:9" x14ac:dyDescent="0.35">
      <c r="A69" s="15">
        <f t="shared" si="2"/>
        <v>60</v>
      </c>
      <c r="B69" t="s">
        <v>713</v>
      </c>
      <c r="C69" t="s">
        <v>1030</v>
      </c>
      <c r="D69" s="83">
        <v>0</v>
      </c>
      <c r="E69" s="39">
        <v>9869.4500000000007</v>
      </c>
      <c r="F69" s="39">
        <v>377.85999999999996</v>
      </c>
      <c r="G69" s="39">
        <v>1346.51</v>
      </c>
      <c r="H69" s="39">
        <f t="shared" si="0"/>
        <v>11593.820000000002</v>
      </c>
      <c r="I69" s="82" t="str">
        <f t="shared" si="1"/>
        <v>n.m.</v>
      </c>
    </row>
    <row r="70" spans="1:9" x14ac:dyDescent="0.35">
      <c r="A70" s="15">
        <f t="shared" si="2"/>
        <v>61</v>
      </c>
      <c r="B70" t="s">
        <v>714</v>
      </c>
      <c r="C70" t="s">
        <v>1031</v>
      </c>
      <c r="D70" s="83">
        <v>0</v>
      </c>
      <c r="E70" s="39">
        <v>2444.9599999999996</v>
      </c>
      <c r="F70" s="39">
        <v>74.39</v>
      </c>
      <c r="G70" s="39">
        <v>602.95999999999992</v>
      </c>
      <c r="H70" s="39">
        <f t="shared" si="0"/>
        <v>3122.3099999999995</v>
      </c>
      <c r="I70" s="82" t="str">
        <f t="shared" si="1"/>
        <v>n.m.</v>
      </c>
    </row>
    <row r="71" spans="1:9" x14ac:dyDescent="0.35">
      <c r="A71" s="15">
        <f>A70+1</f>
        <v>62</v>
      </c>
      <c r="B71" t="s">
        <v>715</v>
      </c>
      <c r="C71" t="s">
        <v>1032</v>
      </c>
      <c r="D71" s="83">
        <v>0</v>
      </c>
      <c r="E71" s="39">
        <v>721.00999999999988</v>
      </c>
      <c r="F71" s="39">
        <v>23</v>
      </c>
      <c r="G71" s="39">
        <v>179.25</v>
      </c>
      <c r="H71" s="39">
        <f t="shared" si="0"/>
        <v>923.25999999999988</v>
      </c>
      <c r="I71" s="82" t="str">
        <f t="shared" si="1"/>
        <v>n.m.</v>
      </c>
    </row>
    <row r="72" spans="1:9" x14ac:dyDescent="0.35">
      <c r="A72" s="15">
        <f t="shared" si="2"/>
        <v>63</v>
      </c>
      <c r="B72" t="s">
        <v>716</v>
      </c>
      <c r="C72" t="s">
        <v>1033</v>
      </c>
      <c r="D72" s="83">
        <v>0</v>
      </c>
      <c r="E72" s="39">
        <v>306654.38</v>
      </c>
      <c r="F72" s="39">
        <v>184.96000000000004</v>
      </c>
      <c r="G72" s="39">
        <v>70294.55</v>
      </c>
      <c r="H72" s="39">
        <f t="shared" si="0"/>
        <v>377133.89</v>
      </c>
      <c r="I72" s="82" t="str">
        <f t="shared" si="1"/>
        <v>n.m.</v>
      </c>
    </row>
    <row r="73" spans="1:9" x14ac:dyDescent="0.35">
      <c r="A73" s="15">
        <f t="shared" si="2"/>
        <v>64</v>
      </c>
      <c r="B73" t="s">
        <v>717</v>
      </c>
      <c r="C73" t="s">
        <v>1034</v>
      </c>
      <c r="D73" s="83">
        <v>0.94</v>
      </c>
      <c r="E73" s="39">
        <v>3078.55</v>
      </c>
      <c r="F73" s="39">
        <v>64.72</v>
      </c>
      <c r="G73" s="39">
        <v>726.9799999999999</v>
      </c>
      <c r="H73" s="39">
        <f t="shared" si="0"/>
        <v>3870.25</v>
      </c>
      <c r="I73" s="82">
        <f t="shared" si="1"/>
        <v>4117.2872340425538</v>
      </c>
    </row>
    <row r="74" spans="1:9" x14ac:dyDescent="0.35">
      <c r="A74" s="15">
        <f t="shared" si="2"/>
        <v>65</v>
      </c>
      <c r="B74" t="s">
        <v>718</v>
      </c>
      <c r="C74" t="s">
        <v>1035</v>
      </c>
      <c r="D74" s="83">
        <v>0.94</v>
      </c>
      <c r="E74" s="39">
        <v>1880.17</v>
      </c>
      <c r="F74" s="39">
        <v>50.669999999999995</v>
      </c>
      <c r="G74" s="39">
        <v>457.47999999999996</v>
      </c>
      <c r="H74" s="39">
        <f t="shared" si="0"/>
        <v>2388.3200000000002</v>
      </c>
      <c r="I74" s="82">
        <f t="shared" si="1"/>
        <v>2540.7659574468089</v>
      </c>
    </row>
    <row r="75" spans="1:9" x14ac:dyDescent="0.35">
      <c r="A75" s="15">
        <f t="shared" si="2"/>
        <v>66</v>
      </c>
      <c r="B75" t="s">
        <v>719</v>
      </c>
      <c r="C75" t="s">
        <v>1036</v>
      </c>
      <c r="D75" s="83">
        <v>0.94</v>
      </c>
      <c r="E75" s="39">
        <v>3141.24</v>
      </c>
      <c r="F75" s="39">
        <v>23.91</v>
      </c>
      <c r="G75" s="39">
        <v>765.93999999999994</v>
      </c>
      <c r="H75" s="39">
        <f t="shared" si="0"/>
        <v>3931.0899999999997</v>
      </c>
      <c r="I75" s="82">
        <f t="shared" si="1"/>
        <v>4182.010638297872</v>
      </c>
    </row>
    <row r="76" spans="1:9" x14ac:dyDescent="0.35">
      <c r="A76" s="15">
        <f t="shared" ref="A76:A139" si="3">A75+1</f>
        <v>67</v>
      </c>
      <c r="B76" t="s">
        <v>720</v>
      </c>
      <c r="C76" t="s">
        <v>1037</v>
      </c>
      <c r="D76" s="83">
        <v>0</v>
      </c>
      <c r="E76" s="39">
        <v>1834.13</v>
      </c>
      <c r="F76" s="39">
        <v>5.41</v>
      </c>
      <c r="G76" s="39">
        <v>387.09</v>
      </c>
      <c r="H76" s="39">
        <f t="shared" ref="H76:H139" si="4">SUM(E76:G76)</f>
        <v>2226.63</v>
      </c>
      <c r="I76" s="82" t="str">
        <f t="shared" ref="I76:I139" si="5">IFERROR(H76/D76,"n.m.")</f>
        <v>n.m.</v>
      </c>
    </row>
    <row r="77" spans="1:9" x14ac:dyDescent="0.35">
      <c r="A77" s="15">
        <f t="shared" si="3"/>
        <v>68</v>
      </c>
      <c r="B77" t="s">
        <v>721</v>
      </c>
      <c r="C77" t="s">
        <v>1038</v>
      </c>
      <c r="D77" s="83">
        <v>0</v>
      </c>
      <c r="E77" s="39">
        <v>888.9</v>
      </c>
      <c r="F77" s="39"/>
      <c r="G77" s="39"/>
      <c r="H77" s="39">
        <f t="shared" si="4"/>
        <v>888.9</v>
      </c>
      <c r="I77" s="82" t="str">
        <f t="shared" si="5"/>
        <v>n.m.</v>
      </c>
    </row>
    <row r="78" spans="1:9" x14ac:dyDescent="0.35">
      <c r="A78" s="15">
        <f t="shared" si="3"/>
        <v>69</v>
      </c>
      <c r="B78" t="s">
        <v>722</v>
      </c>
      <c r="C78" t="s">
        <v>1034</v>
      </c>
      <c r="D78" s="83">
        <v>0</v>
      </c>
      <c r="E78" s="39">
        <v>2055.4</v>
      </c>
      <c r="F78" s="39">
        <v>0.5</v>
      </c>
      <c r="G78" s="39">
        <v>57.96</v>
      </c>
      <c r="H78" s="39">
        <f t="shared" si="4"/>
        <v>2113.86</v>
      </c>
      <c r="I78" s="82" t="str">
        <f t="shared" si="5"/>
        <v>n.m.</v>
      </c>
    </row>
    <row r="79" spans="1:9" x14ac:dyDescent="0.35">
      <c r="A79" s="15">
        <f t="shared" si="3"/>
        <v>70</v>
      </c>
      <c r="B79" t="s">
        <v>723</v>
      </c>
      <c r="C79" t="s">
        <v>1039</v>
      </c>
      <c r="D79" s="83">
        <v>0</v>
      </c>
      <c r="E79" s="39">
        <v>341.3</v>
      </c>
      <c r="F79" s="39">
        <v>0.38</v>
      </c>
      <c r="G79" s="39">
        <v>44.96</v>
      </c>
      <c r="H79" s="39">
        <f t="shared" si="4"/>
        <v>386.64</v>
      </c>
      <c r="I79" s="82" t="str">
        <f t="shared" si="5"/>
        <v>n.m.</v>
      </c>
    </row>
    <row r="80" spans="1:9" x14ac:dyDescent="0.35">
      <c r="A80" s="15">
        <f t="shared" si="3"/>
        <v>71</v>
      </c>
      <c r="B80" t="s">
        <v>724</v>
      </c>
      <c r="C80" t="s">
        <v>1040</v>
      </c>
      <c r="D80" s="83">
        <v>0</v>
      </c>
      <c r="E80" s="39">
        <v>1782.8</v>
      </c>
      <c r="F80" s="39"/>
      <c r="G80" s="39"/>
      <c r="H80" s="39">
        <f t="shared" si="4"/>
        <v>1782.8</v>
      </c>
      <c r="I80" s="82" t="str">
        <f t="shared" si="5"/>
        <v>n.m.</v>
      </c>
    </row>
    <row r="81" spans="1:9" x14ac:dyDescent="0.35">
      <c r="A81" s="15">
        <f t="shared" si="3"/>
        <v>72</v>
      </c>
      <c r="B81" t="s">
        <v>72</v>
      </c>
      <c r="C81" t="s">
        <v>402</v>
      </c>
      <c r="D81" s="83">
        <v>666881.58400000003</v>
      </c>
      <c r="E81" s="39">
        <v>942583.96999999939</v>
      </c>
      <c r="F81" s="39">
        <v>16454.409999999989</v>
      </c>
      <c r="G81" s="39">
        <v>214785.05999999994</v>
      </c>
      <c r="H81" s="39">
        <f t="shared" si="4"/>
        <v>1173823.4399999995</v>
      </c>
      <c r="I81" s="82">
        <f t="shared" si="5"/>
        <v>1.7601677241697522</v>
      </c>
    </row>
    <row r="82" spans="1:9" x14ac:dyDescent="0.35">
      <c r="A82" s="15">
        <f t="shared" si="3"/>
        <v>73</v>
      </c>
      <c r="B82" t="s">
        <v>59</v>
      </c>
      <c r="C82" t="s">
        <v>391</v>
      </c>
      <c r="D82" s="83">
        <v>0</v>
      </c>
      <c r="E82" s="39">
        <v>-212280.63000000053</v>
      </c>
      <c r="F82" s="39"/>
      <c r="G82" s="39"/>
      <c r="H82" s="39">
        <f t="shared" si="4"/>
        <v>-212280.63000000053</v>
      </c>
      <c r="I82" s="82" t="str">
        <f t="shared" si="5"/>
        <v>n.m.</v>
      </c>
    </row>
    <row r="83" spans="1:9" x14ac:dyDescent="0.35">
      <c r="A83" s="15">
        <f t="shared" si="3"/>
        <v>74</v>
      </c>
      <c r="B83" t="s">
        <v>1314</v>
      </c>
      <c r="C83" t="s">
        <v>1385</v>
      </c>
      <c r="D83" s="83">
        <v>0</v>
      </c>
      <c r="E83" s="39"/>
      <c r="F83" s="39">
        <v>-194.84999999999997</v>
      </c>
      <c r="G83" s="39"/>
      <c r="H83" s="39">
        <f t="shared" si="4"/>
        <v>-194.84999999999997</v>
      </c>
      <c r="I83" s="82" t="str">
        <f t="shared" si="5"/>
        <v>n.m.</v>
      </c>
    </row>
    <row r="84" spans="1:9" x14ac:dyDescent="0.35">
      <c r="A84" s="15">
        <f t="shared" si="3"/>
        <v>75</v>
      </c>
      <c r="B84" t="s">
        <v>725</v>
      </c>
      <c r="C84" t="s">
        <v>1041</v>
      </c>
      <c r="D84" s="83">
        <v>13871991.776000001</v>
      </c>
      <c r="E84" s="39">
        <v>-132919.51000000112</v>
      </c>
      <c r="F84" s="39">
        <v>-4272.8699999999808</v>
      </c>
      <c r="G84" s="39">
        <v>1256100.0599999998</v>
      </c>
      <c r="H84" s="39">
        <f t="shared" si="4"/>
        <v>1118907.6799999988</v>
      </c>
      <c r="I84" s="82">
        <f t="shared" si="5"/>
        <v>8.0659482651642453E-2</v>
      </c>
    </row>
    <row r="85" spans="1:9" x14ac:dyDescent="0.35">
      <c r="A85" s="15">
        <f t="shared" si="3"/>
        <v>76</v>
      </c>
      <c r="B85" t="s">
        <v>1315</v>
      </c>
      <c r="C85" t="s">
        <v>1386</v>
      </c>
      <c r="D85" s="83">
        <v>344370.79100000003</v>
      </c>
      <c r="E85" s="39">
        <v>238623.58999999991</v>
      </c>
      <c r="F85" s="39"/>
      <c r="G85" s="39">
        <v>75156.38</v>
      </c>
      <c r="H85" s="39">
        <f t="shared" si="4"/>
        <v>313779.96999999991</v>
      </c>
      <c r="I85" s="82">
        <f t="shared" si="5"/>
        <v>0.91116894405832427</v>
      </c>
    </row>
    <row r="86" spans="1:9" x14ac:dyDescent="0.35">
      <c r="A86" s="15">
        <f t="shared" si="3"/>
        <v>77</v>
      </c>
      <c r="B86" t="s">
        <v>1316</v>
      </c>
      <c r="C86" t="s">
        <v>1044</v>
      </c>
      <c r="D86" s="83">
        <v>0</v>
      </c>
      <c r="E86" s="39">
        <v>76351.55999999991</v>
      </c>
      <c r="F86" s="39">
        <v>36.100000000000023</v>
      </c>
      <c r="G86" s="39">
        <v>7113.64</v>
      </c>
      <c r="H86" s="39">
        <f t="shared" si="4"/>
        <v>83501.299999999916</v>
      </c>
      <c r="I86" s="82" t="str">
        <f t="shared" si="5"/>
        <v>n.m.</v>
      </c>
    </row>
    <row r="87" spans="1:9" x14ac:dyDescent="0.35">
      <c r="A87" s="15">
        <f t="shared" si="3"/>
        <v>78</v>
      </c>
      <c r="B87" t="s">
        <v>1317</v>
      </c>
      <c r="C87" t="s">
        <v>1045</v>
      </c>
      <c r="D87" s="83">
        <v>0</v>
      </c>
      <c r="E87" s="39">
        <v>-1.0107470416187425E-12</v>
      </c>
      <c r="F87" s="39"/>
      <c r="G87" s="39">
        <v>1.1368683772161603E-13</v>
      </c>
      <c r="H87" s="39">
        <f t="shared" si="4"/>
        <v>-8.9706020389712648E-13</v>
      </c>
      <c r="I87" s="82" t="str">
        <f t="shared" si="5"/>
        <v>n.m.</v>
      </c>
    </row>
    <row r="88" spans="1:9" x14ac:dyDescent="0.35">
      <c r="A88" s="15">
        <f t="shared" si="3"/>
        <v>79</v>
      </c>
      <c r="B88" t="s">
        <v>1318</v>
      </c>
      <c r="C88" t="s">
        <v>1046</v>
      </c>
      <c r="D88" s="83">
        <v>0</v>
      </c>
      <c r="E88" s="39">
        <v>38154.920000000006</v>
      </c>
      <c r="F88" s="39">
        <v>14.48</v>
      </c>
      <c r="G88" s="39">
        <v>11925.99</v>
      </c>
      <c r="H88" s="39">
        <f t="shared" si="4"/>
        <v>50095.390000000007</v>
      </c>
      <c r="I88" s="82" t="str">
        <f t="shared" si="5"/>
        <v>n.m.</v>
      </c>
    </row>
    <row r="89" spans="1:9" x14ac:dyDescent="0.35">
      <c r="A89" s="15">
        <f t="shared" si="3"/>
        <v>80</v>
      </c>
      <c r="B89" t="s">
        <v>1319</v>
      </c>
      <c r="C89" t="s">
        <v>1047</v>
      </c>
      <c r="D89" s="83">
        <v>0</v>
      </c>
      <c r="E89" s="39">
        <v>25136.310000000009</v>
      </c>
      <c r="F89" s="39">
        <v>1.7199999999999998</v>
      </c>
      <c r="G89" s="39">
        <v>6417.76</v>
      </c>
      <c r="H89" s="39">
        <f t="shared" si="4"/>
        <v>31555.790000000008</v>
      </c>
      <c r="I89" s="82" t="str">
        <f t="shared" si="5"/>
        <v>n.m.</v>
      </c>
    </row>
    <row r="90" spans="1:9" x14ac:dyDescent="0.35">
      <c r="A90" s="15">
        <f t="shared" si="3"/>
        <v>81</v>
      </c>
      <c r="B90" t="s">
        <v>1320</v>
      </c>
      <c r="C90" t="s">
        <v>1048</v>
      </c>
      <c r="D90" s="83">
        <v>0</v>
      </c>
      <c r="E90" s="39">
        <v>63312.500000000022</v>
      </c>
      <c r="F90" s="39">
        <v>28.53</v>
      </c>
      <c r="G90" s="39">
        <v>15581.7</v>
      </c>
      <c r="H90" s="39">
        <f t="shared" si="4"/>
        <v>78922.730000000025</v>
      </c>
      <c r="I90" s="82" t="str">
        <f t="shared" si="5"/>
        <v>n.m.</v>
      </c>
    </row>
    <row r="91" spans="1:9" x14ac:dyDescent="0.35">
      <c r="A91" s="15">
        <f t="shared" si="3"/>
        <v>82</v>
      </c>
      <c r="B91" t="s">
        <v>1321</v>
      </c>
      <c r="C91" t="s">
        <v>1387</v>
      </c>
      <c r="D91" s="83">
        <v>0</v>
      </c>
      <c r="E91" s="39">
        <v>30757.589999999989</v>
      </c>
      <c r="F91" s="39">
        <v>11.370000000000001</v>
      </c>
      <c r="G91" s="39">
        <v>7306.01</v>
      </c>
      <c r="H91" s="39">
        <f t="shared" si="4"/>
        <v>38074.969999999987</v>
      </c>
      <c r="I91" s="82" t="str">
        <f t="shared" si="5"/>
        <v>n.m.</v>
      </c>
    </row>
    <row r="92" spans="1:9" x14ac:dyDescent="0.35">
      <c r="A92" s="15">
        <f t="shared" si="3"/>
        <v>83</v>
      </c>
      <c r="B92" t="s">
        <v>726</v>
      </c>
      <c r="C92" t="s">
        <v>1042</v>
      </c>
      <c r="D92" s="83">
        <v>0</v>
      </c>
      <c r="E92" s="39">
        <v>44896.889999999978</v>
      </c>
      <c r="F92" s="39">
        <v>27</v>
      </c>
      <c r="G92" s="39">
        <v>8443.2000000000007</v>
      </c>
      <c r="H92" s="39">
        <f t="shared" si="4"/>
        <v>53367.089999999982</v>
      </c>
      <c r="I92" s="82" t="str">
        <f t="shared" si="5"/>
        <v>n.m.</v>
      </c>
    </row>
    <row r="93" spans="1:9" x14ac:dyDescent="0.35">
      <c r="A93" s="15">
        <f t="shared" si="3"/>
        <v>84</v>
      </c>
      <c r="B93" t="s">
        <v>727</v>
      </c>
      <c r="C93" t="s">
        <v>1043</v>
      </c>
      <c r="D93" s="83">
        <v>0</v>
      </c>
      <c r="E93" s="39">
        <v>118460.55000000002</v>
      </c>
      <c r="F93" s="39">
        <v>82.76</v>
      </c>
      <c r="G93" s="39">
        <v>39389.15</v>
      </c>
      <c r="H93" s="39">
        <f t="shared" si="4"/>
        <v>157932.46000000002</v>
      </c>
      <c r="I93" s="82" t="str">
        <f t="shared" si="5"/>
        <v>n.m.</v>
      </c>
    </row>
    <row r="94" spans="1:9" x14ac:dyDescent="0.35">
      <c r="A94" s="15">
        <f t="shared" si="3"/>
        <v>85</v>
      </c>
      <c r="B94" t="s">
        <v>728</v>
      </c>
      <c r="C94" t="s">
        <v>467</v>
      </c>
      <c r="D94" s="83">
        <v>0</v>
      </c>
      <c r="E94" s="39">
        <v>181698.28000000023</v>
      </c>
      <c r="F94" s="39">
        <v>681.82999999999993</v>
      </c>
      <c r="G94" s="39">
        <v>32372.36</v>
      </c>
      <c r="H94" s="39">
        <f t="shared" si="4"/>
        <v>214752.4700000002</v>
      </c>
      <c r="I94" s="82" t="str">
        <f t="shared" si="5"/>
        <v>n.m.</v>
      </c>
    </row>
    <row r="95" spans="1:9" x14ac:dyDescent="0.35">
      <c r="A95" s="15">
        <f t="shared" si="3"/>
        <v>86</v>
      </c>
      <c r="B95" t="s">
        <v>729</v>
      </c>
      <c r="C95" t="s">
        <v>1044</v>
      </c>
      <c r="D95" s="83">
        <v>0</v>
      </c>
      <c r="E95" s="39">
        <v>75577.149999999994</v>
      </c>
      <c r="F95" s="39">
        <v>28.63</v>
      </c>
      <c r="G95" s="39">
        <v>20492.239999999998</v>
      </c>
      <c r="H95" s="39">
        <f t="shared" si="4"/>
        <v>96098.01999999999</v>
      </c>
      <c r="I95" s="82" t="str">
        <f t="shared" si="5"/>
        <v>n.m.</v>
      </c>
    </row>
    <row r="96" spans="1:9" x14ac:dyDescent="0.35">
      <c r="A96" s="15">
        <f t="shared" si="3"/>
        <v>87</v>
      </c>
      <c r="B96" t="s">
        <v>730</v>
      </c>
      <c r="C96" t="s">
        <v>1045</v>
      </c>
      <c r="D96" s="83">
        <v>0</v>
      </c>
      <c r="E96" s="39">
        <v>34996.05999999999</v>
      </c>
      <c r="F96" s="39">
        <v>19.57</v>
      </c>
      <c r="G96" s="39">
        <v>10753.240000000002</v>
      </c>
      <c r="H96" s="39">
        <f t="shared" si="4"/>
        <v>45768.869999999995</v>
      </c>
      <c r="I96" s="82" t="str">
        <f t="shared" si="5"/>
        <v>n.m.</v>
      </c>
    </row>
    <row r="97" spans="1:9" x14ac:dyDescent="0.35">
      <c r="A97" s="15">
        <f t="shared" si="3"/>
        <v>88</v>
      </c>
      <c r="B97" t="s">
        <v>731</v>
      </c>
      <c r="C97" t="s">
        <v>1046</v>
      </c>
      <c r="D97" s="83">
        <v>0</v>
      </c>
      <c r="E97" s="39">
        <v>45043.280000000028</v>
      </c>
      <c r="F97" s="39">
        <v>120.94</v>
      </c>
      <c r="G97" s="39">
        <v>10767.279999999999</v>
      </c>
      <c r="H97" s="39">
        <f t="shared" si="4"/>
        <v>55931.500000000029</v>
      </c>
      <c r="I97" s="82" t="str">
        <f t="shared" si="5"/>
        <v>n.m.</v>
      </c>
    </row>
    <row r="98" spans="1:9" x14ac:dyDescent="0.35">
      <c r="A98" s="15">
        <f t="shared" si="3"/>
        <v>89</v>
      </c>
      <c r="B98" t="s">
        <v>732</v>
      </c>
      <c r="C98" t="s">
        <v>1047</v>
      </c>
      <c r="D98" s="83">
        <v>0</v>
      </c>
      <c r="E98" s="39">
        <v>94748.899999999965</v>
      </c>
      <c r="F98" s="39">
        <v>21.73</v>
      </c>
      <c r="G98" s="39">
        <v>8266.9</v>
      </c>
      <c r="H98" s="39">
        <f t="shared" si="4"/>
        <v>103037.52999999996</v>
      </c>
      <c r="I98" s="82" t="str">
        <f t="shared" si="5"/>
        <v>n.m.</v>
      </c>
    </row>
    <row r="99" spans="1:9" x14ac:dyDescent="0.35">
      <c r="A99" s="15">
        <f t="shared" si="3"/>
        <v>90</v>
      </c>
      <c r="B99" t="s">
        <v>733</v>
      </c>
      <c r="C99" t="s">
        <v>1048</v>
      </c>
      <c r="D99" s="83">
        <v>0</v>
      </c>
      <c r="E99" s="39">
        <v>3216.33</v>
      </c>
      <c r="F99" s="39">
        <v>1.42</v>
      </c>
      <c r="G99" s="39">
        <v>423.73</v>
      </c>
      <c r="H99" s="39">
        <f t="shared" si="4"/>
        <v>3641.48</v>
      </c>
      <c r="I99" s="82" t="str">
        <f t="shared" si="5"/>
        <v>n.m.</v>
      </c>
    </row>
    <row r="100" spans="1:9" x14ac:dyDescent="0.35">
      <c r="A100" s="15">
        <f t="shared" si="3"/>
        <v>91</v>
      </c>
      <c r="B100" t="s">
        <v>745</v>
      </c>
      <c r="C100" t="s">
        <v>1060</v>
      </c>
      <c r="D100" s="83">
        <v>0</v>
      </c>
      <c r="E100" s="39">
        <v>342352.5299999998</v>
      </c>
      <c r="F100" s="39">
        <v>8592.6</v>
      </c>
      <c r="G100" s="39">
        <v>46640.80000000001</v>
      </c>
      <c r="H100" s="39">
        <f t="shared" si="4"/>
        <v>397585.92999999976</v>
      </c>
      <c r="I100" s="82" t="str">
        <f t="shared" si="5"/>
        <v>n.m.</v>
      </c>
    </row>
    <row r="101" spans="1:9" x14ac:dyDescent="0.35">
      <c r="A101" s="15">
        <f t="shared" si="3"/>
        <v>92</v>
      </c>
      <c r="B101" t="s">
        <v>63</v>
      </c>
      <c r="C101" t="s">
        <v>395</v>
      </c>
      <c r="D101" s="83">
        <v>0</v>
      </c>
      <c r="E101" s="39">
        <v>1295193.8699999996</v>
      </c>
      <c r="F101" s="39">
        <v>162044.19000000003</v>
      </c>
      <c r="G101" s="39">
        <v>288963.34999999998</v>
      </c>
      <c r="H101" s="39">
        <f t="shared" si="4"/>
        <v>1746201.4099999997</v>
      </c>
      <c r="I101" s="82" t="str">
        <f t="shared" si="5"/>
        <v>n.m.</v>
      </c>
    </row>
    <row r="102" spans="1:9" x14ac:dyDescent="0.35">
      <c r="A102" s="15">
        <f t="shared" si="3"/>
        <v>93</v>
      </c>
      <c r="B102" t="s">
        <v>312</v>
      </c>
      <c r="C102" t="s">
        <v>625</v>
      </c>
      <c r="D102" s="83">
        <v>0</v>
      </c>
      <c r="E102" s="39"/>
      <c r="F102" s="39">
        <v>-19607.159999999996</v>
      </c>
      <c r="G102" s="39"/>
      <c r="H102" s="39">
        <f t="shared" si="4"/>
        <v>-19607.159999999996</v>
      </c>
      <c r="I102" s="82" t="str">
        <f t="shared" si="5"/>
        <v>n.m.</v>
      </c>
    </row>
    <row r="103" spans="1:9" x14ac:dyDescent="0.35">
      <c r="A103" s="15">
        <f t="shared" si="3"/>
        <v>94</v>
      </c>
      <c r="B103" t="s">
        <v>80</v>
      </c>
      <c r="C103" t="s">
        <v>411</v>
      </c>
      <c r="D103" s="83">
        <v>468012.75699999993</v>
      </c>
      <c r="E103" s="39">
        <v>3164.88</v>
      </c>
      <c r="F103" s="39">
        <v>504.34000000000003</v>
      </c>
      <c r="G103" s="39">
        <v>1059.81</v>
      </c>
      <c r="H103" s="39">
        <f t="shared" si="4"/>
        <v>4729.0300000000007</v>
      </c>
      <c r="I103" s="82">
        <f t="shared" si="5"/>
        <v>1.0104489523562285E-2</v>
      </c>
    </row>
    <row r="104" spans="1:9" x14ac:dyDescent="0.35">
      <c r="A104" s="15">
        <f t="shared" si="3"/>
        <v>95</v>
      </c>
      <c r="B104" t="s">
        <v>327</v>
      </c>
      <c r="C104" t="s">
        <v>638</v>
      </c>
      <c r="D104" s="83">
        <v>0</v>
      </c>
      <c r="E104" s="39">
        <v>57.63</v>
      </c>
      <c r="F104" s="39"/>
      <c r="G104" s="39"/>
      <c r="H104" s="39">
        <f t="shared" si="4"/>
        <v>57.63</v>
      </c>
      <c r="I104" s="82" t="str">
        <f t="shared" si="5"/>
        <v>n.m.</v>
      </c>
    </row>
    <row r="105" spans="1:9" x14ac:dyDescent="0.35">
      <c r="A105" s="15">
        <f t="shared" si="3"/>
        <v>96</v>
      </c>
      <c r="B105" t="s">
        <v>133</v>
      </c>
      <c r="C105" t="s">
        <v>461</v>
      </c>
      <c r="D105" s="83">
        <v>0</v>
      </c>
      <c r="E105" s="39">
        <v>5013.9500000000007</v>
      </c>
      <c r="F105" s="39"/>
      <c r="G105" s="39"/>
      <c r="H105" s="39">
        <f t="shared" si="4"/>
        <v>5013.9500000000007</v>
      </c>
      <c r="I105" s="82" t="str">
        <f t="shared" si="5"/>
        <v>n.m.</v>
      </c>
    </row>
    <row r="106" spans="1:9" x14ac:dyDescent="0.35">
      <c r="A106" s="15">
        <f t="shared" si="3"/>
        <v>97</v>
      </c>
      <c r="B106" t="s">
        <v>42</v>
      </c>
      <c r="C106" t="s">
        <v>374</v>
      </c>
      <c r="D106" s="83">
        <v>29274.05</v>
      </c>
      <c r="E106" s="39">
        <v>-10851.67</v>
      </c>
      <c r="F106" s="39"/>
      <c r="G106" s="39">
        <v>-1608.6100000000001</v>
      </c>
      <c r="H106" s="39">
        <f t="shared" si="4"/>
        <v>-12460.28</v>
      </c>
      <c r="I106" s="82">
        <f t="shared" si="5"/>
        <v>-0.42564250590540087</v>
      </c>
    </row>
    <row r="107" spans="1:9" x14ac:dyDescent="0.35">
      <c r="A107" s="15">
        <f t="shared" si="3"/>
        <v>98</v>
      </c>
      <c r="B107" t="s">
        <v>50</v>
      </c>
      <c r="C107" t="s">
        <v>384</v>
      </c>
      <c r="D107" s="83">
        <v>202817.45199999999</v>
      </c>
      <c r="E107" s="39">
        <v>1520.1299999999997</v>
      </c>
      <c r="F107" s="39"/>
      <c r="G107" s="39">
        <v>188.81</v>
      </c>
      <c r="H107" s="39">
        <f t="shared" si="4"/>
        <v>1708.9399999999996</v>
      </c>
      <c r="I107" s="82">
        <f t="shared" si="5"/>
        <v>8.4260007368596648E-3</v>
      </c>
    </row>
    <row r="108" spans="1:9" x14ac:dyDescent="0.35">
      <c r="A108" s="15">
        <f t="shared" si="3"/>
        <v>99</v>
      </c>
      <c r="B108" t="s">
        <v>114</v>
      </c>
      <c r="C108" t="s">
        <v>442</v>
      </c>
      <c r="D108" s="83">
        <v>0</v>
      </c>
      <c r="E108" s="39">
        <v>10646.82</v>
      </c>
      <c r="F108" s="39">
        <v>3465.8999999999996</v>
      </c>
      <c r="G108" s="39">
        <v>50.21</v>
      </c>
      <c r="H108" s="39">
        <f t="shared" si="4"/>
        <v>14162.929999999998</v>
      </c>
      <c r="I108" s="82" t="str">
        <f t="shared" si="5"/>
        <v>n.m.</v>
      </c>
    </row>
    <row r="109" spans="1:9" x14ac:dyDescent="0.35">
      <c r="A109" s="15">
        <f t="shared" si="3"/>
        <v>100</v>
      </c>
      <c r="B109" t="s">
        <v>79</v>
      </c>
      <c r="C109" t="s">
        <v>410</v>
      </c>
      <c r="D109" s="83">
        <v>0</v>
      </c>
      <c r="E109" s="39">
        <v>5116.619999999999</v>
      </c>
      <c r="F109" s="39">
        <v>-1572.94</v>
      </c>
      <c r="G109" s="39">
        <v>-14.52</v>
      </c>
      <c r="H109" s="39">
        <f t="shared" si="4"/>
        <v>3529.1599999999989</v>
      </c>
      <c r="I109" s="82" t="str">
        <f t="shared" si="5"/>
        <v>n.m.</v>
      </c>
    </row>
    <row r="110" spans="1:9" x14ac:dyDescent="0.35">
      <c r="A110" s="15">
        <f t="shared" si="3"/>
        <v>101</v>
      </c>
      <c r="B110" t="s">
        <v>87</v>
      </c>
      <c r="C110" t="s">
        <v>419</v>
      </c>
      <c r="D110" s="83">
        <v>503667.19100000005</v>
      </c>
      <c r="E110" s="39">
        <v>1134182.399999999</v>
      </c>
      <c r="F110" s="39">
        <v>16683.679999999997</v>
      </c>
      <c r="G110" s="39">
        <v>136857.79999999996</v>
      </c>
      <c r="H110" s="39">
        <f t="shared" si="4"/>
        <v>1287723.879999999</v>
      </c>
      <c r="I110" s="82">
        <f t="shared" si="5"/>
        <v>2.5566959750610376</v>
      </c>
    </row>
    <row r="111" spans="1:9" x14ac:dyDescent="0.35">
      <c r="A111" s="15">
        <f t="shared" si="3"/>
        <v>102</v>
      </c>
      <c r="B111" t="s">
        <v>142</v>
      </c>
      <c r="C111" t="s">
        <v>472</v>
      </c>
      <c r="D111" s="83">
        <v>0</v>
      </c>
      <c r="E111" s="39">
        <v>339115.85000000003</v>
      </c>
      <c r="F111" s="39">
        <v>13005.080000000002</v>
      </c>
      <c r="G111" s="39">
        <v>84203.96</v>
      </c>
      <c r="H111" s="39">
        <f t="shared" si="4"/>
        <v>436324.89000000007</v>
      </c>
      <c r="I111" s="82" t="str">
        <f t="shared" si="5"/>
        <v>n.m.</v>
      </c>
    </row>
    <row r="112" spans="1:9" x14ac:dyDescent="0.35">
      <c r="A112" s="15">
        <f t="shared" si="3"/>
        <v>103</v>
      </c>
      <c r="B112" t="s">
        <v>115</v>
      </c>
      <c r="C112" t="s">
        <v>443</v>
      </c>
      <c r="D112" s="83">
        <v>0</v>
      </c>
      <c r="E112" s="39">
        <v>2062.14</v>
      </c>
      <c r="F112" s="39"/>
      <c r="G112" s="39">
        <v>1682.94</v>
      </c>
      <c r="H112" s="39">
        <f t="shared" si="4"/>
        <v>3745.08</v>
      </c>
      <c r="I112" s="82" t="str">
        <f t="shared" si="5"/>
        <v>n.m.</v>
      </c>
    </row>
    <row r="113" spans="1:9" x14ac:dyDescent="0.35">
      <c r="A113" s="15">
        <f t="shared" si="3"/>
        <v>104</v>
      </c>
      <c r="B113" t="s">
        <v>125</v>
      </c>
      <c r="C113" t="s">
        <v>453</v>
      </c>
      <c r="D113" s="83">
        <v>0</v>
      </c>
      <c r="E113" s="39">
        <v>568698.92000000016</v>
      </c>
      <c r="F113" s="39">
        <v>19833.179999999997</v>
      </c>
      <c r="G113" s="39">
        <v>141987.31999999998</v>
      </c>
      <c r="H113" s="39">
        <f t="shared" si="4"/>
        <v>730519.42000000016</v>
      </c>
      <c r="I113" s="82" t="str">
        <f t="shared" si="5"/>
        <v>n.m.</v>
      </c>
    </row>
    <row r="114" spans="1:9" x14ac:dyDescent="0.35">
      <c r="A114" s="15">
        <f t="shared" si="3"/>
        <v>105</v>
      </c>
      <c r="B114" t="s">
        <v>267</v>
      </c>
      <c r="C114" t="s">
        <v>585</v>
      </c>
      <c r="D114" s="83">
        <v>0</v>
      </c>
      <c r="E114" s="39">
        <v>4189.37</v>
      </c>
      <c r="F114" s="39">
        <v>2753.6100000000006</v>
      </c>
      <c r="G114" s="39">
        <v>1000.95</v>
      </c>
      <c r="H114" s="39">
        <f t="shared" si="4"/>
        <v>7943.93</v>
      </c>
      <c r="I114" s="82" t="str">
        <f t="shared" si="5"/>
        <v>n.m.</v>
      </c>
    </row>
    <row r="115" spans="1:9" x14ac:dyDescent="0.35">
      <c r="A115" s="15">
        <f t="shared" si="3"/>
        <v>106</v>
      </c>
      <c r="B115" t="s">
        <v>189</v>
      </c>
      <c r="C115" t="s">
        <v>515</v>
      </c>
      <c r="D115" s="83">
        <v>0</v>
      </c>
      <c r="E115" s="39">
        <v>4723.130000000001</v>
      </c>
      <c r="F115" s="39">
        <v>4978.8</v>
      </c>
      <c r="G115" s="39">
        <v>1289.56</v>
      </c>
      <c r="H115" s="39">
        <f t="shared" si="4"/>
        <v>10991.49</v>
      </c>
      <c r="I115" s="82" t="str">
        <f t="shared" si="5"/>
        <v>n.m.</v>
      </c>
    </row>
    <row r="116" spans="1:9" x14ac:dyDescent="0.35">
      <c r="A116" s="15">
        <f t="shared" si="3"/>
        <v>107</v>
      </c>
      <c r="B116" t="s">
        <v>211</v>
      </c>
      <c r="C116" t="s">
        <v>536</v>
      </c>
      <c r="D116" s="83">
        <v>0</v>
      </c>
      <c r="E116" s="39">
        <v>7207.5599999999995</v>
      </c>
      <c r="F116" s="39">
        <v>1877.8199999999997</v>
      </c>
      <c r="G116" s="39">
        <v>1521.4599999999998</v>
      </c>
      <c r="H116" s="39">
        <f t="shared" si="4"/>
        <v>10606.839999999998</v>
      </c>
      <c r="I116" s="82" t="str">
        <f t="shared" si="5"/>
        <v>n.m.</v>
      </c>
    </row>
    <row r="117" spans="1:9" x14ac:dyDescent="0.35">
      <c r="A117" s="15">
        <f t="shared" si="3"/>
        <v>108</v>
      </c>
      <c r="B117" t="s">
        <v>268</v>
      </c>
      <c r="C117" t="s">
        <v>586</v>
      </c>
      <c r="D117" s="83">
        <v>0</v>
      </c>
      <c r="E117" s="39">
        <v>3994.7299999999996</v>
      </c>
      <c r="F117" s="39">
        <v>2601.29</v>
      </c>
      <c r="G117" s="39">
        <v>1003.1800000000001</v>
      </c>
      <c r="H117" s="39">
        <f t="shared" si="4"/>
        <v>7599.2</v>
      </c>
      <c r="I117" s="82" t="str">
        <f t="shared" si="5"/>
        <v>n.m.</v>
      </c>
    </row>
    <row r="118" spans="1:9" x14ac:dyDescent="0.35">
      <c r="A118" s="15">
        <f t="shared" si="3"/>
        <v>109</v>
      </c>
      <c r="B118" t="s">
        <v>36</v>
      </c>
      <c r="C118" t="s">
        <v>368</v>
      </c>
      <c r="D118" s="83">
        <v>0</v>
      </c>
      <c r="E118" s="39">
        <v>-194840.80000000008</v>
      </c>
      <c r="F118" s="39"/>
      <c r="G118" s="39">
        <v>-3682.9300000000003</v>
      </c>
      <c r="H118" s="39">
        <f t="shared" si="4"/>
        <v>-198523.73000000007</v>
      </c>
      <c r="I118" s="82" t="str">
        <f t="shared" si="5"/>
        <v>n.m.</v>
      </c>
    </row>
    <row r="119" spans="1:9" x14ac:dyDescent="0.35">
      <c r="A119" s="15">
        <f t="shared" si="3"/>
        <v>110</v>
      </c>
      <c r="B119" t="s">
        <v>73</v>
      </c>
      <c r="C119" t="s">
        <v>403</v>
      </c>
      <c r="D119" s="83">
        <v>0</v>
      </c>
      <c r="E119" s="39">
        <v>579.5</v>
      </c>
      <c r="F119" s="39">
        <v>-6010.8899999999994</v>
      </c>
      <c r="G119" s="39">
        <v>181.69</v>
      </c>
      <c r="H119" s="39">
        <f t="shared" si="4"/>
        <v>-5249.7</v>
      </c>
      <c r="I119" s="82" t="str">
        <f t="shared" si="5"/>
        <v>n.m.</v>
      </c>
    </row>
    <row r="120" spans="1:9" x14ac:dyDescent="0.35">
      <c r="A120" s="15">
        <f t="shared" si="3"/>
        <v>111</v>
      </c>
      <c r="B120" t="s">
        <v>85</v>
      </c>
      <c r="C120" t="s">
        <v>417</v>
      </c>
      <c r="D120" s="83">
        <v>0</v>
      </c>
      <c r="E120" s="39">
        <v>5275.7999999999993</v>
      </c>
      <c r="F120" s="39">
        <v>5094.7199999999993</v>
      </c>
      <c r="G120" s="39">
        <v>1271.7</v>
      </c>
      <c r="H120" s="39">
        <f t="shared" si="4"/>
        <v>11642.22</v>
      </c>
      <c r="I120" s="82" t="str">
        <f t="shared" si="5"/>
        <v>n.m.</v>
      </c>
    </row>
    <row r="121" spans="1:9" x14ac:dyDescent="0.35">
      <c r="A121" s="15">
        <f t="shared" si="3"/>
        <v>112</v>
      </c>
      <c r="B121" t="s">
        <v>748</v>
      </c>
      <c r="C121" t="s">
        <v>1063</v>
      </c>
      <c r="D121" s="83">
        <v>0</v>
      </c>
      <c r="E121" s="39">
        <v>305885.02</v>
      </c>
      <c r="F121" s="39">
        <v>726.25999999999976</v>
      </c>
      <c r="G121" s="39">
        <v>72911.069999999992</v>
      </c>
      <c r="H121" s="39">
        <f t="shared" si="4"/>
        <v>379522.35000000003</v>
      </c>
      <c r="I121" s="82" t="str">
        <f t="shared" si="5"/>
        <v>n.m.</v>
      </c>
    </row>
    <row r="122" spans="1:9" x14ac:dyDescent="0.35">
      <c r="A122" s="15">
        <f t="shared" si="3"/>
        <v>113</v>
      </c>
      <c r="B122" t="s">
        <v>749</v>
      </c>
      <c r="C122" t="s">
        <v>1064</v>
      </c>
      <c r="D122" s="83">
        <v>0</v>
      </c>
      <c r="E122" s="39">
        <v>56570.369999999974</v>
      </c>
      <c r="F122" s="39">
        <v>187.08999999999997</v>
      </c>
      <c r="G122" s="39">
        <v>5317.56</v>
      </c>
      <c r="H122" s="39">
        <f t="shared" si="4"/>
        <v>62075.019999999968</v>
      </c>
      <c r="I122" s="82" t="str">
        <f t="shared" si="5"/>
        <v>n.m.</v>
      </c>
    </row>
    <row r="123" spans="1:9" x14ac:dyDescent="0.35">
      <c r="A123" s="15">
        <f t="shared" si="3"/>
        <v>114</v>
      </c>
      <c r="B123" t="s">
        <v>750</v>
      </c>
      <c r="C123" t="s">
        <v>1065</v>
      </c>
      <c r="D123" s="83">
        <v>0</v>
      </c>
      <c r="E123" s="39">
        <v>76366.780000000013</v>
      </c>
      <c r="F123" s="39">
        <v>352.8</v>
      </c>
      <c r="G123" s="39"/>
      <c r="H123" s="39">
        <f t="shared" si="4"/>
        <v>76719.580000000016</v>
      </c>
      <c r="I123" s="82" t="str">
        <f t="shared" si="5"/>
        <v>n.m.</v>
      </c>
    </row>
    <row r="124" spans="1:9" x14ac:dyDescent="0.35">
      <c r="A124" s="15">
        <f t="shared" si="3"/>
        <v>115</v>
      </c>
      <c r="B124" t="s">
        <v>127</v>
      </c>
      <c r="C124" t="s">
        <v>455</v>
      </c>
      <c r="D124" s="83">
        <v>776971.74600000004</v>
      </c>
      <c r="E124" s="39">
        <v>187275.56999999998</v>
      </c>
      <c r="F124" s="39"/>
      <c r="G124" s="39">
        <v>31785.889999999996</v>
      </c>
      <c r="H124" s="39">
        <f t="shared" si="4"/>
        <v>219061.45999999996</v>
      </c>
      <c r="I124" s="82">
        <f t="shared" si="5"/>
        <v>0.28194263321384655</v>
      </c>
    </row>
    <row r="125" spans="1:9" x14ac:dyDescent="0.35">
      <c r="A125" s="15">
        <f t="shared" si="3"/>
        <v>116</v>
      </c>
      <c r="B125" t="s">
        <v>37</v>
      </c>
      <c r="C125" t="s">
        <v>369</v>
      </c>
      <c r="D125" s="83">
        <v>1750847.737</v>
      </c>
      <c r="E125" s="39">
        <v>351704.33000000013</v>
      </c>
      <c r="F125" s="39">
        <v>3165.7500000000027</v>
      </c>
      <c r="G125" s="39">
        <v>200724.36000000002</v>
      </c>
      <c r="H125" s="39">
        <f t="shared" si="4"/>
        <v>555594.44000000018</v>
      </c>
      <c r="I125" s="82">
        <f t="shared" si="5"/>
        <v>0.31732881635497706</v>
      </c>
    </row>
    <row r="126" spans="1:9" x14ac:dyDescent="0.35">
      <c r="A126" s="15">
        <f t="shared" si="3"/>
        <v>117</v>
      </c>
      <c r="B126" t="s">
        <v>1</v>
      </c>
      <c r="C126" t="s">
        <v>333</v>
      </c>
      <c r="D126" s="83">
        <v>3383635.7590000001</v>
      </c>
      <c r="E126" s="39">
        <v>3289027.9800000032</v>
      </c>
      <c r="F126" s="39">
        <v>1521.1599999999958</v>
      </c>
      <c r="G126" s="39">
        <v>717083.58000000007</v>
      </c>
      <c r="H126" s="39">
        <f t="shared" si="4"/>
        <v>4007632.7200000035</v>
      </c>
      <c r="I126" s="82">
        <f t="shared" si="5"/>
        <v>1.1844161149261585</v>
      </c>
    </row>
    <row r="127" spans="1:9" x14ac:dyDescent="0.35">
      <c r="A127" s="15">
        <f t="shared" si="3"/>
        <v>118</v>
      </c>
      <c r="B127" t="s">
        <v>3</v>
      </c>
      <c r="C127" t="s">
        <v>336</v>
      </c>
      <c r="D127" s="83">
        <v>68405.902000000002</v>
      </c>
      <c r="E127" s="39">
        <v>285471.0900000009</v>
      </c>
      <c r="F127" s="39">
        <v>87.29000000000002</v>
      </c>
      <c r="G127" s="39">
        <v>60340.61000000003</v>
      </c>
      <c r="H127" s="39">
        <f t="shared" si="4"/>
        <v>345898.99000000092</v>
      </c>
      <c r="I127" s="82">
        <f t="shared" si="5"/>
        <v>5.056566464104236</v>
      </c>
    </row>
    <row r="128" spans="1:9" x14ac:dyDescent="0.35">
      <c r="A128" s="15">
        <f t="shared" si="3"/>
        <v>119</v>
      </c>
      <c r="B128" t="s">
        <v>13</v>
      </c>
      <c r="C128" t="s">
        <v>346</v>
      </c>
      <c r="D128" s="83">
        <v>1383139.8770000001</v>
      </c>
      <c r="E128" s="39">
        <v>1089258.2499999998</v>
      </c>
      <c r="F128" s="39">
        <v>1479.649999999998</v>
      </c>
      <c r="G128" s="39">
        <v>235066.78999999983</v>
      </c>
      <c r="H128" s="39">
        <f t="shared" si="4"/>
        <v>1325804.6899999995</v>
      </c>
      <c r="I128" s="82">
        <f t="shared" si="5"/>
        <v>0.95854707976147768</v>
      </c>
    </row>
    <row r="129" spans="1:9" x14ac:dyDescent="0.35">
      <c r="A129" s="15">
        <f t="shared" si="3"/>
        <v>120</v>
      </c>
      <c r="B129" t="s">
        <v>14</v>
      </c>
      <c r="C129" t="s">
        <v>347</v>
      </c>
      <c r="D129" s="83">
        <v>7703.4360000000006</v>
      </c>
      <c r="E129" s="39">
        <v>119547.38999999997</v>
      </c>
      <c r="F129" s="39">
        <v>3307.2500000000005</v>
      </c>
      <c r="G129" s="39">
        <v>19078.590000000004</v>
      </c>
      <c r="H129" s="39">
        <f t="shared" si="4"/>
        <v>141933.22999999998</v>
      </c>
      <c r="I129" s="82">
        <f t="shared" si="5"/>
        <v>18.424665305196275</v>
      </c>
    </row>
    <row r="130" spans="1:9" x14ac:dyDescent="0.35">
      <c r="A130" s="15">
        <f t="shared" si="3"/>
        <v>121</v>
      </c>
      <c r="B130" t="s">
        <v>15</v>
      </c>
      <c r="C130" t="s">
        <v>348</v>
      </c>
      <c r="D130" s="83">
        <v>495599.93199999997</v>
      </c>
      <c r="E130" s="39">
        <v>-483422.37999999896</v>
      </c>
      <c r="F130" s="39">
        <v>2041.3800000000033</v>
      </c>
      <c r="G130" s="39">
        <v>290209.42000000004</v>
      </c>
      <c r="H130" s="39">
        <f t="shared" si="4"/>
        <v>-191171.57999999891</v>
      </c>
      <c r="I130" s="82">
        <f t="shared" si="5"/>
        <v>-0.38573770425779419</v>
      </c>
    </row>
    <row r="131" spans="1:9" x14ac:dyDescent="0.35">
      <c r="A131" s="15">
        <f t="shared" si="3"/>
        <v>122</v>
      </c>
      <c r="B131" t="s">
        <v>132</v>
      </c>
      <c r="C131" t="s">
        <v>460</v>
      </c>
      <c r="D131" s="83">
        <v>0</v>
      </c>
      <c r="E131" s="39">
        <v>20728.450000000004</v>
      </c>
      <c r="F131" s="39">
        <v>10.62</v>
      </c>
      <c r="G131" s="39">
        <v>2916.5400000000004</v>
      </c>
      <c r="H131" s="39">
        <f t="shared" si="4"/>
        <v>23655.610000000004</v>
      </c>
      <c r="I131" s="82" t="str">
        <f t="shared" si="5"/>
        <v>n.m.</v>
      </c>
    </row>
    <row r="132" spans="1:9" x14ac:dyDescent="0.35">
      <c r="A132" s="15">
        <f t="shared" si="3"/>
        <v>123</v>
      </c>
      <c r="B132" t="s">
        <v>16</v>
      </c>
      <c r="C132" t="s">
        <v>349</v>
      </c>
      <c r="D132" s="83">
        <v>833201.55299999984</v>
      </c>
      <c r="E132" s="39">
        <v>651928.56999999983</v>
      </c>
      <c r="F132" s="39">
        <v>3509.8000000000015</v>
      </c>
      <c r="G132" s="39">
        <v>123308.02</v>
      </c>
      <c r="H132" s="39">
        <f t="shared" si="4"/>
        <v>778746.3899999999</v>
      </c>
      <c r="I132" s="82">
        <f t="shared" si="5"/>
        <v>0.9346434691534955</v>
      </c>
    </row>
    <row r="133" spans="1:9" x14ac:dyDescent="0.35">
      <c r="A133" s="15">
        <f t="shared" si="3"/>
        <v>124</v>
      </c>
      <c r="B133" t="s">
        <v>44</v>
      </c>
      <c r="C133" t="s">
        <v>377</v>
      </c>
      <c r="D133" s="83">
        <v>211993.37199999997</v>
      </c>
      <c r="E133" s="39">
        <v>668989.04999999981</v>
      </c>
      <c r="F133" s="39">
        <v>3835.5800000000004</v>
      </c>
      <c r="G133" s="39">
        <v>154524.90000000005</v>
      </c>
      <c r="H133" s="39">
        <f t="shared" si="4"/>
        <v>827349.5299999998</v>
      </c>
      <c r="I133" s="82">
        <f t="shared" si="5"/>
        <v>3.9027141376853987</v>
      </c>
    </row>
    <row r="134" spans="1:9" x14ac:dyDescent="0.35">
      <c r="A134" s="15">
        <f t="shared" si="3"/>
        <v>125</v>
      </c>
      <c r="B134" t="s">
        <v>9</v>
      </c>
      <c r="C134" t="s">
        <v>342</v>
      </c>
      <c r="D134" s="83">
        <v>1537934.071</v>
      </c>
      <c r="E134" s="39">
        <v>1927062.7700000026</v>
      </c>
      <c r="F134" s="39">
        <v>1155.6399999999994</v>
      </c>
      <c r="G134" s="39">
        <v>473606.33999999973</v>
      </c>
      <c r="H134" s="39">
        <f t="shared" si="4"/>
        <v>2401824.7500000023</v>
      </c>
      <c r="I134" s="82">
        <f t="shared" si="5"/>
        <v>1.5617215297391005</v>
      </c>
    </row>
    <row r="135" spans="1:9" x14ac:dyDescent="0.35">
      <c r="A135" s="15">
        <f t="shared" si="3"/>
        <v>126</v>
      </c>
      <c r="B135" t="s">
        <v>17</v>
      </c>
      <c r="C135" t="s">
        <v>350</v>
      </c>
      <c r="D135" s="83">
        <v>0</v>
      </c>
      <c r="E135" s="39">
        <v>123167.25999999994</v>
      </c>
      <c r="F135" s="39">
        <v>-349.35000000000019</v>
      </c>
      <c r="G135" s="39">
        <v>49324.029999999984</v>
      </c>
      <c r="H135" s="39">
        <f t="shared" si="4"/>
        <v>172141.93999999992</v>
      </c>
      <c r="I135" s="82" t="str">
        <f t="shared" si="5"/>
        <v>n.m.</v>
      </c>
    </row>
    <row r="136" spans="1:9" x14ac:dyDescent="0.35">
      <c r="A136" s="15">
        <f t="shared" si="3"/>
        <v>127</v>
      </c>
      <c r="B136" t="s">
        <v>1322</v>
      </c>
      <c r="C136" t="s">
        <v>1388</v>
      </c>
      <c r="D136" s="83">
        <v>7709.7650000000003</v>
      </c>
      <c r="E136" s="39">
        <v>941.82</v>
      </c>
      <c r="F136" s="39"/>
      <c r="G136" s="39">
        <v>127.42</v>
      </c>
      <c r="H136" s="39">
        <f t="shared" si="4"/>
        <v>1069.24</v>
      </c>
      <c r="I136" s="82">
        <f t="shared" si="5"/>
        <v>0.13868645801785137</v>
      </c>
    </row>
    <row r="137" spans="1:9" x14ac:dyDescent="0.35">
      <c r="A137" s="15">
        <f t="shared" si="3"/>
        <v>128</v>
      </c>
      <c r="B137" t="s">
        <v>1323</v>
      </c>
      <c r="C137" t="s">
        <v>1389</v>
      </c>
      <c r="D137" s="83">
        <v>0</v>
      </c>
      <c r="E137" s="39">
        <v>8245.0700000000015</v>
      </c>
      <c r="F137" s="39">
        <v>12.09</v>
      </c>
      <c r="G137" s="39">
        <v>2205.3599999999997</v>
      </c>
      <c r="H137" s="39">
        <f t="shared" si="4"/>
        <v>10462.52</v>
      </c>
      <c r="I137" s="82" t="str">
        <f t="shared" si="5"/>
        <v>n.m.</v>
      </c>
    </row>
    <row r="138" spans="1:9" x14ac:dyDescent="0.35">
      <c r="A138" s="15">
        <f t="shared" si="3"/>
        <v>129</v>
      </c>
      <c r="B138" t="s">
        <v>18</v>
      </c>
      <c r="C138" t="s">
        <v>351</v>
      </c>
      <c r="D138" s="83">
        <v>1916726.9860000003</v>
      </c>
      <c r="E138" s="39">
        <v>483086.66999999934</v>
      </c>
      <c r="F138" s="39">
        <v>1590.5499999999997</v>
      </c>
      <c r="G138" s="39">
        <v>102033.11999999995</v>
      </c>
      <c r="H138" s="39">
        <f t="shared" si="4"/>
        <v>586710.33999999927</v>
      </c>
      <c r="I138" s="82">
        <f t="shared" si="5"/>
        <v>0.30610010934546272</v>
      </c>
    </row>
    <row r="139" spans="1:9" x14ac:dyDescent="0.35">
      <c r="A139" s="15">
        <f t="shared" si="3"/>
        <v>130</v>
      </c>
      <c r="B139" t="s">
        <v>131</v>
      </c>
      <c r="C139" t="s">
        <v>459</v>
      </c>
      <c r="D139" s="83">
        <v>0</v>
      </c>
      <c r="E139" s="39">
        <v>4207.37</v>
      </c>
      <c r="F139" s="39">
        <v>1.49</v>
      </c>
      <c r="G139" s="39">
        <v>352.22</v>
      </c>
      <c r="H139" s="39">
        <f t="shared" si="4"/>
        <v>4561.08</v>
      </c>
      <c r="I139" s="82" t="str">
        <f t="shared" si="5"/>
        <v>n.m.</v>
      </c>
    </row>
    <row r="140" spans="1:9" x14ac:dyDescent="0.35">
      <c r="A140" s="15">
        <f t="shared" ref="A140:A257" si="6">A139+1</f>
        <v>131</v>
      </c>
      <c r="B140" t="s">
        <v>7</v>
      </c>
      <c r="C140" t="s">
        <v>340</v>
      </c>
      <c r="D140" s="83">
        <v>-7.5230000000000015</v>
      </c>
      <c r="E140" s="39">
        <v>11262900.609999962</v>
      </c>
      <c r="F140" s="39"/>
      <c r="G140" s="39">
        <v>-11275013.58</v>
      </c>
      <c r="H140" s="39">
        <f t="shared" ref="H140:H203" si="7">SUM(E140:G140)</f>
        <v>-12112.970000037923</v>
      </c>
      <c r="I140" s="82">
        <f t="shared" ref="I140:I203" si="8">IFERROR(H140/D140,"n.m.")</f>
        <v>1610.1249501579052</v>
      </c>
    </row>
    <row r="141" spans="1:9" x14ac:dyDescent="0.35">
      <c r="A141" s="15">
        <f t="shared" si="6"/>
        <v>132</v>
      </c>
      <c r="B141" t="s">
        <v>751</v>
      </c>
      <c r="C141" t="s">
        <v>1066</v>
      </c>
      <c r="D141" s="83">
        <v>0</v>
      </c>
      <c r="E141" s="39">
        <v>1622.08</v>
      </c>
      <c r="F141" s="39"/>
      <c r="G141" s="39"/>
      <c r="H141" s="39">
        <f t="shared" si="7"/>
        <v>1622.08</v>
      </c>
      <c r="I141" s="82" t="str">
        <f t="shared" si="8"/>
        <v>n.m.</v>
      </c>
    </row>
    <row r="142" spans="1:9" x14ac:dyDescent="0.35">
      <c r="A142" s="15">
        <f t="shared" si="6"/>
        <v>133</v>
      </c>
      <c r="B142" t="s">
        <v>39</v>
      </c>
      <c r="C142" t="s">
        <v>371</v>
      </c>
      <c r="D142" s="83">
        <v>2824178.29</v>
      </c>
      <c r="E142" s="39">
        <v>2626614.5500000007</v>
      </c>
      <c r="F142" s="39"/>
      <c r="G142" s="39">
        <v>549108.35</v>
      </c>
      <c r="H142" s="39">
        <f t="shared" si="7"/>
        <v>3175722.9000000008</v>
      </c>
      <c r="I142" s="82">
        <f t="shared" si="8"/>
        <v>1.1244767765706467</v>
      </c>
    </row>
    <row r="143" spans="1:9" x14ac:dyDescent="0.35">
      <c r="A143" s="15">
        <f t="shared" si="6"/>
        <v>134</v>
      </c>
      <c r="B143" t="s">
        <v>53</v>
      </c>
      <c r="C143" t="s">
        <v>387</v>
      </c>
      <c r="D143" s="83">
        <v>0</v>
      </c>
      <c r="E143" s="39">
        <v>-745666.66000000027</v>
      </c>
      <c r="F143" s="39"/>
      <c r="G143" s="39">
        <v>745666.66</v>
      </c>
      <c r="H143" s="39">
        <f t="shared" si="7"/>
        <v>0</v>
      </c>
      <c r="I143" s="82" t="str">
        <f t="shared" si="8"/>
        <v>n.m.</v>
      </c>
    </row>
    <row r="144" spans="1:9" x14ac:dyDescent="0.35">
      <c r="A144" s="15">
        <f t="shared" si="6"/>
        <v>135</v>
      </c>
      <c r="B144" t="s">
        <v>752</v>
      </c>
      <c r="C144" t="s">
        <v>1067</v>
      </c>
      <c r="D144" s="83">
        <v>103961.973</v>
      </c>
      <c r="E144" s="39">
        <v>15600.109999999999</v>
      </c>
      <c r="F144" s="39"/>
      <c r="G144" s="39"/>
      <c r="H144" s="39">
        <f t="shared" si="7"/>
        <v>15600.109999999999</v>
      </c>
      <c r="I144" s="82">
        <f t="shared" si="8"/>
        <v>0.15005592477549459</v>
      </c>
    </row>
    <row r="145" spans="1:9" x14ac:dyDescent="0.35">
      <c r="A145" s="15">
        <f t="shared" si="6"/>
        <v>136</v>
      </c>
      <c r="B145" t="s">
        <v>1324</v>
      </c>
      <c r="C145" t="s">
        <v>1390</v>
      </c>
      <c r="D145" s="83">
        <v>0</v>
      </c>
      <c r="E145" s="39">
        <v>-190.18999999999994</v>
      </c>
      <c r="F145" s="39">
        <v>-1351.2800000000002</v>
      </c>
      <c r="G145" s="39"/>
      <c r="H145" s="39">
        <f t="shared" si="7"/>
        <v>-1541.4700000000003</v>
      </c>
      <c r="I145" s="82" t="str">
        <f t="shared" si="8"/>
        <v>n.m.</v>
      </c>
    </row>
    <row r="146" spans="1:9" x14ac:dyDescent="0.35">
      <c r="A146" s="15">
        <f t="shared" si="6"/>
        <v>137</v>
      </c>
      <c r="B146" t="s">
        <v>753</v>
      </c>
      <c r="C146" t="s">
        <v>1068</v>
      </c>
      <c r="D146" s="83">
        <v>0</v>
      </c>
      <c r="E146" s="39">
        <v>40895.270000000004</v>
      </c>
      <c r="F146" s="39">
        <v>814.22</v>
      </c>
      <c r="G146" s="39"/>
      <c r="H146" s="39">
        <f t="shared" si="7"/>
        <v>41709.490000000005</v>
      </c>
      <c r="I146" s="82" t="str">
        <f t="shared" si="8"/>
        <v>n.m.</v>
      </c>
    </row>
    <row r="147" spans="1:9" x14ac:dyDescent="0.35">
      <c r="A147" s="15">
        <f t="shared" si="6"/>
        <v>138</v>
      </c>
      <c r="B147" t="s">
        <v>1325</v>
      </c>
      <c r="C147" t="s">
        <v>1391</v>
      </c>
      <c r="D147" s="83">
        <v>0</v>
      </c>
      <c r="E147" s="39"/>
      <c r="F147" s="39">
        <v>3.54</v>
      </c>
      <c r="G147" s="39"/>
      <c r="H147" s="39">
        <f t="shared" si="7"/>
        <v>3.54</v>
      </c>
      <c r="I147" s="82" t="str">
        <f t="shared" si="8"/>
        <v>n.m.</v>
      </c>
    </row>
    <row r="148" spans="1:9" x14ac:dyDescent="0.35">
      <c r="A148" s="15">
        <f t="shared" si="6"/>
        <v>139</v>
      </c>
      <c r="B148" t="s">
        <v>754</v>
      </c>
      <c r="C148" t="s">
        <v>1069</v>
      </c>
      <c r="D148" s="83">
        <v>0</v>
      </c>
      <c r="E148" s="39">
        <v>18364.719999999998</v>
      </c>
      <c r="F148" s="39">
        <v>367.28000000000003</v>
      </c>
      <c r="G148" s="39"/>
      <c r="H148" s="39">
        <f t="shared" si="7"/>
        <v>18731.999999999996</v>
      </c>
      <c r="I148" s="82" t="str">
        <f t="shared" si="8"/>
        <v>n.m.</v>
      </c>
    </row>
    <row r="149" spans="1:9" x14ac:dyDescent="0.35">
      <c r="A149" s="15">
        <f t="shared" si="6"/>
        <v>140</v>
      </c>
      <c r="B149" t="s">
        <v>755</v>
      </c>
      <c r="C149" t="s">
        <v>1070</v>
      </c>
      <c r="D149" s="83">
        <v>0</v>
      </c>
      <c r="E149" s="39">
        <v>208934.48999999967</v>
      </c>
      <c r="F149" s="39">
        <v>7372.3099999999995</v>
      </c>
      <c r="G149" s="39"/>
      <c r="H149" s="39">
        <f t="shared" si="7"/>
        <v>216306.79999999967</v>
      </c>
      <c r="I149" s="82" t="str">
        <f t="shared" si="8"/>
        <v>n.m.</v>
      </c>
    </row>
    <row r="150" spans="1:9" x14ac:dyDescent="0.35">
      <c r="A150" s="15">
        <f t="shared" si="6"/>
        <v>141</v>
      </c>
      <c r="B150" t="s">
        <v>756</v>
      </c>
      <c r="C150" t="s">
        <v>1071</v>
      </c>
      <c r="D150" s="83">
        <v>0</v>
      </c>
      <c r="E150" s="39">
        <v>140725.54999999993</v>
      </c>
      <c r="F150" s="39"/>
      <c r="G150" s="39"/>
      <c r="H150" s="39">
        <f t="shared" si="7"/>
        <v>140725.54999999993</v>
      </c>
      <c r="I150" s="82" t="str">
        <f t="shared" si="8"/>
        <v>n.m.</v>
      </c>
    </row>
    <row r="151" spans="1:9" x14ac:dyDescent="0.35">
      <c r="A151" s="15">
        <f t="shared" si="6"/>
        <v>142</v>
      </c>
      <c r="B151" t="s">
        <v>8</v>
      </c>
      <c r="C151" t="s">
        <v>341</v>
      </c>
      <c r="D151" s="83">
        <v>-2013656.476</v>
      </c>
      <c r="E151" s="39">
        <v>2871212.0000000014</v>
      </c>
      <c r="F151" s="39">
        <v>22890.590000000007</v>
      </c>
      <c r="G151" s="39"/>
      <c r="H151" s="39">
        <f t="shared" si="7"/>
        <v>2894102.5900000012</v>
      </c>
      <c r="I151" s="82">
        <f t="shared" si="8"/>
        <v>-1.4372374953194356</v>
      </c>
    </row>
    <row r="152" spans="1:9" x14ac:dyDescent="0.35">
      <c r="A152" s="15">
        <f t="shared" si="6"/>
        <v>143</v>
      </c>
      <c r="B152" t="s">
        <v>757</v>
      </c>
      <c r="C152" t="s">
        <v>1072</v>
      </c>
      <c r="D152" s="83">
        <v>1646559.0530000001</v>
      </c>
      <c r="E152" s="39">
        <v>972516.38000000035</v>
      </c>
      <c r="F152" s="39">
        <v>7443.9900000000071</v>
      </c>
      <c r="G152" s="39"/>
      <c r="H152" s="39">
        <f t="shared" si="7"/>
        <v>979960.37000000034</v>
      </c>
      <c r="I152" s="82">
        <f t="shared" si="8"/>
        <v>0.59515652852810275</v>
      </c>
    </row>
    <row r="153" spans="1:9" x14ac:dyDescent="0.35">
      <c r="A153" s="15">
        <f t="shared" si="6"/>
        <v>144</v>
      </c>
      <c r="B153" t="s">
        <v>86</v>
      </c>
      <c r="C153" t="s">
        <v>418</v>
      </c>
      <c r="D153" s="83">
        <v>5268466.5719999997</v>
      </c>
      <c r="E153" s="39">
        <v>3733995.2199999988</v>
      </c>
      <c r="F153" s="39">
        <v>266571.67999999982</v>
      </c>
      <c r="G153" s="39">
        <v>535.69000000000005</v>
      </c>
      <c r="H153" s="39">
        <f t="shared" si="7"/>
        <v>4001102.5899999985</v>
      </c>
      <c r="I153" s="82">
        <f t="shared" si="8"/>
        <v>0.75944348043592347</v>
      </c>
    </row>
    <row r="154" spans="1:9" x14ac:dyDescent="0.35">
      <c r="A154" s="15">
        <f t="shared" si="6"/>
        <v>145</v>
      </c>
      <c r="B154" t="s">
        <v>758</v>
      </c>
      <c r="C154" t="s">
        <v>1073</v>
      </c>
      <c r="D154" s="83">
        <v>3116976.3629999999</v>
      </c>
      <c r="E154" s="39">
        <v>1579453.0500000012</v>
      </c>
      <c r="F154" s="39">
        <v>71925.870000000024</v>
      </c>
      <c r="G154" s="39"/>
      <c r="H154" s="39">
        <f t="shared" si="7"/>
        <v>1651378.9200000013</v>
      </c>
      <c r="I154" s="82">
        <f t="shared" si="8"/>
        <v>0.52980155371168636</v>
      </c>
    </row>
    <row r="155" spans="1:9" x14ac:dyDescent="0.35">
      <c r="A155" s="15">
        <f t="shared" si="6"/>
        <v>146</v>
      </c>
      <c r="B155" t="s">
        <v>113</v>
      </c>
      <c r="C155" t="s">
        <v>441</v>
      </c>
      <c r="D155" s="83">
        <v>2917632.5170000005</v>
      </c>
      <c r="E155" s="39">
        <v>2004051.4999999995</v>
      </c>
      <c r="F155" s="39"/>
      <c r="G155" s="39">
        <v>406530.50000000006</v>
      </c>
      <c r="H155" s="39">
        <f t="shared" si="7"/>
        <v>2410581.9999999995</v>
      </c>
      <c r="I155" s="82">
        <f t="shared" si="8"/>
        <v>0.82621165823810949</v>
      </c>
    </row>
    <row r="156" spans="1:9" x14ac:dyDescent="0.35">
      <c r="A156" s="15">
        <f t="shared" si="6"/>
        <v>147</v>
      </c>
      <c r="B156" t="s">
        <v>141</v>
      </c>
      <c r="C156" t="s">
        <v>471</v>
      </c>
      <c r="D156" s="83">
        <v>106843.24400000001</v>
      </c>
      <c r="E156" s="39">
        <v>124726.18000000002</v>
      </c>
      <c r="F156" s="39"/>
      <c r="G156" s="39"/>
      <c r="H156" s="39">
        <f t="shared" si="7"/>
        <v>124726.18000000002</v>
      </c>
      <c r="I156" s="82">
        <f t="shared" si="8"/>
        <v>1.1673754495885582</v>
      </c>
    </row>
    <row r="157" spans="1:9" x14ac:dyDescent="0.35">
      <c r="A157" s="15">
        <f t="shared" si="6"/>
        <v>148</v>
      </c>
      <c r="B157" t="s">
        <v>2</v>
      </c>
      <c r="C157" t="s">
        <v>334</v>
      </c>
      <c r="D157" s="83">
        <v>0</v>
      </c>
      <c r="E157" s="39">
        <v>2413.79</v>
      </c>
      <c r="F157" s="39">
        <v>3862.61</v>
      </c>
      <c r="G157" s="39"/>
      <c r="H157" s="39">
        <f t="shared" si="7"/>
        <v>6276.4</v>
      </c>
      <c r="I157" s="82" t="str">
        <f t="shared" si="8"/>
        <v>n.m.</v>
      </c>
    </row>
    <row r="158" spans="1:9" x14ac:dyDescent="0.35">
      <c r="A158" s="15">
        <f t="shared" si="6"/>
        <v>149</v>
      </c>
      <c r="B158" s="22" t="s">
        <v>258</v>
      </c>
      <c r="C158" t="s">
        <v>578</v>
      </c>
      <c r="D158" s="83">
        <v>0</v>
      </c>
      <c r="E158" s="85">
        <v>-372.03999999999996</v>
      </c>
      <c r="F158" s="85"/>
      <c r="G158" s="85"/>
      <c r="H158" s="39">
        <f t="shared" si="7"/>
        <v>-372.03999999999996</v>
      </c>
      <c r="I158" s="82" t="str">
        <f t="shared" si="8"/>
        <v>n.m.</v>
      </c>
    </row>
    <row r="159" spans="1:9" x14ac:dyDescent="0.35">
      <c r="A159" s="15">
        <f t="shared" si="6"/>
        <v>150</v>
      </c>
      <c r="B159" s="22" t="s">
        <v>111</v>
      </c>
      <c r="C159" t="s">
        <v>440</v>
      </c>
      <c r="D159" s="83">
        <v>0</v>
      </c>
      <c r="E159" s="85">
        <v>-668.21</v>
      </c>
      <c r="F159" s="85"/>
      <c r="G159" s="85">
        <v>-88.92</v>
      </c>
      <c r="H159" s="39">
        <f t="shared" si="7"/>
        <v>-757.13</v>
      </c>
      <c r="I159" s="82" t="str">
        <f t="shared" si="8"/>
        <v>n.m.</v>
      </c>
    </row>
    <row r="160" spans="1:9" x14ac:dyDescent="0.35">
      <c r="A160" s="15">
        <f t="shared" si="6"/>
        <v>151</v>
      </c>
      <c r="B160" s="22" t="s">
        <v>60</v>
      </c>
      <c r="C160" t="s">
        <v>392</v>
      </c>
      <c r="D160" s="83">
        <v>1244.221</v>
      </c>
      <c r="E160" s="85">
        <v>31959.209999999992</v>
      </c>
      <c r="F160" s="85">
        <v>2128.14</v>
      </c>
      <c r="G160" s="85">
        <v>7559.17</v>
      </c>
      <c r="H160" s="39">
        <f t="shared" si="7"/>
        <v>41646.51999999999</v>
      </c>
      <c r="I160" s="82">
        <f t="shared" si="8"/>
        <v>33.471963582032444</v>
      </c>
    </row>
    <row r="161" spans="1:9" x14ac:dyDescent="0.35">
      <c r="A161" s="15">
        <f t="shared" si="6"/>
        <v>152</v>
      </c>
      <c r="B161" s="22" t="s">
        <v>38</v>
      </c>
      <c r="C161" t="s">
        <v>370</v>
      </c>
      <c r="D161" s="83">
        <v>0</v>
      </c>
      <c r="E161" s="85">
        <v>1286.3900000000001</v>
      </c>
      <c r="F161" s="85"/>
      <c r="G161" s="85">
        <v>249.80000000000004</v>
      </c>
      <c r="H161" s="39">
        <f t="shared" si="7"/>
        <v>1536.19</v>
      </c>
      <c r="I161" s="82" t="str">
        <f t="shared" si="8"/>
        <v>n.m.</v>
      </c>
    </row>
    <row r="162" spans="1:9" x14ac:dyDescent="0.35">
      <c r="A162" s="15">
        <f t="shared" si="6"/>
        <v>153</v>
      </c>
      <c r="B162" s="22" t="s">
        <v>231</v>
      </c>
      <c r="C162" t="s">
        <v>556</v>
      </c>
      <c r="D162" s="83">
        <v>52861.069000000003</v>
      </c>
      <c r="E162" s="85">
        <v>4051.31</v>
      </c>
      <c r="F162" s="85">
        <v>8118.1499999999987</v>
      </c>
      <c r="G162" s="85">
        <v>1284.3399999999999</v>
      </c>
      <c r="H162" s="39">
        <f t="shared" si="7"/>
        <v>13453.8</v>
      </c>
      <c r="I162" s="82">
        <f t="shared" si="8"/>
        <v>0.25451244657954231</v>
      </c>
    </row>
    <row r="163" spans="1:9" x14ac:dyDescent="0.35">
      <c r="A163" s="15">
        <f t="shared" si="6"/>
        <v>154</v>
      </c>
      <c r="B163" s="22" t="s">
        <v>232</v>
      </c>
      <c r="C163" t="s">
        <v>557</v>
      </c>
      <c r="D163" s="83">
        <v>-152.518</v>
      </c>
      <c r="E163" s="85">
        <v>1560.75</v>
      </c>
      <c r="F163" s="85">
        <v>2621.1100000000006</v>
      </c>
      <c r="G163" s="85">
        <v>474.41</v>
      </c>
      <c r="H163" s="39">
        <f t="shared" si="7"/>
        <v>4656.2700000000004</v>
      </c>
      <c r="I163" s="82">
        <f t="shared" si="8"/>
        <v>-30.529314572706173</v>
      </c>
    </row>
    <row r="164" spans="1:9" x14ac:dyDescent="0.35">
      <c r="A164" s="15">
        <f t="shared" si="6"/>
        <v>155</v>
      </c>
      <c r="B164" s="22" t="s">
        <v>218</v>
      </c>
      <c r="C164" t="s">
        <v>543</v>
      </c>
      <c r="D164" s="83">
        <v>0</v>
      </c>
      <c r="E164" s="85">
        <v>88.06</v>
      </c>
      <c r="F164" s="85">
        <v>84.86999999999999</v>
      </c>
      <c r="G164" s="85">
        <v>29.49</v>
      </c>
      <c r="H164" s="39">
        <f t="shared" si="7"/>
        <v>202.42000000000002</v>
      </c>
      <c r="I164" s="82" t="str">
        <f t="shared" si="8"/>
        <v>n.m.</v>
      </c>
    </row>
    <row r="165" spans="1:9" x14ac:dyDescent="0.35">
      <c r="A165" s="15">
        <f t="shared" si="6"/>
        <v>156</v>
      </c>
      <c r="B165" s="22" t="s">
        <v>146</v>
      </c>
      <c r="C165" t="s">
        <v>476</v>
      </c>
      <c r="D165" s="83">
        <v>96479.963999999978</v>
      </c>
      <c r="E165" s="85">
        <v>17662.980000000003</v>
      </c>
      <c r="F165" s="85">
        <v>2431.7600000000002</v>
      </c>
      <c r="G165" s="85">
        <v>1954.6799999999998</v>
      </c>
      <c r="H165" s="39">
        <f t="shared" si="7"/>
        <v>22049.420000000006</v>
      </c>
      <c r="I165" s="82">
        <f t="shared" si="8"/>
        <v>0.22853884978646977</v>
      </c>
    </row>
    <row r="166" spans="1:9" x14ac:dyDescent="0.35">
      <c r="A166" s="15">
        <f t="shared" si="6"/>
        <v>157</v>
      </c>
      <c r="B166" s="22" t="s">
        <v>140</v>
      </c>
      <c r="C166" t="s">
        <v>470</v>
      </c>
      <c r="D166" s="83">
        <v>1944.8069999999998</v>
      </c>
      <c r="E166" s="85">
        <v>37645.699999999997</v>
      </c>
      <c r="F166" s="85">
        <v>5239.7</v>
      </c>
      <c r="G166" s="85">
        <v>9174.840000000002</v>
      </c>
      <c r="H166" s="39">
        <f t="shared" si="7"/>
        <v>52060.24</v>
      </c>
      <c r="I166" s="82">
        <f t="shared" si="8"/>
        <v>26.768846471655031</v>
      </c>
    </row>
    <row r="167" spans="1:9" x14ac:dyDescent="0.35">
      <c r="A167" s="15">
        <f t="shared" si="6"/>
        <v>158</v>
      </c>
      <c r="B167" s="22" t="s">
        <v>172</v>
      </c>
      <c r="C167" t="s">
        <v>501</v>
      </c>
      <c r="D167" s="83">
        <v>617104.55099999998</v>
      </c>
      <c r="E167" s="85">
        <v>25365.790000000005</v>
      </c>
      <c r="F167" s="85">
        <v>2945.49</v>
      </c>
      <c r="G167" s="85">
        <v>4752.6800000000012</v>
      </c>
      <c r="H167" s="39">
        <f t="shared" si="7"/>
        <v>33063.960000000006</v>
      </c>
      <c r="I167" s="82">
        <f t="shared" si="8"/>
        <v>5.3579186778676027E-2</v>
      </c>
    </row>
    <row r="168" spans="1:9" x14ac:dyDescent="0.35">
      <c r="A168" s="15">
        <f t="shared" si="6"/>
        <v>159</v>
      </c>
      <c r="B168" s="22" t="s">
        <v>328</v>
      </c>
      <c r="C168" t="s">
        <v>639</v>
      </c>
      <c r="D168" s="83">
        <v>147367.446</v>
      </c>
      <c r="E168" s="85">
        <v>34377.810000000005</v>
      </c>
      <c r="F168" s="85"/>
      <c r="G168" s="85"/>
      <c r="H168" s="39">
        <f t="shared" si="7"/>
        <v>34377.810000000005</v>
      </c>
      <c r="I168" s="82">
        <f t="shared" si="8"/>
        <v>0.23327953990598443</v>
      </c>
    </row>
    <row r="169" spans="1:9" x14ac:dyDescent="0.35">
      <c r="A169" s="15">
        <f t="shared" si="6"/>
        <v>160</v>
      </c>
      <c r="B169" s="22" t="s">
        <v>761</v>
      </c>
      <c r="C169" t="s">
        <v>1075</v>
      </c>
      <c r="D169" s="83">
        <v>2004.7939999999999</v>
      </c>
      <c r="E169" s="85">
        <v>170642.31</v>
      </c>
      <c r="F169" s="85">
        <v>10971.72</v>
      </c>
      <c r="G169" s="85">
        <v>44942.720000000001</v>
      </c>
      <c r="H169" s="39">
        <f t="shared" si="7"/>
        <v>226556.75</v>
      </c>
      <c r="I169" s="82">
        <f t="shared" si="8"/>
        <v>113.00749603201128</v>
      </c>
    </row>
    <row r="170" spans="1:9" x14ac:dyDescent="0.35">
      <c r="A170" s="15">
        <f t="shared" si="6"/>
        <v>161</v>
      </c>
      <c r="B170" s="22" t="s">
        <v>64</v>
      </c>
      <c r="C170" t="s">
        <v>396</v>
      </c>
      <c r="D170" s="83">
        <v>-280520.56699999998</v>
      </c>
      <c r="E170" s="85">
        <v>72277.290000000023</v>
      </c>
      <c r="F170" s="85">
        <v>4885.2699999999995</v>
      </c>
      <c r="G170" s="85">
        <v>13614.910000000002</v>
      </c>
      <c r="H170" s="39">
        <f t="shared" si="7"/>
        <v>90777.47000000003</v>
      </c>
      <c r="I170" s="82">
        <f t="shared" si="8"/>
        <v>-0.32360361655764097</v>
      </c>
    </row>
    <row r="171" spans="1:9" x14ac:dyDescent="0.35">
      <c r="A171" s="15">
        <f t="shared" si="6"/>
        <v>162</v>
      </c>
      <c r="B171" s="22" t="s">
        <v>762</v>
      </c>
      <c r="C171" t="s">
        <v>1076</v>
      </c>
      <c r="D171" s="83">
        <v>202682.07699999999</v>
      </c>
      <c r="E171" s="85">
        <v>15711.39</v>
      </c>
      <c r="F171" s="85"/>
      <c r="G171" s="85"/>
      <c r="H171" s="39">
        <f t="shared" si="7"/>
        <v>15711.39</v>
      </c>
      <c r="I171" s="82">
        <f t="shared" si="8"/>
        <v>7.7517411665363981E-2</v>
      </c>
    </row>
    <row r="172" spans="1:9" x14ac:dyDescent="0.35">
      <c r="A172" s="15">
        <f t="shared" si="6"/>
        <v>163</v>
      </c>
      <c r="B172" s="22" t="s">
        <v>250</v>
      </c>
      <c r="C172" t="s">
        <v>436</v>
      </c>
      <c r="D172" s="83">
        <v>411.89300000000003</v>
      </c>
      <c r="E172" s="85">
        <v>-24302.739999999998</v>
      </c>
      <c r="F172" s="85">
        <v>-3663.0600000000027</v>
      </c>
      <c r="G172" s="85">
        <v>-2444.4099999999994</v>
      </c>
      <c r="H172" s="39">
        <f t="shared" si="7"/>
        <v>-30410.21</v>
      </c>
      <c r="I172" s="82">
        <f t="shared" si="8"/>
        <v>-73.830363710963766</v>
      </c>
    </row>
    <row r="173" spans="1:9" x14ac:dyDescent="0.35">
      <c r="A173" s="15">
        <f t="shared" si="6"/>
        <v>164</v>
      </c>
      <c r="B173" s="22" t="s">
        <v>233</v>
      </c>
      <c r="C173" t="s">
        <v>559</v>
      </c>
      <c r="D173" s="83">
        <v>-152.13</v>
      </c>
      <c r="E173" s="85">
        <v>1571.39</v>
      </c>
      <c r="F173" s="85">
        <v>1007.5600000000001</v>
      </c>
      <c r="G173" s="85">
        <v>359.33000000000004</v>
      </c>
      <c r="H173" s="39">
        <f t="shared" si="7"/>
        <v>2938.28</v>
      </c>
      <c r="I173" s="82">
        <f t="shared" si="8"/>
        <v>-19.314270689541843</v>
      </c>
    </row>
    <row r="174" spans="1:9" x14ac:dyDescent="0.35">
      <c r="A174" s="15">
        <f t="shared" si="6"/>
        <v>165</v>
      </c>
      <c r="B174" s="22" t="s">
        <v>247</v>
      </c>
      <c r="C174" t="s">
        <v>570</v>
      </c>
      <c r="D174" s="83">
        <v>0</v>
      </c>
      <c r="E174" s="85">
        <v>-15613.03</v>
      </c>
      <c r="F174" s="85">
        <v>406.17</v>
      </c>
      <c r="G174" s="85">
        <v>106.21000000000001</v>
      </c>
      <c r="H174" s="39">
        <f t="shared" si="7"/>
        <v>-15100.650000000001</v>
      </c>
      <c r="I174" s="82" t="str">
        <f t="shared" si="8"/>
        <v>n.m.</v>
      </c>
    </row>
    <row r="175" spans="1:9" x14ac:dyDescent="0.35">
      <c r="A175" s="15">
        <f t="shared" si="6"/>
        <v>166</v>
      </c>
      <c r="B175" s="22" t="s">
        <v>297</v>
      </c>
      <c r="C175" t="s">
        <v>611</v>
      </c>
      <c r="D175" s="83">
        <v>0</v>
      </c>
      <c r="E175" s="85">
        <v>-1111.31</v>
      </c>
      <c r="F175" s="85">
        <v>-97.69</v>
      </c>
      <c r="G175" s="85"/>
      <c r="H175" s="39">
        <f t="shared" si="7"/>
        <v>-1209</v>
      </c>
      <c r="I175" s="82" t="str">
        <f t="shared" si="8"/>
        <v>n.m.</v>
      </c>
    </row>
    <row r="176" spans="1:9" x14ac:dyDescent="0.35">
      <c r="A176" s="15">
        <f t="shared" si="6"/>
        <v>167</v>
      </c>
      <c r="B176" s="22" t="s">
        <v>62</v>
      </c>
      <c r="C176" t="s">
        <v>394</v>
      </c>
      <c r="D176" s="83">
        <v>524708.2969999999</v>
      </c>
      <c r="E176" s="85">
        <v>3290134.9200000004</v>
      </c>
      <c r="F176" s="85">
        <v>169778.69999999998</v>
      </c>
      <c r="G176" s="85">
        <v>591152.38</v>
      </c>
      <c r="H176" s="39">
        <f t="shared" si="7"/>
        <v>4051066.0000000005</v>
      </c>
      <c r="I176" s="82">
        <f t="shared" si="8"/>
        <v>7.7206059503190989</v>
      </c>
    </row>
    <row r="177" spans="1:9" x14ac:dyDescent="0.35">
      <c r="A177" s="15">
        <f t="shared" si="6"/>
        <v>168</v>
      </c>
      <c r="B177" s="22" t="s">
        <v>237</v>
      </c>
      <c r="C177" t="s">
        <v>562</v>
      </c>
      <c r="D177" s="83">
        <v>0</v>
      </c>
      <c r="E177" s="85">
        <v>178611.55</v>
      </c>
      <c r="F177" s="85">
        <v>638.53</v>
      </c>
      <c r="G177" s="85"/>
      <c r="H177" s="39">
        <f t="shared" si="7"/>
        <v>179250.08</v>
      </c>
      <c r="I177" s="82" t="str">
        <f t="shared" si="8"/>
        <v>n.m.</v>
      </c>
    </row>
    <row r="178" spans="1:9" x14ac:dyDescent="0.35">
      <c r="A178" s="15">
        <f t="shared" si="6"/>
        <v>169</v>
      </c>
      <c r="B178" s="22" t="s">
        <v>235</v>
      </c>
      <c r="C178" t="s">
        <v>1392</v>
      </c>
      <c r="D178" s="83">
        <v>0</v>
      </c>
      <c r="E178" s="85">
        <v>-6711.49</v>
      </c>
      <c r="F178" s="85">
        <v>-456.26999999999987</v>
      </c>
      <c r="G178" s="85">
        <v>-1380.9299999999998</v>
      </c>
      <c r="H178" s="39">
        <f t="shared" si="7"/>
        <v>-8548.6899999999987</v>
      </c>
      <c r="I178" s="82" t="str">
        <f t="shared" si="8"/>
        <v>n.m.</v>
      </c>
    </row>
    <row r="179" spans="1:9" x14ac:dyDescent="0.35">
      <c r="A179" s="15">
        <f t="shared" si="6"/>
        <v>170</v>
      </c>
      <c r="B179" s="22" t="s">
        <v>298</v>
      </c>
      <c r="C179" t="s">
        <v>1393</v>
      </c>
      <c r="D179" s="83">
        <v>0</v>
      </c>
      <c r="E179" s="85">
        <v>-452.74</v>
      </c>
      <c r="F179" s="85">
        <v>-48.199999999999989</v>
      </c>
      <c r="G179" s="85">
        <v>-84.259999999999991</v>
      </c>
      <c r="H179" s="39">
        <f t="shared" si="7"/>
        <v>-585.20000000000005</v>
      </c>
      <c r="I179" s="82" t="str">
        <f t="shared" si="8"/>
        <v>n.m.</v>
      </c>
    </row>
    <row r="180" spans="1:9" x14ac:dyDescent="0.35">
      <c r="A180" s="15">
        <f t="shared" si="6"/>
        <v>171</v>
      </c>
      <c r="B180" s="22" t="s">
        <v>764</v>
      </c>
      <c r="C180" t="s">
        <v>1077</v>
      </c>
      <c r="D180" s="83">
        <v>-307286.88300000003</v>
      </c>
      <c r="E180" s="85">
        <v>1924091.4799999995</v>
      </c>
      <c r="F180" s="85">
        <v>34945.749999999993</v>
      </c>
      <c r="G180" s="85">
        <v>478641.66</v>
      </c>
      <c r="H180" s="39">
        <f t="shared" si="7"/>
        <v>2437678.8899999997</v>
      </c>
      <c r="I180" s="82">
        <f t="shared" si="8"/>
        <v>-7.9329090334129209</v>
      </c>
    </row>
    <row r="181" spans="1:9" x14ac:dyDescent="0.35">
      <c r="A181" s="15">
        <f t="shared" si="6"/>
        <v>172</v>
      </c>
      <c r="B181" s="22" t="s">
        <v>196</v>
      </c>
      <c r="C181" t="s">
        <v>521</v>
      </c>
      <c r="D181" s="83">
        <v>0</v>
      </c>
      <c r="E181" s="85">
        <v>8802.59</v>
      </c>
      <c r="F181" s="85"/>
      <c r="G181" s="85"/>
      <c r="H181" s="39">
        <f t="shared" si="7"/>
        <v>8802.59</v>
      </c>
      <c r="I181" s="82" t="str">
        <f t="shared" si="8"/>
        <v>n.m.</v>
      </c>
    </row>
    <row r="182" spans="1:9" x14ac:dyDescent="0.35">
      <c r="A182" s="15">
        <f t="shared" si="6"/>
        <v>173</v>
      </c>
      <c r="B182" s="22" t="s">
        <v>302</v>
      </c>
      <c r="C182" t="s">
        <v>615</v>
      </c>
      <c r="D182" s="83">
        <v>72032.724000000002</v>
      </c>
      <c r="E182" s="85">
        <v>9112.2900000000009</v>
      </c>
      <c r="F182" s="85">
        <v>265.25</v>
      </c>
      <c r="G182" s="85">
        <v>1682.98</v>
      </c>
      <c r="H182" s="39">
        <f t="shared" si="7"/>
        <v>11060.52</v>
      </c>
      <c r="I182" s="82">
        <f t="shared" si="8"/>
        <v>0.15354854551939476</v>
      </c>
    </row>
    <row r="183" spans="1:9" x14ac:dyDescent="0.35">
      <c r="A183" s="15">
        <f t="shared" si="6"/>
        <v>174</v>
      </c>
      <c r="B183" s="22" t="s">
        <v>316</v>
      </c>
      <c r="C183" t="s">
        <v>1394</v>
      </c>
      <c r="D183" s="83">
        <v>1529369.5100000002</v>
      </c>
      <c r="E183" s="85">
        <v>-7752.92</v>
      </c>
      <c r="F183" s="85">
        <v>-35.4</v>
      </c>
      <c r="G183" s="85">
        <v>-2357</v>
      </c>
      <c r="H183" s="39">
        <f t="shared" si="7"/>
        <v>-10145.32</v>
      </c>
      <c r="I183" s="82">
        <f t="shared" si="8"/>
        <v>-6.6336617368552078E-3</v>
      </c>
    </row>
    <row r="184" spans="1:9" x14ac:dyDescent="0.35">
      <c r="A184" s="15">
        <f t="shared" si="6"/>
        <v>175</v>
      </c>
      <c r="B184" s="22" t="s">
        <v>765</v>
      </c>
      <c r="C184" t="s">
        <v>558</v>
      </c>
      <c r="D184" s="83">
        <v>0</v>
      </c>
      <c r="E184" s="85">
        <v>4466.1799999999994</v>
      </c>
      <c r="F184" s="85">
        <v>83.68</v>
      </c>
      <c r="G184" s="85">
        <v>852.84999999999991</v>
      </c>
      <c r="H184" s="39">
        <f t="shared" si="7"/>
        <v>5402.7099999999991</v>
      </c>
      <c r="I184" s="82" t="str">
        <f t="shared" si="8"/>
        <v>n.m.</v>
      </c>
    </row>
    <row r="185" spans="1:9" x14ac:dyDescent="0.35">
      <c r="A185" s="15">
        <f t="shared" si="6"/>
        <v>176</v>
      </c>
      <c r="B185" s="22" t="s">
        <v>766</v>
      </c>
      <c r="C185" t="s">
        <v>1078</v>
      </c>
      <c r="D185" s="83">
        <v>1034822.48</v>
      </c>
      <c r="E185" s="85">
        <v>619282.35999999987</v>
      </c>
      <c r="F185" s="85">
        <v>7427.16</v>
      </c>
      <c r="G185" s="85">
        <v>115666.35999999999</v>
      </c>
      <c r="H185" s="39">
        <f t="shared" si="7"/>
        <v>742375.87999999989</v>
      </c>
      <c r="I185" s="82">
        <f t="shared" si="8"/>
        <v>0.71739442691658561</v>
      </c>
    </row>
    <row r="186" spans="1:9" x14ac:dyDescent="0.35">
      <c r="A186" s="15">
        <f t="shared" si="6"/>
        <v>177</v>
      </c>
      <c r="B186" s="22" t="s">
        <v>767</v>
      </c>
      <c r="C186" t="s">
        <v>1079</v>
      </c>
      <c r="D186" s="83">
        <v>0</v>
      </c>
      <c r="E186" s="85">
        <v>440186.21</v>
      </c>
      <c r="F186" s="85"/>
      <c r="G186" s="85"/>
      <c r="H186" s="39">
        <f t="shared" si="7"/>
        <v>440186.21</v>
      </c>
      <c r="I186" s="82" t="str">
        <f t="shared" si="8"/>
        <v>n.m.</v>
      </c>
    </row>
    <row r="187" spans="1:9" x14ac:dyDescent="0.35">
      <c r="A187" s="15">
        <f t="shared" si="6"/>
        <v>178</v>
      </c>
      <c r="B187" s="22" t="s">
        <v>768</v>
      </c>
      <c r="C187" t="s">
        <v>1080</v>
      </c>
      <c r="D187" s="83">
        <v>1250.9369999999999</v>
      </c>
      <c r="E187" s="85">
        <v>130102.63</v>
      </c>
      <c r="F187" s="85">
        <v>2295.1</v>
      </c>
      <c r="G187" s="85">
        <v>30374.42</v>
      </c>
      <c r="H187" s="39">
        <f t="shared" si="7"/>
        <v>162772.15000000002</v>
      </c>
      <c r="I187" s="82">
        <f t="shared" si="8"/>
        <v>130.12018191163907</v>
      </c>
    </row>
    <row r="188" spans="1:9" x14ac:dyDescent="0.35">
      <c r="A188" s="15">
        <f t="shared" si="6"/>
        <v>179</v>
      </c>
      <c r="B188" s="22" t="s">
        <v>769</v>
      </c>
      <c r="C188" t="s">
        <v>1081</v>
      </c>
      <c r="D188" s="83">
        <v>0</v>
      </c>
      <c r="E188" s="85">
        <v>4753.5600000000004</v>
      </c>
      <c r="F188" s="85"/>
      <c r="G188" s="85"/>
      <c r="H188" s="39">
        <f t="shared" si="7"/>
        <v>4753.5600000000004</v>
      </c>
      <c r="I188" s="82" t="str">
        <f t="shared" si="8"/>
        <v>n.m.</v>
      </c>
    </row>
    <row r="189" spans="1:9" x14ac:dyDescent="0.35">
      <c r="A189" s="15">
        <f t="shared" si="6"/>
        <v>180</v>
      </c>
      <c r="B189" s="22" t="s">
        <v>770</v>
      </c>
      <c r="C189" t="s">
        <v>1082</v>
      </c>
      <c r="D189" s="83">
        <v>0</v>
      </c>
      <c r="E189" s="85">
        <v>9938.0099999999984</v>
      </c>
      <c r="F189" s="85">
        <v>103.83</v>
      </c>
      <c r="G189" s="85">
        <v>2649.16</v>
      </c>
      <c r="H189" s="39">
        <f t="shared" si="7"/>
        <v>12690.999999999998</v>
      </c>
      <c r="I189" s="82" t="str">
        <f t="shared" si="8"/>
        <v>n.m.</v>
      </c>
    </row>
    <row r="190" spans="1:9" x14ac:dyDescent="0.35">
      <c r="A190" s="15">
        <f t="shared" si="6"/>
        <v>181</v>
      </c>
      <c r="B190" s="22" t="s">
        <v>771</v>
      </c>
      <c r="C190" t="s">
        <v>1083</v>
      </c>
      <c r="D190" s="83">
        <v>0</v>
      </c>
      <c r="E190" s="85">
        <v>4277.4400000000005</v>
      </c>
      <c r="F190" s="85"/>
      <c r="G190" s="85"/>
      <c r="H190" s="39">
        <f t="shared" si="7"/>
        <v>4277.4400000000005</v>
      </c>
      <c r="I190" s="82" t="str">
        <f t="shared" si="8"/>
        <v>n.m.</v>
      </c>
    </row>
    <row r="191" spans="1:9" x14ac:dyDescent="0.35">
      <c r="A191" s="15">
        <f t="shared" si="6"/>
        <v>182</v>
      </c>
      <c r="B191" s="22" t="s">
        <v>89</v>
      </c>
      <c r="C191" t="s">
        <v>421</v>
      </c>
      <c r="D191" s="83">
        <v>0</v>
      </c>
      <c r="E191" s="85">
        <v>-13391.97</v>
      </c>
      <c r="F191" s="85"/>
      <c r="G191" s="85"/>
      <c r="H191" s="39">
        <f t="shared" si="7"/>
        <v>-13391.97</v>
      </c>
      <c r="I191" s="82" t="str">
        <f t="shared" si="8"/>
        <v>n.m.</v>
      </c>
    </row>
    <row r="192" spans="1:9" x14ac:dyDescent="0.35">
      <c r="A192" s="15">
        <f t="shared" si="6"/>
        <v>183</v>
      </c>
      <c r="B192" s="22" t="s">
        <v>251</v>
      </c>
      <c r="C192" t="s">
        <v>1084</v>
      </c>
      <c r="D192" s="83">
        <v>73076.266999999993</v>
      </c>
      <c r="E192" s="85">
        <v>32124.500000000007</v>
      </c>
      <c r="F192" s="85">
        <v>1881.83</v>
      </c>
      <c r="G192" s="85">
        <v>5789.1699999999992</v>
      </c>
      <c r="H192" s="39">
        <f t="shared" si="7"/>
        <v>39795.500000000007</v>
      </c>
      <c r="I192" s="82">
        <f t="shared" si="8"/>
        <v>0.54457488913603114</v>
      </c>
    </row>
    <row r="193" spans="1:9" x14ac:dyDescent="0.35">
      <c r="A193" s="15">
        <f t="shared" si="6"/>
        <v>184</v>
      </c>
      <c r="B193" s="22" t="s">
        <v>303</v>
      </c>
      <c r="C193" t="s">
        <v>616</v>
      </c>
      <c r="D193" s="83">
        <v>43486.429000000004</v>
      </c>
      <c r="E193" s="85">
        <v>19816.430000000004</v>
      </c>
      <c r="F193" s="85">
        <v>205.41999999999996</v>
      </c>
      <c r="G193" s="85">
        <v>2030.2900000000002</v>
      </c>
      <c r="H193" s="39">
        <f t="shared" si="7"/>
        <v>22052.140000000003</v>
      </c>
      <c r="I193" s="82">
        <f t="shared" si="8"/>
        <v>0.50710395190186808</v>
      </c>
    </row>
    <row r="194" spans="1:9" x14ac:dyDescent="0.35">
      <c r="A194" s="15">
        <f t="shared" si="6"/>
        <v>185</v>
      </c>
      <c r="B194" s="22" t="s">
        <v>304</v>
      </c>
      <c r="C194" t="s">
        <v>617</v>
      </c>
      <c r="D194" s="83">
        <v>25603.496999999999</v>
      </c>
      <c r="E194" s="85">
        <v>6848.74</v>
      </c>
      <c r="F194" s="85">
        <v>130.47999999999999</v>
      </c>
      <c r="G194" s="85">
        <v>384</v>
      </c>
      <c r="H194" s="39">
        <f t="shared" si="7"/>
        <v>7363.2199999999993</v>
      </c>
      <c r="I194" s="82">
        <f t="shared" si="8"/>
        <v>0.28758649648522622</v>
      </c>
    </row>
    <row r="195" spans="1:9" x14ac:dyDescent="0.35">
      <c r="A195" s="15">
        <f t="shared" si="6"/>
        <v>186</v>
      </c>
      <c r="B195" s="22" t="s">
        <v>772</v>
      </c>
      <c r="C195" t="s">
        <v>1085</v>
      </c>
      <c r="D195" s="83">
        <v>40177.652000000002</v>
      </c>
      <c r="E195" s="85">
        <v>143060.63000000003</v>
      </c>
      <c r="F195" s="85"/>
      <c r="G195" s="85"/>
      <c r="H195" s="39">
        <f t="shared" si="7"/>
        <v>143060.63000000003</v>
      </c>
      <c r="I195" s="82">
        <f t="shared" si="8"/>
        <v>3.5607016059574619</v>
      </c>
    </row>
    <row r="196" spans="1:9" x14ac:dyDescent="0.35">
      <c r="A196" s="15">
        <f t="shared" si="6"/>
        <v>187</v>
      </c>
      <c r="B196" s="22" t="s">
        <v>773</v>
      </c>
      <c r="C196" t="s">
        <v>1086</v>
      </c>
      <c r="D196" s="83">
        <v>4371296.2140000006</v>
      </c>
      <c r="E196" s="85">
        <v>395618.89999999991</v>
      </c>
      <c r="F196" s="85">
        <v>25930.3</v>
      </c>
      <c r="G196" s="85">
        <v>87004.05</v>
      </c>
      <c r="H196" s="39">
        <f t="shared" si="7"/>
        <v>508553.24999999988</v>
      </c>
      <c r="I196" s="82">
        <f t="shared" si="8"/>
        <v>0.11633923328536981</v>
      </c>
    </row>
    <row r="197" spans="1:9" x14ac:dyDescent="0.35">
      <c r="A197" s="15">
        <f t="shared" si="6"/>
        <v>188</v>
      </c>
      <c r="B197" s="22" t="s">
        <v>774</v>
      </c>
      <c r="C197" t="s">
        <v>1087</v>
      </c>
      <c r="D197" s="83">
        <v>331489.62899999996</v>
      </c>
      <c r="E197" s="85">
        <v>466534.13999999972</v>
      </c>
      <c r="F197" s="85">
        <v>2013.7499999999998</v>
      </c>
      <c r="G197" s="85">
        <v>103071.48999999999</v>
      </c>
      <c r="H197" s="39">
        <f t="shared" si="7"/>
        <v>571619.37999999966</v>
      </c>
      <c r="I197" s="82">
        <f t="shared" si="8"/>
        <v>1.7243959689610673</v>
      </c>
    </row>
    <row r="198" spans="1:9" x14ac:dyDescent="0.35">
      <c r="A198" s="15">
        <f t="shared" si="6"/>
        <v>189</v>
      </c>
      <c r="B198" s="22" t="s">
        <v>775</v>
      </c>
      <c r="C198" t="s">
        <v>1088</v>
      </c>
      <c r="D198" s="83">
        <v>37788.602000000006</v>
      </c>
      <c r="E198" s="85">
        <v>62410.89</v>
      </c>
      <c r="F198" s="85">
        <v>74.83</v>
      </c>
      <c r="G198" s="85">
        <v>17873.760000000002</v>
      </c>
      <c r="H198" s="39">
        <f t="shared" si="7"/>
        <v>80359.48000000001</v>
      </c>
      <c r="I198" s="82">
        <f t="shared" si="8"/>
        <v>2.1265533982971903</v>
      </c>
    </row>
    <row r="199" spans="1:9" x14ac:dyDescent="0.35">
      <c r="A199" s="15">
        <f t="shared" si="6"/>
        <v>190</v>
      </c>
      <c r="B199" s="22" t="s">
        <v>776</v>
      </c>
      <c r="C199" t="s">
        <v>1089</v>
      </c>
      <c r="D199" s="83">
        <v>266806.68</v>
      </c>
      <c r="E199" s="85">
        <v>136678.44999999995</v>
      </c>
      <c r="F199" s="85">
        <v>2924.0499999999997</v>
      </c>
      <c r="G199" s="85">
        <v>24599.030000000006</v>
      </c>
      <c r="H199" s="39">
        <f t="shared" si="7"/>
        <v>164201.52999999994</v>
      </c>
      <c r="I199" s="82">
        <f t="shared" si="8"/>
        <v>0.61543260461094884</v>
      </c>
    </row>
    <row r="200" spans="1:9" x14ac:dyDescent="0.35">
      <c r="A200" s="15">
        <f t="shared" si="6"/>
        <v>191</v>
      </c>
      <c r="B200" s="22" t="s">
        <v>777</v>
      </c>
      <c r="C200" t="s">
        <v>1090</v>
      </c>
      <c r="D200" s="83">
        <v>-1758.0439999999999</v>
      </c>
      <c r="E200" s="85">
        <v>561228.93999999994</v>
      </c>
      <c r="F200" s="85"/>
      <c r="G200" s="85"/>
      <c r="H200" s="39">
        <f t="shared" si="7"/>
        <v>561228.93999999994</v>
      </c>
      <c r="I200" s="82">
        <f t="shared" si="8"/>
        <v>-319.2348655665046</v>
      </c>
    </row>
    <row r="201" spans="1:9" x14ac:dyDescent="0.35">
      <c r="A201" s="15">
        <f t="shared" si="6"/>
        <v>192</v>
      </c>
      <c r="B201" s="22" t="s">
        <v>778</v>
      </c>
      <c r="C201" t="s">
        <v>1091</v>
      </c>
      <c r="D201" s="83">
        <v>167638.42800000001</v>
      </c>
      <c r="E201" s="85">
        <v>51296.42</v>
      </c>
      <c r="F201" s="85">
        <v>2227.3300000000004</v>
      </c>
      <c r="G201" s="85">
        <v>12398.7</v>
      </c>
      <c r="H201" s="39">
        <f t="shared" si="7"/>
        <v>65922.45</v>
      </c>
      <c r="I201" s="82">
        <f t="shared" si="8"/>
        <v>0.39324187649862707</v>
      </c>
    </row>
    <row r="202" spans="1:9" x14ac:dyDescent="0.35">
      <c r="A202" s="15">
        <f t="shared" si="6"/>
        <v>193</v>
      </c>
      <c r="B202" s="22" t="s">
        <v>779</v>
      </c>
      <c r="C202" t="s">
        <v>1092</v>
      </c>
      <c r="D202" s="83">
        <v>1484.893</v>
      </c>
      <c r="E202" s="85">
        <v>1.59</v>
      </c>
      <c r="F202" s="85">
        <v>1.53</v>
      </c>
      <c r="G202" s="85">
        <v>0.54</v>
      </c>
      <c r="H202" s="39">
        <f t="shared" si="7"/>
        <v>3.66</v>
      </c>
      <c r="I202" s="82">
        <f t="shared" si="8"/>
        <v>2.4648240647642625E-3</v>
      </c>
    </row>
    <row r="203" spans="1:9" x14ac:dyDescent="0.35">
      <c r="A203" s="15">
        <f t="shared" si="6"/>
        <v>194</v>
      </c>
      <c r="B203" s="22" t="s">
        <v>780</v>
      </c>
      <c r="C203" t="s">
        <v>1093</v>
      </c>
      <c r="D203" s="83">
        <v>1406.241</v>
      </c>
      <c r="E203" s="85">
        <v>1055.46</v>
      </c>
      <c r="F203" s="85">
        <v>166.44</v>
      </c>
      <c r="G203" s="85">
        <v>156.65</v>
      </c>
      <c r="H203" s="39">
        <f t="shared" si="7"/>
        <v>1378.5500000000002</v>
      </c>
      <c r="I203" s="82">
        <f t="shared" si="8"/>
        <v>0.98030849619659799</v>
      </c>
    </row>
    <row r="204" spans="1:9" x14ac:dyDescent="0.35">
      <c r="A204" s="15">
        <f t="shared" si="6"/>
        <v>195</v>
      </c>
      <c r="B204" s="22" t="s">
        <v>782</v>
      </c>
      <c r="C204" t="s">
        <v>556</v>
      </c>
      <c r="D204" s="83">
        <v>0</v>
      </c>
      <c r="E204" s="85">
        <v>13507.18</v>
      </c>
      <c r="F204" s="85">
        <v>456.56000000000006</v>
      </c>
      <c r="G204" s="85">
        <v>3018.22</v>
      </c>
      <c r="H204" s="39">
        <f t="shared" ref="H204:H212" si="9">SUM(E204:G204)</f>
        <v>16981.96</v>
      </c>
      <c r="I204" s="82" t="str">
        <f t="shared" ref="I204:I267" si="10">IFERROR(H204/D204,"n.m.")</f>
        <v>n.m.</v>
      </c>
    </row>
    <row r="205" spans="1:9" x14ac:dyDescent="0.35">
      <c r="A205" s="15">
        <f t="shared" si="6"/>
        <v>196</v>
      </c>
      <c r="B205" s="22" t="s">
        <v>786</v>
      </c>
      <c r="C205" t="s">
        <v>1096</v>
      </c>
      <c r="D205" s="83">
        <v>0</v>
      </c>
      <c r="E205" s="85">
        <v>3144.1100000000006</v>
      </c>
      <c r="F205" s="85">
        <v>5.53</v>
      </c>
      <c r="G205" s="85">
        <v>744.83999999999992</v>
      </c>
      <c r="H205" s="39">
        <f t="shared" si="9"/>
        <v>3894.4800000000005</v>
      </c>
      <c r="I205" s="82" t="str">
        <f t="shared" si="10"/>
        <v>n.m.</v>
      </c>
    </row>
    <row r="206" spans="1:9" x14ac:dyDescent="0.35">
      <c r="A206" s="15">
        <f t="shared" si="6"/>
        <v>197</v>
      </c>
      <c r="B206" s="22" t="s">
        <v>234</v>
      </c>
      <c r="C206" t="s">
        <v>560</v>
      </c>
      <c r="D206" s="83">
        <v>0</v>
      </c>
      <c r="E206" s="85">
        <v>7427.7199999999993</v>
      </c>
      <c r="F206" s="85"/>
      <c r="G206" s="85">
        <v>891.04</v>
      </c>
      <c r="H206" s="39">
        <f t="shared" si="9"/>
        <v>8318.7599999999984</v>
      </c>
      <c r="I206" s="82" t="str">
        <f t="shared" si="10"/>
        <v>n.m.</v>
      </c>
    </row>
    <row r="207" spans="1:9" x14ac:dyDescent="0.35">
      <c r="A207" s="15">
        <f t="shared" si="6"/>
        <v>198</v>
      </c>
      <c r="B207" s="22" t="s">
        <v>791</v>
      </c>
      <c r="C207" t="s">
        <v>1101</v>
      </c>
      <c r="D207" s="83">
        <v>0</v>
      </c>
      <c r="E207" s="85">
        <v>8529.4200000000019</v>
      </c>
      <c r="F207" s="85">
        <v>4.4399999999999995</v>
      </c>
      <c r="G207" s="85">
        <v>1123.71</v>
      </c>
      <c r="H207" s="39">
        <f t="shared" si="9"/>
        <v>9657.5700000000033</v>
      </c>
      <c r="I207" s="82" t="str">
        <f t="shared" si="10"/>
        <v>n.m.</v>
      </c>
    </row>
    <row r="208" spans="1:9" x14ac:dyDescent="0.35">
      <c r="A208" s="15">
        <f t="shared" si="6"/>
        <v>199</v>
      </c>
      <c r="B208" s="22" t="s">
        <v>792</v>
      </c>
      <c r="C208" t="s">
        <v>1102</v>
      </c>
      <c r="D208" s="83">
        <v>44493.066999999995</v>
      </c>
      <c r="E208" s="85">
        <v>11999.11</v>
      </c>
      <c r="F208" s="85">
        <v>32.83</v>
      </c>
      <c r="G208" s="85">
        <v>2847.44</v>
      </c>
      <c r="H208" s="39">
        <f t="shared" si="9"/>
        <v>14879.380000000001</v>
      </c>
      <c r="I208" s="82">
        <f t="shared" si="10"/>
        <v>0.33442019180201721</v>
      </c>
    </row>
    <row r="209" spans="1:9" x14ac:dyDescent="0.35">
      <c r="A209" s="15">
        <f t="shared" si="6"/>
        <v>200</v>
      </c>
      <c r="B209" s="22" t="s">
        <v>793</v>
      </c>
      <c r="C209" t="s">
        <v>1103</v>
      </c>
      <c r="D209" s="83">
        <v>0</v>
      </c>
      <c r="E209" s="85">
        <v>350.45</v>
      </c>
      <c r="F209" s="85"/>
      <c r="G209" s="85">
        <v>46.17</v>
      </c>
      <c r="H209" s="39">
        <f t="shared" si="9"/>
        <v>396.62</v>
      </c>
      <c r="I209" s="82" t="str">
        <f t="shared" si="10"/>
        <v>n.m.</v>
      </c>
    </row>
    <row r="210" spans="1:9" x14ac:dyDescent="0.35">
      <c r="A210" s="15">
        <f t="shared" si="6"/>
        <v>201</v>
      </c>
      <c r="B210" s="22" t="s">
        <v>795</v>
      </c>
      <c r="C210" t="s">
        <v>1105</v>
      </c>
      <c r="D210" s="83">
        <v>0</v>
      </c>
      <c r="E210" s="85">
        <v>3637.7000000000007</v>
      </c>
      <c r="F210" s="85">
        <v>2.41</v>
      </c>
      <c r="G210" s="85">
        <v>479.24</v>
      </c>
      <c r="H210" s="39">
        <f t="shared" si="9"/>
        <v>4119.3500000000004</v>
      </c>
      <c r="I210" s="82" t="str">
        <f t="shared" si="10"/>
        <v>n.m.</v>
      </c>
    </row>
    <row r="211" spans="1:9" x14ac:dyDescent="0.35">
      <c r="A211" s="15">
        <f t="shared" si="6"/>
        <v>202</v>
      </c>
      <c r="B211" s="22" t="s">
        <v>112</v>
      </c>
      <c r="C211" t="s">
        <v>335</v>
      </c>
      <c r="D211" s="83">
        <v>0</v>
      </c>
      <c r="E211" s="85">
        <v>-73189.08</v>
      </c>
      <c r="F211" s="85"/>
      <c r="G211" s="85"/>
      <c r="H211" s="39">
        <f t="shared" si="9"/>
        <v>-73189.08</v>
      </c>
      <c r="I211" s="82" t="str">
        <f t="shared" si="10"/>
        <v>n.m.</v>
      </c>
    </row>
    <row r="212" spans="1:9" x14ac:dyDescent="0.35">
      <c r="A212" s="15">
        <f t="shared" si="6"/>
        <v>203</v>
      </c>
      <c r="B212" s="22" t="s">
        <v>796</v>
      </c>
      <c r="C212" t="s">
        <v>335</v>
      </c>
      <c r="D212" s="83">
        <v>6780649.9839999992</v>
      </c>
      <c r="E212" s="85">
        <v>7038450.5399999972</v>
      </c>
      <c r="F212" s="85"/>
      <c r="G212" s="85"/>
      <c r="H212" s="39">
        <f t="shared" si="9"/>
        <v>7038450.5399999972</v>
      </c>
      <c r="I212" s="82">
        <f t="shared" si="10"/>
        <v>1.0380200359269862</v>
      </c>
    </row>
    <row r="213" spans="1:9" x14ac:dyDescent="0.35">
      <c r="A213" s="61">
        <f t="shared" si="6"/>
        <v>204</v>
      </c>
      <c r="B213" s="62" t="s">
        <v>671</v>
      </c>
      <c r="C213" s="62"/>
      <c r="D213" s="60">
        <v>10852643.635000035</v>
      </c>
      <c r="E213" s="60"/>
      <c r="F213" s="60"/>
      <c r="G213" s="60"/>
      <c r="H213" s="60">
        <f t="shared" ref="H213" si="11">SUM(E213:G213)</f>
        <v>0</v>
      </c>
      <c r="I213" s="67" t="s">
        <v>673</v>
      </c>
    </row>
    <row r="214" spans="1:9" ht="17.25" customHeight="1" x14ac:dyDescent="0.35">
      <c r="A214" s="15">
        <f t="shared" si="6"/>
        <v>205</v>
      </c>
      <c r="B214" s="1" t="s">
        <v>651</v>
      </c>
      <c r="C214" s="1"/>
      <c r="D214" s="38">
        <f>SUM(D11:D213)</f>
        <v>82624240.211000025</v>
      </c>
      <c r="E214" s="38">
        <f>SUM(E11:E213)</f>
        <v>73229192.139999911</v>
      </c>
      <c r="F214" s="38">
        <f>SUM(F11:F213)</f>
        <v>980967.43999999983</v>
      </c>
      <c r="G214" s="38">
        <f>SUM(G11:G213)</f>
        <v>-26816.719999998055</v>
      </c>
      <c r="H214" s="38">
        <f>SUM(H11:H213)</f>
        <v>74183342.859999865</v>
      </c>
      <c r="I214" s="80">
        <f t="shared" si="10"/>
        <v>0.89783993983552057</v>
      </c>
    </row>
    <row r="215" spans="1:9" ht="17.25" customHeight="1" x14ac:dyDescent="0.35">
      <c r="A215" s="15">
        <f t="shared" si="6"/>
        <v>206</v>
      </c>
      <c r="B215" s="1" t="s">
        <v>660</v>
      </c>
      <c r="C215" s="1"/>
      <c r="D215" s="20"/>
      <c r="E215" s="20"/>
      <c r="F215" s="20"/>
      <c r="G215" s="20"/>
      <c r="H215" s="20"/>
      <c r="I215" s="27"/>
    </row>
    <row r="216" spans="1:9" x14ac:dyDescent="0.35">
      <c r="A216" s="15">
        <f t="shared" si="6"/>
        <v>207</v>
      </c>
      <c r="B216" t="s">
        <v>143</v>
      </c>
      <c r="C216" t="s">
        <v>473</v>
      </c>
      <c r="D216" s="72">
        <f>SUMIF([1]Lookups!A:A,'[1]12 Mos. Preceding Test Year'!B216,[1]Lookups!C:C)</f>
        <v>440201.71599999984</v>
      </c>
      <c r="E216" s="41">
        <v>3483483.5699999989</v>
      </c>
      <c r="F216" s="41"/>
      <c r="G216" s="41"/>
      <c r="H216" s="41">
        <f t="shared" ref="H216:H279" si="12">SUM(E216:G216)</f>
        <v>3483483.5699999989</v>
      </c>
      <c r="I216" s="67">
        <f t="shared" si="10"/>
        <v>7.9133802604258818</v>
      </c>
    </row>
    <row r="217" spans="1:9" x14ac:dyDescent="0.35">
      <c r="A217" s="15">
        <f t="shared" si="6"/>
        <v>208</v>
      </c>
      <c r="B217" t="s">
        <v>97</v>
      </c>
      <c r="C217" t="s">
        <v>1106</v>
      </c>
      <c r="D217" s="72">
        <f>SUMIF([1]Lookups!A:A,'[1]12 Mos. Preceding Test Year'!B217,[1]Lookups!C:C)</f>
        <v>0</v>
      </c>
      <c r="E217" s="41">
        <v>5940399.6499999957</v>
      </c>
      <c r="F217" s="41">
        <v>133825.57000000004</v>
      </c>
      <c r="G217" s="41">
        <v>515571.44999999995</v>
      </c>
      <c r="H217" s="41">
        <f t="shared" si="12"/>
        <v>6589796.6699999962</v>
      </c>
      <c r="I217" s="67" t="str">
        <f t="shared" si="10"/>
        <v>n.m.</v>
      </c>
    </row>
    <row r="218" spans="1:9" x14ac:dyDescent="0.35">
      <c r="A218" s="15">
        <f t="shared" si="6"/>
        <v>209</v>
      </c>
      <c r="B218" t="s">
        <v>51</v>
      </c>
      <c r="C218" t="s">
        <v>385</v>
      </c>
      <c r="D218" s="72">
        <f>SUMIF([1]Lookups!A:A,'[1]12 Mos. Preceding Test Year'!B218,[1]Lookups!C:C)</f>
        <v>0</v>
      </c>
      <c r="E218" s="41">
        <v>5691.49</v>
      </c>
      <c r="F218" s="41"/>
      <c r="G218" s="41">
        <v>1590.7900000000002</v>
      </c>
      <c r="H218" s="41">
        <f t="shared" si="12"/>
        <v>7282.28</v>
      </c>
      <c r="I218" s="67" t="str">
        <f t="shared" si="10"/>
        <v>n.m.</v>
      </c>
    </row>
    <row r="219" spans="1:9" x14ac:dyDescent="0.35">
      <c r="A219" s="15">
        <f t="shared" si="6"/>
        <v>210</v>
      </c>
      <c r="B219" t="s">
        <v>798</v>
      </c>
      <c r="C219" t="s">
        <v>1107</v>
      </c>
      <c r="D219" s="72">
        <f>SUMIF([1]Lookups!A:A,'[1]12 Mos. Preceding Test Year'!B219,[1]Lookups!C:C)</f>
        <v>1285141.9705000003</v>
      </c>
      <c r="E219" s="41">
        <v>873332.91999999981</v>
      </c>
      <c r="F219" s="41">
        <v>7952.86</v>
      </c>
      <c r="G219" s="41">
        <v>64889.799999999996</v>
      </c>
      <c r="H219" s="41">
        <f t="shared" si="12"/>
        <v>946175.57999999984</v>
      </c>
      <c r="I219" s="67">
        <f t="shared" si="10"/>
        <v>0.73624206641689449</v>
      </c>
    </row>
    <row r="220" spans="1:9" x14ac:dyDescent="0.35">
      <c r="A220" s="15">
        <f t="shared" si="6"/>
        <v>211</v>
      </c>
      <c r="B220" t="s">
        <v>40</v>
      </c>
      <c r="C220" t="s">
        <v>372</v>
      </c>
      <c r="D220" s="72">
        <f>SUMIF([1]Lookups!A:A,'[1]12 Mos. Preceding Test Year'!B220,[1]Lookups!C:C)</f>
        <v>279161.89400000003</v>
      </c>
      <c r="E220" s="41">
        <v>255460.49000000008</v>
      </c>
      <c r="F220" s="41"/>
      <c r="G220" s="41">
        <v>19180.280000000002</v>
      </c>
      <c r="H220" s="41">
        <f t="shared" si="12"/>
        <v>274640.77000000008</v>
      </c>
      <c r="I220" s="67">
        <f t="shared" si="10"/>
        <v>0.98380465207762224</v>
      </c>
    </row>
    <row r="221" spans="1:9" x14ac:dyDescent="0.35">
      <c r="A221" s="15">
        <f t="shared" si="6"/>
        <v>212</v>
      </c>
      <c r="B221" t="s">
        <v>98</v>
      </c>
      <c r="C221" t="s">
        <v>427</v>
      </c>
      <c r="D221" s="72">
        <f>SUMIF([1]Lookups!A:A,'[1]12 Mos. Preceding Test Year'!B221,[1]Lookups!C:C)</f>
        <v>0</v>
      </c>
      <c r="E221" s="41">
        <v>4018.7599999999998</v>
      </c>
      <c r="F221" s="41"/>
      <c r="G221" s="41"/>
      <c r="H221" s="41">
        <f t="shared" si="12"/>
        <v>4018.7599999999998</v>
      </c>
      <c r="I221" s="67" t="str">
        <f t="shared" si="10"/>
        <v>n.m.</v>
      </c>
    </row>
    <row r="222" spans="1:9" x14ac:dyDescent="0.35">
      <c r="A222" s="15">
        <f t="shared" si="6"/>
        <v>213</v>
      </c>
      <c r="B222" t="s">
        <v>54</v>
      </c>
      <c r="C222" t="s">
        <v>388</v>
      </c>
      <c r="D222" s="72">
        <f>SUMIF([1]Lookups!A:A,'[1]12 Mos. Preceding Test Year'!B222,[1]Lookups!C:C)</f>
        <v>0</v>
      </c>
      <c r="E222" s="41">
        <v>32186.970000000005</v>
      </c>
      <c r="F222" s="41">
        <v>707.25</v>
      </c>
      <c r="G222" s="41">
        <v>5415.65</v>
      </c>
      <c r="H222" s="41">
        <f t="shared" si="12"/>
        <v>38309.870000000003</v>
      </c>
      <c r="I222" s="67" t="str">
        <f t="shared" si="10"/>
        <v>n.m.</v>
      </c>
    </row>
    <row r="223" spans="1:9" x14ac:dyDescent="0.35">
      <c r="A223" s="15">
        <f t="shared" si="6"/>
        <v>214</v>
      </c>
      <c r="B223" t="s">
        <v>1326</v>
      </c>
      <c r="C223" t="s">
        <v>1364</v>
      </c>
      <c r="D223" s="72">
        <f>SUMIF([1]Lookups!A:A,'[1]12 Mos. Preceding Test Year'!B223,[1]Lookups!C:C)</f>
        <v>0</v>
      </c>
      <c r="E223" s="41">
        <v>662.13</v>
      </c>
      <c r="F223" s="41"/>
      <c r="G223" s="41"/>
      <c r="H223" s="41">
        <f t="shared" si="12"/>
        <v>662.13</v>
      </c>
      <c r="I223" s="67" t="str">
        <f t="shared" si="10"/>
        <v>n.m.</v>
      </c>
    </row>
    <row r="224" spans="1:9" x14ac:dyDescent="0.35">
      <c r="A224" s="15">
        <f t="shared" si="6"/>
        <v>215</v>
      </c>
      <c r="B224" t="s">
        <v>22</v>
      </c>
      <c r="C224" t="s">
        <v>355</v>
      </c>
      <c r="D224" s="72">
        <f>SUMIF([1]Lookups!A:A,'[1]12 Mos. Preceding Test Year'!B224,[1]Lookups!C:C)</f>
        <v>155442.26300000001</v>
      </c>
      <c r="E224" s="41">
        <v>10252.83</v>
      </c>
      <c r="F224" s="41">
        <v>22.35</v>
      </c>
      <c r="G224" s="41">
        <v>2806.88</v>
      </c>
      <c r="H224" s="41">
        <f t="shared" si="12"/>
        <v>13082.060000000001</v>
      </c>
      <c r="I224" s="67">
        <f t="shared" si="10"/>
        <v>8.4160251835757177E-2</v>
      </c>
    </row>
    <row r="225" spans="1:9" x14ac:dyDescent="0.35">
      <c r="A225" s="15">
        <f t="shared" si="6"/>
        <v>216</v>
      </c>
      <c r="B225" t="s">
        <v>311</v>
      </c>
      <c r="C225" t="s">
        <v>624</v>
      </c>
      <c r="D225" s="72">
        <f>SUMIF([1]Lookups!A:A,'[1]12 Mos. Preceding Test Year'!B225,[1]Lookups!C:C)</f>
        <v>0</v>
      </c>
      <c r="E225" s="41">
        <v>20483.78</v>
      </c>
      <c r="F225" s="41">
        <v>20.030000000000022</v>
      </c>
      <c r="G225" s="41">
        <v>3342.47</v>
      </c>
      <c r="H225" s="41">
        <f t="shared" si="12"/>
        <v>23846.28</v>
      </c>
      <c r="I225" s="67" t="str">
        <f t="shared" si="10"/>
        <v>n.m.</v>
      </c>
    </row>
    <row r="226" spans="1:9" x14ac:dyDescent="0.35">
      <c r="A226" s="15">
        <f t="shared" si="6"/>
        <v>217</v>
      </c>
      <c r="B226" t="s">
        <v>158</v>
      </c>
      <c r="C226" t="s">
        <v>487</v>
      </c>
      <c r="D226" s="72">
        <f>SUMIF([1]Lookups!A:A,'[1]12 Mos. Preceding Test Year'!B226,[1]Lookups!C:C)</f>
        <v>0</v>
      </c>
      <c r="E226" s="41">
        <v>22070.9</v>
      </c>
      <c r="F226" s="41">
        <v>352.44000000000005</v>
      </c>
      <c r="G226" s="41">
        <v>2973.4200000000005</v>
      </c>
      <c r="H226" s="41">
        <f t="shared" si="12"/>
        <v>25396.760000000002</v>
      </c>
      <c r="I226" s="67" t="str">
        <f t="shared" si="10"/>
        <v>n.m.</v>
      </c>
    </row>
    <row r="227" spans="1:9" x14ac:dyDescent="0.35">
      <c r="A227" s="15">
        <f t="shared" si="6"/>
        <v>218</v>
      </c>
      <c r="B227" t="s">
        <v>274</v>
      </c>
      <c r="C227" t="s">
        <v>592</v>
      </c>
      <c r="D227" s="72">
        <f>SUMIF([1]Lookups!A:A,'[1]12 Mos. Preceding Test Year'!B227,[1]Lookups!C:C)</f>
        <v>0</v>
      </c>
      <c r="E227" s="41">
        <v>640.32000000000016</v>
      </c>
      <c r="F227" s="41">
        <v>-14.429999999999993</v>
      </c>
      <c r="G227" s="41">
        <v>167.46</v>
      </c>
      <c r="H227" s="41">
        <f t="shared" si="12"/>
        <v>793.35000000000025</v>
      </c>
      <c r="I227" s="67" t="str">
        <f t="shared" si="10"/>
        <v>n.m.</v>
      </c>
    </row>
    <row r="228" spans="1:9" x14ac:dyDescent="0.35">
      <c r="A228" s="15">
        <f t="shared" si="6"/>
        <v>219</v>
      </c>
      <c r="B228" t="s">
        <v>23</v>
      </c>
      <c r="C228" t="s">
        <v>356</v>
      </c>
      <c r="D228" s="72">
        <f>SUMIF([1]Lookups!A:A,'[1]12 Mos. Preceding Test Year'!B228,[1]Lookups!C:C)</f>
        <v>69188.596000000005</v>
      </c>
      <c r="E228" s="41">
        <v>447880.3000000001</v>
      </c>
      <c r="F228" s="41">
        <v>12747.779999999999</v>
      </c>
      <c r="G228" s="41">
        <v>88984.109999999986</v>
      </c>
      <c r="H228" s="41">
        <f t="shared" si="12"/>
        <v>549612.19000000006</v>
      </c>
      <c r="I228" s="67">
        <f t="shared" si="10"/>
        <v>7.9436817882530821</v>
      </c>
    </row>
    <row r="229" spans="1:9" x14ac:dyDescent="0.35">
      <c r="A229" s="15">
        <f t="shared" si="6"/>
        <v>220</v>
      </c>
      <c r="B229" t="s">
        <v>24</v>
      </c>
      <c r="C229" t="s">
        <v>357</v>
      </c>
      <c r="D229" s="72">
        <f>SUMIF([1]Lookups!A:A,'[1]12 Mos. Preceding Test Year'!B229,[1]Lookups!C:C)</f>
        <v>513434.00700000004</v>
      </c>
      <c r="E229" s="41">
        <v>5345.6600000000008</v>
      </c>
      <c r="F229" s="41">
        <v>9.9499999999999993</v>
      </c>
      <c r="G229" s="41">
        <v>1069.9099999999999</v>
      </c>
      <c r="H229" s="41">
        <f t="shared" si="12"/>
        <v>6425.52</v>
      </c>
      <c r="I229" s="67">
        <f t="shared" si="10"/>
        <v>1.2514792383045247E-2</v>
      </c>
    </row>
    <row r="230" spans="1:9" x14ac:dyDescent="0.35">
      <c r="A230" s="15">
        <f t="shared" si="6"/>
        <v>221</v>
      </c>
      <c r="B230" t="s">
        <v>99</v>
      </c>
      <c r="C230" t="s">
        <v>428</v>
      </c>
      <c r="D230" s="72">
        <f>SUMIF([1]Lookups!A:A,'[1]12 Mos. Preceding Test Year'!B230,[1]Lookups!C:C)</f>
        <v>0</v>
      </c>
      <c r="E230" s="41">
        <v>-53500</v>
      </c>
      <c r="F230" s="41"/>
      <c r="G230" s="41">
        <v>-13230.34</v>
      </c>
      <c r="H230" s="41">
        <f t="shared" si="12"/>
        <v>-66730.34</v>
      </c>
      <c r="I230" s="67" t="str">
        <f t="shared" si="10"/>
        <v>n.m.</v>
      </c>
    </row>
    <row r="231" spans="1:9" x14ac:dyDescent="0.35">
      <c r="A231" s="15">
        <f t="shared" si="6"/>
        <v>222</v>
      </c>
      <c r="B231" t="s">
        <v>803</v>
      </c>
      <c r="C231" t="s">
        <v>1112</v>
      </c>
      <c r="D231" s="72">
        <f>SUMIF([1]Lookups!A:A,'[1]12 Mos. Preceding Test Year'!B231,[1]Lookups!C:C)</f>
        <v>0</v>
      </c>
      <c r="E231" s="41">
        <v>352847.01999999996</v>
      </c>
      <c r="F231" s="41">
        <v>21165.699999999997</v>
      </c>
      <c r="G231" s="41">
        <v>52898.939999999988</v>
      </c>
      <c r="H231" s="41">
        <f t="shared" si="12"/>
        <v>426911.66</v>
      </c>
      <c r="I231" s="67" t="str">
        <f t="shared" si="10"/>
        <v>n.m.</v>
      </c>
    </row>
    <row r="232" spans="1:9" x14ac:dyDescent="0.35">
      <c r="A232" s="15">
        <f t="shared" si="6"/>
        <v>223</v>
      </c>
      <c r="B232" t="s">
        <v>1327</v>
      </c>
      <c r="C232" t="s">
        <v>1365</v>
      </c>
      <c r="D232" s="72">
        <f>SUMIF([1]Lookups!A:A,'[1]12 Mos. Preceding Test Year'!B232,[1]Lookups!C:C)</f>
        <v>0</v>
      </c>
      <c r="E232" s="41">
        <v>238218.93000000002</v>
      </c>
      <c r="F232" s="41">
        <v>277.00000000000011</v>
      </c>
      <c r="G232" s="41">
        <v>23963.82</v>
      </c>
      <c r="H232" s="41">
        <f t="shared" si="12"/>
        <v>262459.75</v>
      </c>
      <c r="I232" s="67" t="str">
        <f t="shared" si="10"/>
        <v>n.m.</v>
      </c>
    </row>
    <row r="233" spans="1:9" x14ac:dyDescent="0.35">
      <c r="A233" s="15">
        <f t="shared" si="6"/>
        <v>224</v>
      </c>
      <c r="B233" t="s">
        <v>804</v>
      </c>
      <c r="C233" t="s">
        <v>1113</v>
      </c>
      <c r="D233" s="72">
        <f>SUMIF([1]Lookups!A:A,'[1]12 Mos. Preceding Test Year'!B233,[1]Lookups!C:C)</f>
        <v>0</v>
      </c>
      <c r="E233" s="41">
        <v>55819.469999999987</v>
      </c>
      <c r="F233" s="41"/>
      <c r="G233" s="41"/>
      <c r="H233" s="41">
        <f t="shared" si="12"/>
        <v>55819.469999999987</v>
      </c>
      <c r="I233" s="67" t="str">
        <f t="shared" si="10"/>
        <v>n.m.</v>
      </c>
    </row>
    <row r="234" spans="1:9" x14ac:dyDescent="0.35">
      <c r="A234" s="15">
        <f t="shared" si="6"/>
        <v>225</v>
      </c>
      <c r="B234" t="s">
        <v>277</v>
      </c>
      <c r="C234" t="s">
        <v>595</v>
      </c>
      <c r="D234" s="72">
        <f>SUMIF([1]Lookups!A:A,'[1]12 Mos. Preceding Test Year'!B234,[1]Lookups!C:C)</f>
        <v>0</v>
      </c>
      <c r="E234" s="41">
        <v>61129.62999999999</v>
      </c>
      <c r="F234" s="41">
        <v>116.42999999999996</v>
      </c>
      <c r="G234" s="41"/>
      <c r="H234" s="41">
        <f t="shared" si="12"/>
        <v>61246.05999999999</v>
      </c>
      <c r="I234" s="67" t="str">
        <f t="shared" si="10"/>
        <v>n.m.</v>
      </c>
    </row>
    <row r="235" spans="1:9" x14ac:dyDescent="0.35">
      <c r="A235" s="15">
        <f t="shared" si="6"/>
        <v>226</v>
      </c>
      <c r="B235" t="s">
        <v>20</v>
      </c>
      <c r="C235" t="s">
        <v>352</v>
      </c>
      <c r="D235" s="72">
        <f>SUMIF([1]Lookups!A:A,'[1]12 Mos. Preceding Test Year'!B235,[1]Lookups!C:C)</f>
        <v>56829.397500000021</v>
      </c>
      <c r="E235" s="41">
        <v>-2167.12</v>
      </c>
      <c r="F235" s="41"/>
      <c r="G235" s="41"/>
      <c r="H235" s="41">
        <f t="shared" si="12"/>
        <v>-2167.12</v>
      </c>
      <c r="I235" s="67">
        <f t="shared" si="10"/>
        <v>-3.8133784543466241E-2</v>
      </c>
    </row>
    <row r="236" spans="1:9" x14ac:dyDescent="0.35">
      <c r="A236" s="15">
        <f t="shared" si="6"/>
        <v>227</v>
      </c>
      <c r="B236" t="s">
        <v>100</v>
      </c>
      <c r="C236" t="s">
        <v>429</v>
      </c>
      <c r="D236" s="72">
        <f>SUMIF([1]Lookups!A:A,'[1]12 Mos. Preceding Test Year'!B236,[1]Lookups!C:C)</f>
        <v>0</v>
      </c>
      <c r="E236" s="41">
        <v>22.23</v>
      </c>
      <c r="F236" s="41">
        <v>89.48</v>
      </c>
      <c r="G236" s="41">
        <v>2.42</v>
      </c>
      <c r="H236" s="41">
        <f t="shared" si="12"/>
        <v>114.13000000000001</v>
      </c>
      <c r="I236" s="67" t="str">
        <f t="shared" si="10"/>
        <v>n.m.</v>
      </c>
    </row>
    <row r="237" spans="1:9" x14ac:dyDescent="0.35">
      <c r="A237" s="15">
        <f t="shared" si="6"/>
        <v>228</v>
      </c>
      <c r="B237" t="s">
        <v>101</v>
      </c>
      <c r="C237" t="s">
        <v>430</v>
      </c>
      <c r="D237" s="72">
        <f>SUMIF([1]Lookups!A:A,'[1]12 Mos. Preceding Test Year'!B237,[1]Lookups!C:C)</f>
        <v>0</v>
      </c>
      <c r="E237" s="41">
        <v>9154.3100000000013</v>
      </c>
      <c r="F237" s="41">
        <v>28.760000000000012</v>
      </c>
      <c r="G237" s="41">
        <v>2808.7000000000003</v>
      </c>
      <c r="H237" s="41">
        <f t="shared" si="12"/>
        <v>11991.770000000002</v>
      </c>
      <c r="I237" s="67" t="str">
        <f t="shared" si="10"/>
        <v>n.m.</v>
      </c>
    </row>
    <row r="238" spans="1:9" x14ac:dyDescent="0.35">
      <c r="A238" s="15">
        <f t="shared" si="6"/>
        <v>229</v>
      </c>
      <c r="B238" t="s">
        <v>102</v>
      </c>
      <c r="C238" t="s">
        <v>406</v>
      </c>
      <c r="D238" s="72">
        <f>SUMIF([1]Lookups!A:A,'[1]12 Mos. Preceding Test Year'!B238,[1]Lookups!C:C)</f>
        <v>0</v>
      </c>
      <c r="E238" s="41">
        <v>18.449999999999996</v>
      </c>
      <c r="F238" s="41">
        <v>73.98</v>
      </c>
      <c r="G238" s="41">
        <v>2.0099999999999998</v>
      </c>
      <c r="H238" s="41">
        <f t="shared" si="12"/>
        <v>94.440000000000012</v>
      </c>
      <c r="I238" s="67" t="str">
        <f t="shared" si="10"/>
        <v>n.m.</v>
      </c>
    </row>
    <row r="239" spans="1:9" x14ac:dyDescent="0.35">
      <c r="A239" s="15">
        <f t="shared" si="6"/>
        <v>230</v>
      </c>
      <c r="B239" t="s">
        <v>55</v>
      </c>
      <c r="C239" t="s">
        <v>353</v>
      </c>
      <c r="D239" s="72">
        <f>SUMIF([1]Lookups!A:A,'[1]12 Mos. Preceding Test Year'!B239,[1]Lookups!C:C)</f>
        <v>0</v>
      </c>
      <c r="E239" s="41"/>
      <c r="F239" s="41"/>
      <c r="G239" s="41">
        <v>10.53</v>
      </c>
      <c r="H239" s="41">
        <f t="shared" si="12"/>
        <v>10.53</v>
      </c>
      <c r="I239" s="67" t="str">
        <f t="shared" si="10"/>
        <v>n.m.</v>
      </c>
    </row>
    <row r="240" spans="1:9" x14ac:dyDescent="0.35">
      <c r="A240" s="15">
        <f t="shared" si="6"/>
        <v>231</v>
      </c>
      <c r="B240" t="s">
        <v>90</v>
      </c>
      <c r="C240" t="s">
        <v>422</v>
      </c>
      <c r="D240" s="72">
        <f>SUMIF([1]Lookups!A:A,'[1]12 Mos. Preceding Test Year'!B240,[1]Lookups!C:C)</f>
        <v>346273.08000000019</v>
      </c>
      <c r="E240" s="41">
        <v>751239.00000000058</v>
      </c>
      <c r="F240" s="41">
        <v>5454.3099999999995</v>
      </c>
      <c r="G240" s="41">
        <v>62036</v>
      </c>
      <c r="H240" s="41">
        <f t="shared" si="12"/>
        <v>818729.31000000064</v>
      </c>
      <c r="I240" s="67">
        <f t="shared" si="10"/>
        <v>2.3644035799722003</v>
      </c>
    </row>
    <row r="241" spans="1:9" x14ac:dyDescent="0.35">
      <c r="A241" s="15">
        <f t="shared" si="6"/>
        <v>232</v>
      </c>
      <c r="B241" t="s">
        <v>91</v>
      </c>
      <c r="C241" t="s">
        <v>353</v>
      </c>
      <c r="D241" s="72">
        <f>SUMIF([1]Lookups!A:A,'[1]12 Mos. Preceding Test Year'!B241,[1]Lookups!C:C)</f>
        <v>0</v>
      </c>
      <c r="E241" s="41"/>
      <c r="F241" s="41">
        <v>927.57000000000016</v>
      </c>
      <c r="G241" s="41"/>
      <c r="H241" s="41">
        <f t="shared" si="12"/>
        <v>927.57000000000016</v>
      </c>
      <c r="I241" s="67" t="str">
        <f t="shared" si="10"/>
        <v>n.m.</v>
      </c>
    </row>
    <row r="242" spans="1:9" x14ac:dyDescent="0.35">
      <c r="A242" s="15">
        <f t="shared" si="6"/>
        <v>233</v>
      </c>
      <c r="B242" t="s">
        <v>92</v>
      </c>
      <c r="C242" t="s">
        <v>423</v>
      </c>
      <c r="D242" s="72">
        <f>SUMIF([1]Lookups!A:A,'[1]12 Mos. Preceding Test Year'!B242,[1]Lookups!C:C)</f>
        <v>0</v>
      </c>
      <c r="E242" s="41"/>
      <c r="F242" s="41">
        <v>-62.86</v>
      </c>
      <c r="G242" s="41"/>
      <c r="H242" s="41">
        <f t="shared" si="12"/>
        <v>-62.86</v>
      </c>
      <c r="I242" s="67" t="str">
        <f t="shared" si="10"/>
        <v>n.m.</v>
      </c>
    </row>
    <row r="243" spans="1:9" x14ac:dyDescent="0.35">
      <c r="A243" s="15">
        <f t="shared" si="6"/>
        <v>234</v>
      </c>
      <c r="B243" t="s">
        <v>806</v>
      </c>
      <c r="C243" t="s">
        <v>1115</v>
      </c>
      <c r="D243" s="72">
        <f>SUMIF([1]Lookups!A:A,'[1]12 Mos. Preceding Test Year'!B243,[1]Lookups!C:C)</f>
        <v>0</v>
      </c>
      <c r="E243" s="41">
        <v>0</v>
      </c>
      <c r="F243" s="41"/>
      <c r="G243" s="41"/>
      <c r="H243" s="41">
        <f t="shared" si="12"/>
        <v>0</v>
      </c>
      <c r="I243" s="67" t="str">
        <f t="shared" si="10"/>
        <v>n.m.</v>
      </c>
    </row>
    <row r="244" spans="1:9" x14ac:dyDescent="0.35">
      <c r="A244" s="15">
        <f t="shared" si="6"/>
        <v>235</v>
      </c>
      <c r="B244" t="s">
        <v>810</v>
      </c>
      <c r="C244" t="s">
        <v>1119</v>
      </c>
      <c r="D244" s="72">
        <f>SUMIF([1]Lookups!A:A,'[1]12 Mos. Preceding Test Year'!B244,[1]Lookups!C:C)</f>
        <v>0</v>
      </c>
      <c r="E244" s="41">
        <v>1032746.8270000012</v>
      </c>
      <c r="F244" s="41">
        <v>54658.27</v>
      </c>
      <c r="G244" s="41">
        <v>165238.86000000002</v>
      </c>
      <c r="H244" s="41">
        <f t="shared" si="12"/>
        <v>1252643.9570000013</v>
      </c>
      <c r="I244" s="67" t="str">
        <f t="shared" si="10"/>
        <v>n.m.</v>
      </c>
    </row>
    <row r="245" spans="1:9" x14ac:dyDescent="0.35">
      <c r="A245" s="15">
        <f t="shared" si="6"/>
        <v>236</v>
      </c>
      <c r="B245" t="s">
        <v>21</v>
      </c>
      <c r="C245" t="s">
        <v>354</v>
      </c>
      <c r="D245" s="72">
        <f>SUMIF([1]Lookups!A:A,'[1]12 Mos. Preceding Test Year'!B245,[1]Lookups!C:C)</f>
        <v>0</v>
      </c>
      <c r="E245" s="41">
        <v>-1645.12</v>
      </c>
      <c r="F245" s="41"/>
      <c r="G245" s="41"/>
      <c r="H245" s="41">
        <f t="shared" si="12"/>
        <v>-1645.12</v>
      </c>
      <c r="I245" s="67" t="str">
        <f t="shared" si="10"/>
        <v>n.m.</v>
      </c>
    </row>
    <row r="246" spans="1:9" x14ac:dyDescent="0.35">
      <c r="A246" s="15">
        <f t="shared" si="6"/>
        <v>237</v>
      </c>
      <c r="B246" t="s">
        <v>811</v>
      </c>
      <c r="C246" t="s">
        <v>1120</v>
      </c>
      <c r="D246" s="72">
        <f>SUMIF([1]Lookups!A:A,'[1]12 Mos. Preceding Test Year'!B246,[1]Lookups!C:C)</f>
        <v>1001599.2629999999</v>
      </c>
      <c r="E246" s="41">
        <v>1134363.56</v>
      </c>
      <c r="F246" s="41">
        <v>24799.34</v>
      </c>
      <c r="G246" s="41">
        <v>124174.09000000005</v>
      </c>
      <c r="H246" s="41">
        <f t="shared" si="12"/>
        <v>1283336.9900000002</v>
      </c>
      <c r="I246" s="67">
        <f t="shared" si="10"/>
        <v>1.2812878737112252</v>
      </c>
    </row>
    <row r="247" spans="1:9" x14ac:dyDescent="0.35">
      <c r="A247" s="15">
        <f t="shared" si="6"/>
        <v>238</v>
      </c>
      <c r="B247" t="s">
        <v>93</v>
      </c>
      <c r="C247" t="s">
        <v>424</v>
      </c>
      <c r="D247" s="72">
        <f>SUMIF([1]Lookups!A:A,'[1]12 Mos. Preceding Test Year'!B247,[1]Lookups!C:C)</f>
        <v>0</v>
      </c>
      <c r="E247" s="41"/>
      <c r="F247" s="41">
        <v>-25.48</v>
      </c>
      <c r="G247" s="41"/>
      <c r="H247" s="41">
        <f t="shared" si="12"/>
        <v>-25.48</v>
      </c>
      <c r="I247" s="67" t="str">
        <f t="shared" si="10"/>
        <v>n.m.</v>
      </c>
    </row>
    <row r="248" spans="1:9" x14ac:dyDescent="0.35">
      <c r="A248" s="15">
        <f t="shared" si="6"/>
        <v>239</v>
      </c>
      <c r="B248" t="s">
        <v>812</v>
      </c>
      <c r="C248" t="s">
        <v>1116</v>
      </c>
      <c r="D248" s="72">
        <f>SUMIF([1]Lookups!A:A,'[1]12 Mos. Preceding Test Year'!B248,[1]Lookups!C:C)</f>
        <v>1292966.7535000001</v>
      </c>
      <c r="E248" s="41">
        <v>1116645.67</v>
      </c>
      <c r="F248" s="41">
        <v>20008.89</v>
      </c>
      <c r="G248" s="41">
        <v>141848.28000000003</v>
      </c>
      <c r="H248" s="41">
        <f t="shared" si="12"/>
        <v>1278502.8399999999</v>
      </c>
      <c r="I248" s="67">
        <f t="shared" si="10"/>
        <v>0.98881339101655386</v>
      </c>
    </row>
    <row r="249" spans="1:9" x14ac:dyDescent="0.35">
      <c r="A249" s="15">
        <f t="shared" si="6"/>
        <v>240</v>
      </c>
      <c r="B249" t="s">
        <v>818</v>
      </c>
      <c r="C249" t="s">
        <v>1126</v>
      </c>
      <c r="D249" s="72">
        <f>SUMIF([1]Lookups!A:A,'[1]12 Mos. Preceding Test Year'!B249,[1]Lookups!C:C)</f>
        <v>4901307.0389999999</v>
      </c>
      <c r="E249" s="41">
        <v>1339639.4500000004</v>
      </c>
      <c r="F249" s="41">
        <v>3151.5799999999995</v>
      </c>
      <c r="G249" s="41">
        <v>50892.73</v>
      </c>
      <c r="H249" s="41">
        <f t="shared" si="12"/>
        <v>1393683.7600000005</v>
      </c>
      <c r="I249" s="67">
        <f t="shared" si="10"/>
        <v>0.28434940902709699</v>
      </c>
    </row>
    <row r="250" spans="1:9" x14ac:dyDescent="0.35">
      <c r="A250" s="15">
        <f t="shared" si="6"/>
        <v>241</v>
      </c>
      <c r="B250" t="s">
        <v>1328</v>
      </c>
      <c r="C250" t="s">
        <v>1366</v>
      </c>
      <c r="D250" s="72">
        <f>SUMIF([1]Lookups!A:A,'[1]12 Mos. Preceding Test Year'!B250,[1]Lookups!C:C)</f>
        <v>142724.98400000003</v>
      </c>
      <c r="E250" s="41">
        <v>48501.079999999987</v>
      </c>
      <c r="F250" s="41">
        <v>65.660000000000025</v>
      </c>
      <c r="G250" s="41">
        <v>15003.439999999999</v>
      </c>
      <c r="H250" s="41">
        <f t="shared" si="12"/>
        <v>63570.179999999993</v>
      </c>
      <c r="I250" s="67">
        <f t="shared" si="10"/>
        <v>0.44540330794501948</v>
      </c>
    </row>
    <row r="251" spans="1:9" x14ac:dyDescent="0.35">
      <c r="A251" s="15">
        <f t="shared" si="6"/>
        <v>242</v>
      </c>
      <c r="B251" t="s">
        <v>820</v>
      </c>
      <c r="C251" t="s">
        <v>1128</v>
      </c>
      <c r="D251" s="72">
        <f>SUMIF([1]Lookups!A:A,'[1]12 Mos. Preceding Test Year'!B251,[1]Lookups!C:C)</f>
        <v>534652.5055000002</v>
      </c>
      <c r="E251" s="41">
        <v>777269.2300000001</v>
      </c>
      <c r="F251" s="41">
        <v>990.21000000000015</v>
      </c>
      <c r="G251" s="41">
        <v>18724.810000000005</v>
      </c>
      <c r="H251" s="41">
        <f t="shared" si="12"/>
        <v>796984.25000000012</v>
      </c>
      <c r="I251" s="67">
        <f t="shared" si="10"/>
        <v>1.4906584029839542</v>
      </c>
    </row>
    <row r="252" spans="1:9" x14ac:dyDescent="0.35">
      <c r="A252" s="15">
        <f t="shared" si="6"/>
        <v>243</v>
      </c>
      <c r="B252" t="s">
        <v>94</v>
      </c>
      <c r="C252" t="s">
        <v>425</v>
      </c>
      <c r="D252" s="72">
        <f>SUMIF([1]Lookups!A:A,'[1]12 Mos. Preceding Test Year'!B252,[1]Lookups!C:C)</f>
        <v>0</v>
      </c>
      <c r="E252" s="41">
        <v>178.04</v>
      </c>
      <c r="F252" s="41">
        <v>409.48000000000008</v>
      </c>
      <c r="G252" s="41">
        <v>19.37</v>
      </c>
      <c r="H252" s="41">
        <f t="shared" si="12"/>
        <v>606.8900000000001</v>
      </c>
      <c r="I252" s="67" t="str">
        <f t="shared" si="10"/>
        <v>n.m.</v>
      </c>
    </row>
    <row r="253" spans="1:9" x14ac:dyDescent="0.35">
      <c r="A253" s="15">
        <f t="shared" si="6"/>
        <v>244</v>
      </c>
      <c r="B253" t="s">
        <v>95</v>
      </c>
      <c r="C253" t="s">
        <v>426</v>
      </c>
      <c r="D253" s="72">
        <f>SUMIF([1]Lookups!A:A,'[1]12 Mos. Preceding Test Year'!B253,[1]Lookups!C:C)</f>
        <v>0</v>
      </c>
      <c r="E253" s="41"/>
      <c r="F253" s="41">
        <v>-25.939999999999998</v>
      </c>
      <c r="G253" s="41"/>
      <c r="H253" s="41">
        <f t="shared" si="12"/>
        <v>-25.939999999999998</v>
      </c>
      <c r="I253" s="67" t="str">
        <f t="shared" si="10"/>
        <v>n.m.</v>
      </c>
    </row>
    <row r="254" spans="1:9" x14ac:dyDescent="0.35">
      <c r="A254" s="15">
        <f t="shared" si="6"/>
        <v>245</v>
      </c>
      <c r="B254" t="s">
        <v>96</v>
      </c>
      <c r="C254" t="s">
        <v>386</v>
      </c>
      <c r="D254" s="72">
        <f>SUMIF([1]Lookups!A:A,'[1]12 Mos. Preceding Test Year'!B254,[1]Lookups!C:C)</f>
        <v>0</v>
      </c>
      <c r="E254" s="41">
        <v>6353.3399999999992</v>
      </c>
      <c r="F254" s="41">
        <v>280.32999999999987</v>
      </c>
      <c r="G254" s="41">
        <v>-5494.73</v>
      </c>
      <c r="H254" s="41">
        <f t="shared" si="12"/>
        <v>1138.9399999999996</v>
      </c>
      <c r="I254" s="67" t="str">
        <f t="shared" si="10"/>
        <v>n.m.</v>
      </c>
    </row>
    <row r="255" spans="1:9" x14ac:dyDescent="0.35">
      <c r="A255" s="15">
        <f t="shared" si="6"/>
        <v>246</v>
      </c>
      <c r="B255" t="s">
        <v>837</v>
      </c>
      <c r="C255" t="s">
        <v>1144</v>
      </c>
      <c r="D255" s="72">
        <f>SUMIF([1]Lookups!A:A,'[1]12 Mos. Preceding Test Year'!B255,[1]Lookups!C:C)</f>
        <v>0</v>
      </c>
      <c r="E255" s="41">
        <v>372.37000000000006</v>
      </c>
      <c r="F255" s="41">
        <v>4.3100000000000005</v>
      </c>
      <c r="G255" s="41">
        <v>27.9</v>
      </c>
      <c r="H255" s="41">
        <f t="shared" si="12"/>
        <v>404.58000000000004</v>
      </c>
      <c r="I255" s="67" t="str">
        <f t="shared" si="10"/>
        <v>n.m.</v>
      </c>
    </row>
    <row r="256" spans="1:9" x14ac:dyDescent="0.35">
      <c r="A256" s="15">
        <f t="shared" si="6"/>
        <v>247</v>
      </c>
      <c r="B256" t="s">
        <v>155</v>
      </c>
      <c r="C256" t="s">
        <v>485</v>
      </c>
      <c r="D256" s="72">
        <f>SUMIF([1]Lookups!A:A,'[1]12 Mos. Preceding Test Year'!B256,[1]Lookups!C:C)</f>
        <v>0</v>
      </c>
      <c r="E256" s="41">
        <v>1063.5</v>
      </c>
      <c r="F256" s="41">
        <v>-472.29999999999995</v>
      </c>
      <c r="G256" s="41">
        <v>558.81000000000006</v>
      </c>
      <c r="H256" s="41">
        <f t="shared" si="12"/>
        <v>1150.0100000000002</v>
      </c>
      <c r="I256" s="67" t="str">
        <f t="shared" si="10"/>
        <v>n.m.</v>
      </c>
    </row>
    <row r="257" spans="1:9" x14ac:dyDescent="0.35">
      <c r="A257" s="15">
        <f t="shared" si="6"/>
        <v>248</v>
      </c>
      <c r="B257" t="s">
        <v>170</v>
      </c>
      <c r="C257" t="s">
        <v>499</v>
      </c>
      <c r="D257" s="72">
        <f>SUMIF([1]Lookups!A:A,'[1]12 Mos. Preceding Test Year'!B257,[1]Lookups!C:C)</f>
        <v>0</v>
      </c>
      <c r="E257" s="41">
        <v>-3725.9100000000003</v>
      </c>
      <c r="F257" s="41">
        <v>-56.59</v>
      </c>
      <c r="G257" s="41">
        <v>-896.22</v>
      </c>
      <c r="H257" s="41">
        <f t="shared" si="12"/>
        <v>-4678.72</v>
      </c>
      <c r="I257" s="67" t="str">
        <f t="shared" si="10"/>
        <v>n.m.</v>
      </c>
    </row>
    <row r="258" spans="1:9" x14ac:dyDescent="0.35">
      <c r="A258" s="15">
        <f t="shared" ref="A258:A321" si="13">A257+1</f>
        <v>249</v>
      </c>
      <c r="B258" t="s">
        <v>208</v>
      </c>
      <c r="C258" t="s">
        <v>533</v>
      </c>
      <c r="D258" s="72">
        <f>SUMIF([1]Lookups!A:A,'[1]12 Mos. Preceding Test Year'!B258,[1]Lookups!C:C)</f>
        <v>0</v>
      </c>
      <c r="E258" s="41">
        <v>10094.210000000003</v>
      </c>
      <c r="F258" s="41">
        <v>38.769999999999989</v>
      </c>
      <c r="G258" s="41">
        <v>3304.900000000001</v>
      </c>
      <c r="H258" s="41">
        <f t="shared" si="12"/>
        <v>13437.880000000005</v>
      </c>
      <c r="I258" s="67" t="str">
        <f t="shared" si="10"/>
        <v>n.m.</v>
      </c>
    </row>
    <row r="259" spans="1:9" x14ac:dyDescent="0.35">
      <c r="A259" s="15">
        <f t="shared" si="13"/>
        <v>250</v>
      </c>
      <c r="B259" t="s">
        <v>1329</v>
      </c>
      <c r="C259" t="s">
        <v>1367</v>
      </c>
      <c r="D259" s="72">
        <f>SUMIF([1]Lookups!A:A,'[1]12 Mos. Preceding Test Year'!B259,[1]Lookups!C:C)</f>
        <v>0</v>
      </c>
      <c r="E259" s="41">
        <v>3661.54</v>
      </c>
      <c r="F259" s="41"/>
      <c r="G259" s="41">
        <v>1263.2900000000002</v>
      </c>
      <c r="H259" s="41">
        <f t="shared" si="12"/>
        <v>4924.83</v>
      </c>
      <c r="I259" s="67" t="str">
        <f t="shared" si="10"/>
        <v>n.m.</v>
      </c>
    </row>
    <row r="260" spans="1:9" x14ac:dyDescent="0.35">
      <c r="A260" s="15">
        <f t="shared" si="13"/>
        <v>251</v>
      </c>
      <c r="B260" t="s">
        <v>197</v>
      </c>
      <c r="C260" t="s">
        <v>522</v>
      </c>
      <c r="D260" s="72">
        <f>SUMIF([1]Lookups!A:A,'[1]12 Mos. Preceding Test Year'!B260,[1]Lookups!C:C)</f>
        <v>0</v>
      </c>
      <c r="E260" s="41">
        <v>2815.2299999999996</v>
      </c>
      <c r="F260" s="41">
        <v>955.87000000000023</v>
      </c>
      <c r="G260" s="41">
        <v>1888.9500000000003</v>
      </c>
      <c r="H260" s="41">
        <f t="shared" si="12"/>
        <v>5660.05</v>
      </c>
      <c r="I260" s="67" t="str">
        <f t="shared" si="10"/>
        <v>n.m.</v>
      </c>
    </row>
    <row r="261" spans="1:9" x14ac:dyDescent="0.35">
      <c r="A261" s="15">
        <f t="shared" si="13"/>
        <v>252</v>
      </c>
      <c r="B261" t="s">
        <v>198</v>
      </c>
      <c r="C261" t="s">
        <v>523</v>
      </c>
      <c r="D261" s="72">
        <f>SUMIF([1]Lookups!A:A,'[1]12 Mos. Preceding Test Year'!B261,[1]Lookups!C:C)</f>
        <v>0</v>
      </c>
      <c r="E261" s="41">
        <v>6068.3899999999994</v>
      </c>
      <c r="F261" s="41">
        <v>41.510000000000005</v>
      </c>
      <c r="G261" s="41">
        <v>2559.54</v>
      </c>
      <c r="H261" s="41">
        <f t="shared" si="12"/>
        <v>8669.4399999999987</v>
      </c>
      <c r="I261" s="67" t="str">
        <f t="shared" si="10"/>
        <v>n.m.</v>
      </c>
    </row>
    <row r="262" spans="1:9" x14ac:dyDescent="0.35">
      <c r="A262" s="15">
        <f t="shared" si="13"/>
        <v>253</v>
      </c>
      <c r="B262" t="s">
        <v>838</v>
      </c>
      <c r="C262" t="s">
        <v>1145</v>
      </c>
      <c r="D262" s="72">
        <f>SUMIF([1]Lookups!A:A,'[1]12 Mos. Preceding Test Year'!B262,[1]Lookups!C:C)</f>
        <v>0</v>
      </c>
      <c r="E262" s="41">
        <v>59991.580000000009</v>
      </c>
      <c r="F262" s="41">
        <v>1231.1000000000006</v>
      </c>
      <c r="G262" s="41">
        <v>12057.45</v>
      </c>
      <c r="H262" s="41">
        <f t="shared" si="12"/>
        <v>73280.13</v>
      </c>
      <c r="I262" s="67" t="str">
        <f t="shared" si="10"/>
        <v>n.m.</v>
      </c>
    </row>
    <row r="263" spans="1:9" x14ac:dyDescent="0.35">
      <c r="A263" s="15">
        <f t="shared" si="13"/>
        <v>254</v>
      </c>
      <c r="B263" t="s">
        <v>1330</v>
      </c>
      <c r="C263" t="s">
        <v>1368</v>
      </c>
      <c r="D263" s="72">
        <f>SUMIF([1]Lookups!A:A,'[1]12 Mos. Preceding Test Year'!B263,[1]Lookups!C:C)</f>
        <v>3118.92</v>
      </c>
      <c r="E263" s="41"/>
      <c r="F263" s="41">
        <v>-359.64999999999992</v>
      </c>
      <c r="G263" s="41"/>
      <c r="H263" s="41">
        <f t="shared" si="12"/>
        <v>-359.64999999999992</v>
      </c>
      <c r="I263" s="67">
        <f t="shared" si="10"/>
        <v>-0.11531235171148985</v>
      </c>
    </row>
    <row r="264" spans="1:9" x14ac:dyDescent="0.35">
      <c r="A264" s="15">
        <f t="shared" si="13"/>
        <v>255</v>
      </c>
      <c r="B264" t="s">
        <v>1331</v>
      </c>
      <c r="C264" t="s">
        <v>376</v>
      </c>
      <c r="D264" s="72">
        <f>SUMIF([1]Lookups!A:A,'[1]12 Mos. Preceding Test Year'!B264,[1]Lookups!C:C)</f>
        <v>0</v>
      </c>
      <c r="E264" s="41"/>
      <c r="F264" s="41">
        <v>-552.82000000000016</v>
      </c>
      <c r="G264" s="41"/>
      <c r="H264" s="41">
        <f t="shared" si="12"/>
        <v>-552.82000000000016</v>
      </c>
      <c r="I264" s="67" t="str">
        <f t="shared" si="10"/>
        <v>n.m.</v>
      </c>
    </row>
    <row r="265" spans="1:9" x14ac:dyDescent="0.35">
      <c r="A265" s="15">
        <f t="shared" si="13"/>
        <v>256</v>
      </c>
      <c r="B265" t="s">
        <v>124</v>
      </c>
      <c r="C265" t="s">
        <v>452</v>
      </c>
      <c r="D265" s="72">
        <f>SUMIF([1]Lookups!A:A,'[1]12 Mos. Preceding Test Year'!B265,[1]Lookups!C:C)</f>
        <v>0</v>
      </c>
      <c r="E265" s="41"/>
      <c r="F265" s="41">
        <v>-9.4000000000000021</v>
      </c>
      <c r="G265" s="41"/>
      <c r="H265" s="41">
        <f t="shared" si="12"/>
        <v>-9.4000000000000021</v>
      </c>
      <c r="I265" s="67" t="str">
        <f t="shared" si="10"/>
        <v>n.m.</v>
      </c>
    </row>
    <row r="266" spans="1:9" x14ac:dyDescent="0.35">
      <c r="A266" s="15">
        <f t="shared" si="13"/>
        <v>257</v>
      </c>
      <c r="B266" t="s">
        <v>1332</v>
      </c>
      <c r="C266" t="s">
        <v>1369</v>
      </c>
      <c r="D266" s="72">
        <f>SUMIF([1]Lookups!A:A,'[1]12 Mos. Preceding Test Year'!B266,[1]Lookups!C:C)</f>
        <v>0</v>
      </c>
      <c r="E266" s="41">
        <v>4236.8999999999996</v>
      </c>
      <c r="F266" s="41"/>
      <c r="G266" s="41">
        <v>1461.8000000000002</v>
      </c>
      <c r="H266" s="41">
        <f t="shared" si="12"/>
        <v>5698.7</v>
      </c>
      <c r="I266" s="67" t="str">
        <f t="shared" si="10"/>
        <v>n.m.</v>
      </c>
    </row>
    <row r="267" spans="1:9" x14ac:dyDescent="0.35">
      <c r="A267" s="15">
        <f t="shared" si="13"/>
        <v>258</v>
      </c>
      <c r="B267" t="s">
        <v>1333</v>
      </c>
      <c r="C267" t="s">
        <v>1370</v>
      </c>
      <c r="D267" s="72">
        <f>SUMIF([1]Lookups!A:A,'[1]12 Mos. Preceding Test Year'!B267,[1]Lookups!C:C)</f>
        <v>0</v>
      </c>
      <c r="E267" s="41"/>
      <c r="F267" s="41">
        <v>-1048.7099999999996</v>
      </c>
      <c r="G267" s="41"/>
      <c r="H267" s="41">
        <f t="shared" si="12"/>
        <v>-1048.7099999999996</v>
      </c>
      <c r="I267" s="67" t="str">
        <f t="shared" si="10"/>
        <v>n.m.</v>
      </c>
    </row>
    <row r="268" spans="1:9" x14ac:dyDescent="0.35">
      <c r="A268" s="15">
        <f t="shared" si="13"/>
        <v>259</v>
      </c>
      <c r="B268" t="s">
        <v>1334</v>
      </c>
      <c r="C268" t="s">
        <v>1371</v>
      </c>
      <c r="D268" s="72">
        <f>SUMIF([1]Lookups!A:A,'[1]12 Mos. Preceding Test Year'!B268,[1]Lookups!C:C)</f>
        <v>0</v>
      </c>
      <c r="E268" s="41">
        <v>143.66000000000005</v>
      </c>
      <c r="F268" s="41">
        <v>-2.0699999999999998</v>
      </c>
      <c r="G268" s="41">
        <v>49.57</v>
      </c>
      <c r="H268" s="41">
        <f t="shared" si="12"/>
        <v>191.16000000000005</v>
      </c>
      <c r="I268" s="67" t="str">
        <f t="shared" ref="I268:I331" si="14">IFERROR(H268/D268,"n.m.")</f>
        <v>n.m.</v>
      </c>
    </row>
    <row r="269" spans="1:9" x14ac:dyDescent="0.35">
      <c r="A269" s="15">
        <f t="shared" si="13"/>
        <v>260</v>
      </c>
      <c r="B269" t="s">
        <v>1335</v>
      </c>
      <c r="C269" t="s">
        <v>1372</v>
      </c>
      <c r="D269" s="72">
        <f>SUMIF([1]Lookups!A:A,'[1]12 Mos. Preceding Test Year'!B269,[1]Lookups!C:C)</f>
        <v>0</v>
      </c>
      <c r="E269" s="41">
        <v>18526.179999999993</v>
      </c>
      <c r="F269" s="41">
        <v>1733.5599999999997</v>
      </c>
      <c r="G269" s="41">
        <v>3268.1800000000003</v>
      </c>
      <c r="H269" s="41">
        <f t="shared" si="12"/>
        <v>23527.919999999995</v>
      </c>
      <c r="I269" s="67" t="str">
        <f t="shared" si="14"/>
        <v>n.m.</v>
      </c>
    </row>
    <row r="270" spans="1:9" x14ac:dyDescent="0.35">
      <c r="A270" s="15">
        <f t="shared" si="13"/>
        <v>261</v>
      </c>
      <c r="B270" t="s">
        <v>145</v>
      </c>
      <c r="C270" t="s">
        <v>475</v>
      </c>
      <c r="D270" s="72">
        <f>SUMIF([1]Lookups!A:A,'[1]12 Mos. Preceding Test Year'!B270,[1]Lookups!C:C)</f>
        <v>0</v>
      </c>
      <c r="E270" s="41">
        <v>3888.6800000000003</v>
      </c>
      <c r="F270" s="41">
        <v>563.24999999999989</v>
      </c>
      <c r="G270" s="41">
        <v>421.78000000000003</v>
      </c>
      <c r="H270" s="41">
        <f t="shared" si="12"/>
        <v>4873.71</v>
      </c>
      <c r="I270" s="67" t="str">
        <f t="shared" si="14"/>
        <v>n.m.</v>
      </c>
    </row>
    <row r="271" spans="1:9" x14ac:dyDescent="0.35">
      <c r="A271" s="15">
        <f t="shared" si="13"/>
        <v>262</v>
      </c>
      <c r="B271" t="s">
        <v>157</v>
      </c>
      <c r="C271" t="s">
        <v>486</v>
      </c>
      <c r="D271" s="72">
        <f>SUMIF([1]Lookups!A:A,'[1]12 Mos. Preceding Test Year'!B271,[1]Lookups!C:C)</f>
        <v>0</v>
      </c>
      <c r="E271" s="41">
        <v>137.96000000000009</v>
      </c>
      <c r="F271" s="41">
        <v>8.7799999999999994</v>
      </c>
      <c r="G271" s="41">
        <v>47.599999999999994</v>
      </c>
      <c r="H271" s="41">
        <f t="shared" si="12"/>
        <v>194.34000000000009</v>
      </c>
      <c r="I271" s="67" t="str">
        <f t="shared" si="14"/>
        <v>n.m.</v>
      </c>
    </row>
    <row r="272" spans="1:9" x14ac:dyDescent="0.35">
      <c r="A272" s="15">
        <f t="shared" si="13"/>
        <v>263</v>
      </c>
      <c r="B272" t="s">
        <v>839</v>
      </c>
      <c r="C272" t="s">
        <v>1146</v>
      </c>
      <c r="D272" s="72">
        <f>SUMIF([1]Lookups!A:A,'[1]12 Mos. Preceding Test Year'!B272,[1]Lookups!C:C)</f>
        <v>65967.960500000001</v>
      </c>
      <c r="E272" s="41">
        <v>110.9</v>
      </c>
      <c r="F272" s="41">
        <v>0.13</v>
      </c>
      <c r="G272" s="41">
        <v>4.6799999999999988</v>
      </c>
      <c r="H272" s="41">
        <f t="shared" si="12"/>
        <v>115.71</v>
      </c>
      <c r="I272" s="67">
        <f t="shared" si="14"/>
        <v>1.7540333083360974E-3</v>
      </c>
    </row>
    <row r="273" spans="1:9" x14ac:dyDescent="0.35">
      <c r="A273" s="15">
        <f t="shared" si="13"/>
        <v>264</v>
      </c>
      <c r="B273" t="s">
        <v>1336</v>
      </c>
      <c r="C273" t="s">
        <v>1373</v>
      </c>
      <c r="D273" s="72">
        <f>SUMIF([1]Lookups!A:A,'[1]12 Mos. Preceding Test Year'!B273,[1]Lookups!C:C)</f>
        <v>0</v>
      </c>
      <c r="E273" s="41">
        <v>386.37999999999982</v>
      </c>
      <c r="F273" s="41">
        <v>0.37000000000000144</v>
      </c>
      <c r="G273" s="41">
        <v>90.449999999999974</v>
      </c>
      <c r="H273" s="41">
        <f t="shared" si="12"/>
        <v>477.19999999999982</v>
      </c>
      <c r="I273" s="67" t="str">
        <f t="shared" si="14"/>
        <v>n.m.</v>
      </c>
    </row>
    <row r="274" spans="1:9" x14ac:dyDescent="0.35">
      <c r="A274" s="15">
        <f t="shared" si="13"/>
        <v>265</v>
      </c>
      <c r="B274" t="s">
        <v>840</v>
      </c>
      <c r="C274" t="s">
        <v>1147</v>
      </c>
      <c r="D274" s="72">
        <f>SUMIF([1]Lookups!A:A,'[1]12 Mos. Preceding Test Year'!B274,[1]Lookups!C:C)</f>
        <v>0</v>
      </c>
      <c r="E274" s="41">
        <v>8945.8599999999988</v>
      </c>
      <c r="F274" s="41">
        <v>5.0900000000000105</v>
      </c>
      <c r="G274" s="41">
        <v>1359.9299999999998</v>
      </c>
      <c r="H274" s="41">
        <f t="shared" si="12"/>
        <v>10310.879999999999</v>
      </c>
      <c r="I274" s="67" t="str">
        <f t="shared" si="14"/>
        <v>n.m.</v>
      </c>
    </row>
    <row r="275" spans="1:9" x14ac:dyDescent="0.35">
      <c r="A275" s="15">
        <f t="shared" si="13"/>
        <v>266</v>
      </c>
      <c r="B275" t="s">
        <v>841</v>
      </c>
      <c r="C275" t="s">
        <v>1148</v>
      </c>
      <c r="D275" s="72">
        <f>SUMIF([1]Lookups!A:A,'[1]12 Mos. Preceding Test Year'!B275,[1]Lookups!C:C)</f>
        <v>0</v>
      </c>
      <c r="E275" s="41">
        <v>206695.13999999984</v>
      </c>
      <c r="F275" s="41">
        <v>2133.2399999999998</v>
      </c>
      <c r="G275" s="41">
        <v>43192.29</v>
      </c>
      <c r="H275" s="41">
        <f t="shared" si="12"/>
        <v>252020.66999999984</v>
      </c>
      <c r="I275" s="67" t="str">
        <f t="shared" si="14"/>
        <v>n.m.</v>
      </c>
    </row>
    <row r="276" spans="1:9" x14ac:dyDescent="0.35">
      <c r="A276" s="15">
        <f t="shared" si="13"/>
        <v>267</v>
      </c>
      <c r="B276" t="s">
        <v>1337</v>
      </c>
      <c r="C276" t="s">
        <v>1374</v>
      </c>
      <c r="D276" s="72">
        <f>SUMIF([1]Lookups!A:A,'[1]12 Mos. Preceding Test Year'!B276,[1]Lookups!C:C)</f>
        <v>0</v>
      </c>
      <c r="E276" s="41">
        <v>21357.990000000005</v>
      </c>
      <c r="F276" s="41">
        <v>42.800000000000004</v>
      </c>
      <c r="G276" s="41">
        <v>2348.4699999999993</v>
      </c>
      <c r="H276" s="41">
        <f t="shared" si="12"/>
        <v>23749.260000000002</v>
      </c>
      <c r="I276" s="67" t="str">
        <f t="shared" si="14"/>
        <v>n.m.</v>
      </c>
    </row>
    <row r="277" spans="1:9" x14ac:dyDescent="0.35">
      <c r="A277" s="15">
        <f t="shared" si="13"/>
        <v>268</v>
      </c>
      <c r="B277" t="s">
        <v>845</v>
      </c>
      <c r="C277" t="s">
        <v>1152</v>
      </c>
      <c r="D277" s="72">
        <f>SUMIF([1]Lookups!A:A,'[1]12 Mos. Preceding Test Year'!B277,[1]Lookups!C:C)</f>
        <v>0</v>
      </c>
      <c r="E277" s="41">
        <v>43375.430000000008</v>
      </c>
      <c r="F277" s="41">
        <v>748.67</v>
      </c>
      <c r="G277" s="41">
        <v>14773.270000000002</v>
      </c>
      <c r="H277" s="41">
        <f t="shared" si="12"/>
        <v>58897.37000000001</v>
      </c>
      <c r="I277" s="67" t="str">
        <f t="shared" si="14"/>
        <v>n.m.</v>
      </c>
    </row>
    <row r="278" spans="1:9" x14ac:dyDescent="0.35">
      <c r="A278" s="15">
        <f t="shared" si="13"/>
        <v>269</v>
      </c>
      <c r="B278" t="s">
        <v>846</v>
      </c>
      <c r="C278" t="s">
        <v>1153</v>
      </c>
      <c r="D278" s="72">
        <f>SUMIF([1]Lookups!A:A,'[1]12 Mos. Preceding Test Year'!B278,[1]Lookups!C:C)</f>
        <v>0</v>
      </c>
      <c r="E278" s="41">
        <v>184572.01000000021</v>
      </c>
      <c r="F278" s="41">
        <v>1228.52</v>
      </c>
      <c r="G278" s="41">
        <v>40287.420000000006</v>
      </c>
      <c r="H278" s="41">
        <f t="shared" si="12"/>
        <v>226087.95000000022</v>
      </c>
      <c r="I278" s="67" t="str">
        <f t="shared" si="14"/>
        <v>n.m.</v>
      </c>
    </row>
    <row r="279" spans="1:9" x14ac:dyDescent="0.35">
      <c r="A279" s="15">
        <f t="shared" si="13"/>
        <v>270</v>
      </c>
      <c r="B279" t="s">
        <v>847</v>
      </c>
      <c r="C279" t="s">
        <v>1154</v>
      </c>
      <c r="D279" s="72">
        <f>SUMIF([1]Lookups!A:A,'[1]12 Mos. Preceding Test Year'!B279,[1]Lookups!C:C)</f>
        <v>0</v>
      </c>
      <c r="E279" s="41">
        <v>22744.270000000004</v>
      </c>
      <c r="F279" s="41">
        <v>562.31999999999994</v>
      </c>
      <c r="G279" s="41">
        <v>6081.0900000000011</v>
      </c>
      <c r="H279" s="41">
        <f t="shared" si="12"/>
        <v>29387.680000000004</v>
      </c>
      <c r="I279" s="67" t="str">
        <f t="shared" si="14"/>
        <v>n.m.</v>
      </c>
    </row>
    <row r="280" spans="1:9" x14ac:dyDescent="0.35">
      <c r="A280" s="15">
        <f t="shared" si="13"/>
        <v>271</v>
      </c>
      <c r="B280" t="s">
        <v>848</v>
      </c>
      <c r="C280" t="s">
        <v>1155</v>
      </c>
      <c r="D280" s="72">
        <f>SUMIF([1]Lookups!A:A,'[1]12 Mos. Preceding Test Year'!B280,[1]Lookups!C:C)</f>
        <v>0</v>
      </c>
      <c r="E280" s="41">
        <v>35404.859999999993</v>
      </c>
      <c r="F280" s="41">
        <v>76.819999999999993</v>
      </c>
      <c r="G280" s="41">
        <v>10299.609999999999</v>
      </c>
      <c r="H280" s="41">
        <f t="shared" ref="H280:H311" si="15">SUM(E280:G280)</f>
        <v>45781.289999999994</v>
      </c>
      <c r="I280" s="67" t="str">
        <f t="shared" si="14"/>
        <v>n.m.</v>
      </c>
    </row>
    <row r="281" spans="1:9" x14ac:dyDescent="0.35">
      <c r="A281" s="15">
        <f t="shared" si="13"/>
        <v>272</v>
      </c>
      <c r="B281" t="s">
        <v>1338</v>
      </c>
      <c r="C281" t="s">
        <v>1375</v>
      </c>
      <c r="D281" s="72">
        <f>SUMIF([1]Lookups!A:A,'[1]12 Mos. Preceding Test Year'!B281,[1]Lookups!C:C)</f>
        <v>0</v>
      </c>
      <c r="E281" s="41">
        <v>1970.6700000000003</v>
      </c>
      <c r="F281" s="41">
        <v>-37.889999999999972</v>
      </c>
      <c r="G281" s="41">
        <v>593.46</v>
      </c>
      <c r="H281" s="41">
        <f t="shared" si="15"/>
        <v>2526.2400000000007</v>
      </c>
      <c r="I281" s="67" t="str">
        <f t="shared" si="14"/>
        <v>n.m.</v>
      </c>
    </row>
    <row r="282" spans="1:9" x14ac:dyDescent="0.35">
      <c r="A282" s="15">
        <f t="shared" si="13"/>
        <v>273</v>
      </c>
      <c r="B282" t="s">
        <v>849</v>
      </c>
      <c r="C282" t="s">
        <v>1156</v>
      </c>
      <c r="D282" s="72">
        <f>SUMIF([1]Lookups!A:A,'[1]12 Mos. Preceding Test Year'!B282,[1]Lookups!C:C)</f>
        <v>0</v>
      </c>
      <c r="E282" s="41">
        <v>10547.119999999997</v>
      </c>
      <c r="F282" s="41">
        <v>85.049999999999983</v>
      </c>
      <c r="G282" s="41">
        <v>2367.5399999999995</v>
      </c>
      <c r="H282" s="41">
        <f t="shared" si="15"/>
        <v>12999.709999999995</v>
      </c>
      <c r="I282" s="67" t="str">
        <f t="shared" si="14"/>
        <v>n.m.</v>
      </c>
    </row>
    <row r="283" spans="1:9" x14ac:dyDescent="0.35">
      <c r="A283" s="15">
        <f t="shared" si="13"/>
        <v>274</v>
      </c>
      <c r="B283" t="s">
        <v>1339</v>
      </c>
      <c r="C283" t="s">
        <v>1376</v>
      </c>
      <c r="D283" s="72">
        <f>SUMIF([1]Lookups!A:A,'[1]12 Mos. Preceding Test Year'!B283,[1]Lookups!C:C)</f>
        <v>0</v>
      </c>
      <c r="E283" s="41">
        <v>0</v>
      </c>
      <c r="F283" s="41"/>
      <c r="G283" s="41"/>
      <c r="H283" s="41">
        <f t="shared" si="15"/>
        <v>0</v>
      </c>
      <c r="I283" s="67" t="str">
        <f t="shared" si="14"/>
        <v>n.m.</v>
      </c>
    </row>
    <row r="284" spans="1:9" x14ac:dyDescent="0.35">
      <c r="A284" s="15">
        <f t="shared" si="13"/>
        <v>275</v>
      </c>
      <c r="B284" t="s">
        <v>850</v>
      </c>
      <c r="C284" t="s">
        <v>1157</v>
      </c>
      <c r="D284" s="72">
        <f>SUMIF([1]Lookups!A:A,'[1]12 Mos. Preceding Test Year'!B284,[1]Lookups!C:C)</f>
        <v>0</v>
      </c>
      <c r="E284" s="41">
        <v>89106.110000000073</v>
      </c>
      <c r="F284" s="41">
        <v>871.57000000000016</v>
      </c>
      <c r="G284" s="41">
        <v>14671.029999999997</v>
      </c>
      <c r="H284" s="41">
        <f t="shared" si="15"/>
        <v>104648.71000000008</v>
      </c>
      <c r="I284" s="67" t="str">
        <f t="shared" si="14"/>
        <v>n.m.</v>
      </c>
    </row>
    <row r="285" spans="1:9" x14ac:dyDescent="0.35">
      <c r="A285" s="15">
        <f t="shared" si="13"/>
        <v>276</v>
      </c>
      <c r="B285" t="s">
        <v>851</v>
      </c>
      <c r="C285" t="s">
        <v>1158</v>
      </c>
      <c r="D285" s="72">
        <f>SUMIF([1]Lookups!A:A,'[1]12 Mos. Preceding Test Year'!B285,[1]Lookups!C:C)</f>
        <v>0</v>
      </c>
      <c r="E285" s="41">
        <v>134485.26000000004</v>
      </c>
      <c r="F285" s="41">
        <v>1320.5200000000002</v>
      </c>
      <c r="G285" s="41">
        <v>23921.98</v>
      </c>
      <c r="H285" s="41">
        <f t="shared" si="15"/>
        <v>159727.76000000004</v>
      </c>
      <c r="I285" s="67" t="str">
        <f t="shared" si="14"/>
        <v>n.m.</v>
      </c>
    </row>
    <row r="286" spans="1:9" x14ac:dyDescent="0.35">
      <c r="A286" s="15">
        <f t="shared" si="13"/>
        <v>277</v>
      </c>
      <c r="B286" t="s">
        <v>1340</v>
      </c>
      <c r="C286" t="s">
        <v>1377</v>
      </c>
      <c r="D286" s="72">
        <f>SUMIF([1]Lookups!A:A,'[1]12 Mos. Preceding Test Year'!B286,[1]Lookups!C:C)</f>
        <v>0</v>
      </c>
      <c r="E286" s="41">
        <v>50198.619999999995</v>
      </c>
      <c r="F286" s="41">
        <v>-2.1316282072803006E-14</v>
      </c>
      <c r="G286" s="41">
        <v>9909.5300000000007</v>
      </c>
      <c r="H286" s="41">
        <f t="shared" si="15"/>
        <v>60108.149999999994</v>
      </c>
      <c r="I286" s="67" t="str">
        <f t="shared" si="14"/>
        <v>n.m.</v>
      </c>
    </row>
    <row r="287" spans="1:9" x14ac:dyDescent="0.35">
      <c r="A287" s="15">
        <f t="shared" si="13"/>
        <v>278</v>
      </c>
      <c r="B287" t="s">
        <v>852</v>
      </c>
      <c r="C287" t="s">
        <v>1159</v>
      </c>
      <c r="D287" s="72">
        <f>SUMIF([1]Lookups!A:A,'[1]12 Mos. Preceding Test Year'!B287,[1]Lookups!C:C)</f>
        <v>0</v>
      </c>
      <c r="E287" s="41">
        <v>12387.410000000003</v>
      </c>
      <c r="F287" s="41">
        <v>-64.520000000000067</v>
      </c>
      <c r="G287" s="41">
        <v>3827.8900000000003</v>
      </c>
      <c r="H287" s="41">
        <f t="shared" si="15"/>
        <v>16150.780000000002</v>
      </c>
      <c r="I287" s="67" t="str">
        <f t="shared" si="14"/>
        <v>n.m.</v>
      </c>
    </row>
    <row r="288" spans="1:9" x14ac:dyDescent="0.35">
      <c r="A288" s="15">
        <f t="shared" si="13"/>
        <v>279</v>
      </c>
      <c r="B288" t="s">
        <v>853</v>
      </c>
      <c r="C288" t="s">
        <v>1160</v>
      </c>
      <c r="D288" s="72">
        <f>SUMIF([1]Lookups!A:A,'[1]12 Mos. Preceding Test Year'!B288,[1]Lookups!C:C)</f>
        <v>0</v>
      </c>
      <c r="E288" s="41">
        <v>36922.620000000003</v>
      </c>
      <c r="F288" s="41">
        <v>193.42000000000002</v>
      </c>
      <c r="G288" s="41">
        <v>6454.31</v>
      </c>
      <c r="H288" s="41">
        <f t="shared" si="15"/>
        <v>43570.35</v>
      </c>
      <c r="I288" s="67" t="str">
        <f t="shared" si="14"/>
        <v>n.m.</v>
      </c>
    </row>
    <row r="289" spans="1:9" x14ac:dyDescent="0.35">
      <c r="A289" s="15">
        <f t="shared" si="13"/>
        <v>280</v>
      </c>
      <c r="B289" t="s">
        <v>854</v>
      </c>
      <c r="C289" t="s">
        <v>1161</v>
      </c>
      <c r="D289" s="72">
        <f>SUMIF([1]Lookups!A:A,'[1]12 Mos. Preceding Test Year'!B289,[1]Lookups!C:C)</f>
        <v>0</v>
      </c>
      <c r="E289" s="41">
        <v>44335.759999999995</v>
      </c>
      <c r="F289" s="41">
        <v>24.349999999999984</v>
      </c>
      <c r="G289" s="41">
        <v>5225.76</v>
      </c>
      <c r="H289" s="41">
        <f t="shared" si="15"/>
        <v>49585.869999999995</v>
      </c>
      <c r="I289" s="67" t="str">
        <f t="shared" si="14"/>
        <v>n.m.</v>
      </c>
    </row>
    <row r="290" spans="1:9" x14ac:dyDescent="0.35">
      <c r="A290" s="15">
        <f t="shared" si="13"/>
        <v>281</v>
      </c>
      <c r="B290" t="s">
        <v>855</v>
      </c>
      <c r="C290" t="s">
        <v>1162</v>
      </c>
      <c r="D290" s="72">
        <f>SUMIF([1]Lookups!A:A,'[1]12 Mos. Preceding Test Year'!B290,[1]Lookups!C:C)</f>
        <v>0</v>
      </c>
      <c r="E290" s="41">
        <v>24510.51999999999</v>
      </c>
      <c r="F290" s="41">
        <v>59.77</v>
      </c>
      <c r="G290" s="41">
        <v>2507.5499999999997</v>
      </c>
      <c r="H290" s="41">
        <f t="shared" si="15"/>
        <v>27077.839999999989</v>
      </c>
      <c r="I290" s="67" t="str">
        <f t="shared" si="14"/>
        <v>n.m.</v>
      </c>
    </row>
    <row r="291" spans="1:9" x14ac:dyDescent="0.35">
      <c r="A291" s="15">
        <f t="shared" si="13"/>
        <v>282</v>
      </c>
      <c r="B291" t="s">
        <v>856</v>
      </c>
      <c r="C291" t="s">
        <v>1163</v>
      </c>
      <c r="D291" s="72">
        <f>SUMIF([1]Lookups!A:A,'[1]12 Mos. Preceding Test Year'!B291,[1]Lookups!C:C)</f>
        <v>0</v>
      </c>
      <c r="E291" s="41">
        <v>34212.600000000013</v>
      </c>
      <c r="F291" s="41">
        <v>267.69000000000005</v>
      </c>
      <c r="G291" s="41">
        <v>3308.6099999999997</v>
      </c>
      <c r="H291" s="41">
        <f t="shared" si="15"/>
        <v>37788.900000000016</v>
      </c>
      <c r="I291" s="67" t="str">
        <f t="shared" si="14"/>
        <v>n.m.</v>
      </c>
    </row>
    <row r="292" spans="1:9" x14ac:dyDescent="0.35">
      <c r="A292" s="15">
        <f t="shared" si="13"/>
        <v>283</v>
      </c>
      <c r="B292" t="s">
        <v>857</v>
      </c>
      <c r="C292" t="s">
        <v>1164</v>
      </c>
      <c r="D292" s="72">
        <f>SUMIF([1]Lookups!A:A,'[1]12 Mos. Preceding Test Year'!B292,[1]Lookups!C:C)</f>
        <v>0</v>
      </c>
      <c r="E292" s="41">
        <v>99648.04999999993</v>
      </c>
      <c r="F292" s="41">
        <v>1123.8600000000001</v>
      </c>
      <c r="G292" s="41">
        <v>15005.700000000004</v>
      </c>
      <c r="H292" s="41">
        <f t="shared" si="15"/>
        <v>115777.60999999993</v>
      </c>
      <c r="I292" s="67" t="str">
        <f t="shared" si="14"/>
        <v>n.m.</v>
      </c>
    </row>
    <row r="293" spans="1:9" x14ac:dyDescent="0.35">
      <c r="A293" s="15">
        <f t="shared" si="13"/>
        <v>284</v>
      </c>
      <c r="B293" t="s">
        <v>858</v>
      </c>
      <c r="C293" t="s">
        <v>1165</v>
      </c>
      <c r="D293" s="72">
        <f>SUMIF([1]Lookups!A:A,'[1]12 Mos. Preceding Test Year'!B293,[1]Lookups!C:C)</f>
        <v>0</v>
      </c>
      <c r="E293" s="41">
        <v>17960.609999999997</v>
      </c>
      <c r="F293" s="41">
        <v>13.269999999999996</v>
      </c>
      <c r="G293" s="41">
        <v>1112.28</v>
      </c>
      <c r="H293" s="41">
        <f t="shared" si="15"/>
        <v>19086.159999999996</v>
      </c>
      <c r="I293" s="67" t="str">
        <f t="shared" si="14"/>
        <v>n.m.</v>
      </c>
    </row>
    <row r="294" spans="1:9" x14ac:dyDescent="0.35">
      <c r="A294" s="15">
        <f t="shared" si="13"/>
        <v>285</v>
      </c>
      <c r="B294" t="s">
        <v>1341</v>
      </c>
      <c r="C294" t="s">
        <v>1378</v>
      </c>
      <c r="D294" s="72">
        <f>SUMIF([1]Lookups!A:A,'[1]12 Mos. Preceding Test Year'!B294,[1]Lookups!C:C)</f>
        <v>0</v>
      </c>
      <c r="E294" s="41">
        <v>62910.559999999998</v>
      </c>
      <c r="F294" s="41">
        <v>242.68000000000006</v>
      </c>
      <c r="G294" s="41">
        <v>11075.760000000002</v>
      </c>
      <c r="H294" s="41">
        <f t="shared" si="15"/>
        <v>74229</v>
      </c>
      <c r="I294" s="67" t="str">
        <f t="shared" si="14"/>
        <v>n.m.</v>
      </c>
    </row>
    <row r="295" spans="1:9" x14ac:dyDescent="0.35">
      <c r="A295" s="15">
        <f t="shared" si="13"/>
        <v>286</v>
      </c>
      <c r="B295" t="s">
        <v>859</v>
      </c>
      <c r="C295" t="s">
        <v>1166</v>
      </c>
      <c r="D295" s="72">
        <f>SUMIF([1]Lookups!A:A,'[1]12 Mos. Preceding Test Year'!B295,[1]Lookups!C:C)</f>
        <v>0</v>
      </c>
      <c r="E295" s="41">
        <v>102431.28</v>
      </c>
      <c r="F295" s="41">
        <v>550.67999999999995</v>
      </c>
      <c r="G295" s="41">
        <v>19839.93</v>
      </c>
      <c r="H295" s="41">
        <f t="shared" si="15"/>
        <v>122821.88999999998</v>
      </c>
      <c r="I295" s="67" t="str">
        <f t="shared" si="14"/>
        <v>n.m.</v>
      </c>
    </row>
    <row r="296" spans="1:9" x14ac:dyDescent="0.35">
      <c r="A296" s="15">
        <f t="shared" si="13"/>
        <v>287</v>
      </c>
      <c r="B296" t="s">
        <v>860</v>
      </c>
      <c r="C296" t="s">
        <v>1167</v>
      </c>
      <c r="D296" s="72">
        <f>SUMIF([1]Lookups!A:A,'[1]12 Mos. Preceding Test Year'!B296,[1]Lookups!C:C)</f>
        <v>0</v>
      </c>
      <c r="E296" s="41">
        <v>15113.029999999999</v>
      </c>
      <c r="F296" s="41">
        <v>6.3900000000000095</v>
      </c>
      <c r="G296" s="41">
        <v>2869.4100000000003</v>
      </c>
      <c r="H296" s="41">
        <f t="shared" si="15"/>
        <v>17988.829999999998</v>
      </c>
      <c r="I296" s="67" t="str">
        <f t="shared" si="14"/>
        <v>n.m.</v>
      </c>
    </row>
    <row r="297" spans="1:9" x14ac:dyDescent="0.35">
      <c r="A297" s="15">
        <f t="shared" si="13"/>
        <v>288</v>
      </c>
      <c r="B297" t="s">
        <v>1342</v>
      </c>
      <c r="C297" t="s">
        <v>1379</v>
      </c>
      <c r="D297" s="72">
        <f>SUMIF([1]Lookups!A:A,'[1]12 Mos. Preceding Test Year'!B297,[1]Lookups!C:C)</f>
        <v>0</v>
      </c>
      <c r="E297" s="41">
        <v>32124.759999999987</v>
      </c>
      <c r="F297" s="41">
        <v>3.5527136788005009E-15</v>
      </c>
      <c r="G297" s="41">
        <v>8402.8899999999976</v>
      </c>
      <c r="H297" s="41">
        <f t="shared" si="15"/>
        <v>40527.649999999987</v>
      </c>
      <c r="I297" s="67" t="str">
        <f t="shared" si="14"/>
        <v>n.m.</v>
      </c>
    </row>
    <row r="298" spans="1:9" x14ac:dyDescent="0.35">
      <c r="A298" s="15">
        <f t="shared" si="13"/>
        <v>289</v>
      </c>
      <c r="B298" t="s">
        <v>861</v>
      </c>
      <c r="C298" t="s">
        <v>1168</v>
      </c>
      <c r="D298" s="72">
        <f>SUMIF([1]Lookups!A:A,'[1]12 Mos. Preceding Test Year'!B298,[1]Lookups!C:C)</f>
        <v>0</v>
      </c>
      <c r="E298" s="41">
        <v>92646.060000000027</v>
      </c>
      <c r="F298" s="41">
        <v>344.51</v>
      </c>
      <c r="G298" s="41">
        <v>14312.46</v>
      </c>
      <c r="H298" s="41">
        <f t="shared" si="15"/>
        <v>107303.03000000003</v>
      </c>
      <c r="I298" s="67" t="str">
        <f t="shared" si="14"/>
        <v>n.m.</v>
      </c>
    </row>
    <row r="299" spans="1:9" x14ac:dyDescent="0.35">
      <c r="A299" s="15">
        <f t="shared" si="13"/>
        <v>290</v>
      </c>
      <c r="B299" t="s">
        <v>862</v>
      </c>
      <c r="C299" t="s">
        <v>1169</v>
      </c>
      <c r="D299" s="72">
        <f>SUMIF([1]Lookups!A:A,'[1]12 Mos. Preceding Test Year'!B299,[1]Lookups!C:C)</f>
        <v>0</v>
      </c>
      <c r="E299" s="41">
        <v>5708.9000000000033</v>
      </c>
      <c r="F299" s="41">
        <v>45.11</v>
      </c>
      <c r="G299" s="41">
        <v>2065.6</v>
      </c>
      <c r="H299" s="41">
        <f t="shared" si="15"/>
        <v>7819.6100000000024</v>
      </c>
      <c r="I299" s="67" t="str">
        <f t="shared" si="14"/>
        <v>n.m.</v>
      </c>
    </row>
    <row r="300" spans="1:9" x14ac:dyDescent="0.35">
      <c r="A300" s="15">
        <f t="shared" si="13"/>
        <v>291</v>
      </c>
      <c r="B300" t="s">
        <v>863</v>
      </c>
      <c r="C300" t="s">
        <v>1170</v>
      </c>
      <c r="D300" s="72">
        <f>SUMIF([1]Lookups!A:A,'[1]12 Mos. Preceding Test Year'!B300,[1]Lookups!C:C)</f>
        <v>0</v>
      </c>
      <c r="E300" s="41">
        <v>502334.22000000009</v>
      </c>
      <c r="F300" s="41">
        <v>3775.28</v>
      </c>
      <c r="G300" s="41">
        <v>74695.16</v>
      </c>
      <c r="H300" s="41">
        <f t="shared" si="15"/>
        <v>580804.66000000015</v>
      </c>
      <c r="I300" s="67" t="str">
        <f t="shared" si="14"/>
        <v>n.m.</v>
      </c>
    </row>
    <row r="301" spans="1:9" x14ac:dyDescent="0.35">
      <c r="A301" s="15">
        <f t="shared" si="13"/>
        <v>292</v>
      </c>
      <c r="B301" t="s">
        <v>865</v>
      </c>
      <c r="C301" t="s">
        <v>1172</v>
      </c>
      <c r="D301" s="72">
        <f>SUMIF([1]Lookups!A:A,'[1]12 Mos. Preceding Test Year'!B301,[1]Lookups!C:C)</f>
        <v>0</v>
      </c>
      <c r="E301" s="41">
        <v>65126.96</v>
      </c>
      <c r="F301" s="41">
        <v>452.42</v>
      </c>
      <c r="G301" s="41">
        <v>6359.7599999999993</v>
      </c>
      <c r="H301" s="41">
        <f t="shared" si="15"/>
        <v>71939.14</v>
      </c>
      <c r="I301" s="67" t="str">
        <f t="shared" si="14"/>
        <v>n.m.</v>
      </c>
    </row>
    <row r="302" spans="1:9" x14ac:dyDescent="0.35">
      <c r="A302" s="15">
        <f t="shared" si="13"/>
        <v>293</v>
      </c>
      <c r="B302" t="s">
        <v>866</v>
      </c>
      <c r="C302" t="s">
        <v>1173</v>
      </c>
      <c r="D302" s="72">
        <f>SUMIF([1]Lookups!A:A,'[1]12 Mos. Preceding Test Year'!B302,[1]Lookups!C:C)</f>
        <v>0</v>
      </c>
      <c r="E302" s="41">
        <v>46381.179999999993</v>
      </c>
      <c r="F302" s="41">
        <v>538.15</v>
      </c>
      <c r="G302" s="41">
        <v>3468.6200000000003</v>
      </c>
      <c r="H302" s="41">
        <f t="shared" si="15"/>
        <v>50387.95</v>
      </c>
      <c r="I302" s="67" t="str">
        <f t="shared" si="14"/>
        <v>n.m.</v>
      </c>
    </row>
    <row r="303" spans="1:9" x14ac:dyDescent="0.35">
      <c r="A303" s="15">
        <f t="shared" si="13"/>
        <v>294</v>
      </c>
      <c r="B303" t="s">
        <v>1343</v>
      </c>
      <c r="C303" t="s">
        <v>1380</v>
      </c>
      <c r="D303" s="72">
        <f>SUMIF([1]Lookups!A:A,'[1]12 Mos. Preceding Test Year'!B303,[1]Lookups!C:C)</f>
        <v>0</v>
      </c>
      <c r="E303" s="41">
        <v>63924.740000000013</v>
      </c>
      <c r="F303" s="41">
        <v>431.16999999999996</v>
      </c>
      <c r="G303" s="41">
        <v>22213.190000000002</v>
      </c>
      <c r="H303" s="41">
        <f t="shared" si="15"/>
        <v>86569.1</v>
      </c>
      <c r="I303" s="67" t="str">
        <f t="shared" si="14"/>
        <v>n.m.</v>
      </c>
    </row>
    <row r="304" spans="1:9" x14ac:dyDescent="0.35">
      <c r="A304" s="15">
        <f t="shared" si="13"/>
        <v>295</v>
      </c>
      <c r="B304" t="s">
        <v>867</v>
      </c>
      <c r="C304" t="s">
        <v>1174</v>
      </c>
      <c r="D304" s="72">
        <f>SUMIF([1]Lookups!A:A,'[1]12 Mos. Preceding Test Year'!B304,[1]Lookups!C:C)</f>
        <v>0</v>
      </c>
      <c r="E304" s="41">
        <v>30118.200000000004</v>
      </c>
      <c r="F304" s="41">
        <v>224.38999999999996</v>
      </c>
      <c r="G304" s="41">
        <v>8718.2599999999984</v>
      </c>
      <c r="H304" s="41">
        <f t="shared" si="15"/>
        <v>39060.850000000006</v>
      </c>
      <c r="I304" s="67" t="str">
        <f t="shared" si="14"/>
        <v>n.m.</v>
      </c>
    </row>
    <row r="305" spans="1:11" x14ac:dyDescent="0.35">
      <c r="A305" s="15">
        <f t="shared" si="13"/>
        <v>296</v>
      </c>
      <c r="B305" t="s">
        <v>1344</v>
      </c>
      <c r="C305" t="s">
        <v>1381</v>
      </c>
      <c r="D305" s="72">
        <f>SUMIF([1]Lookups!A:A,'[1]12 Mos. Preceding Test Year'!B305,[1]Lookups!C:C)</f>
        <v>0</v>
      </c>
      <c r="E305" s="41">
        <v>-21.430000000000007</v>
      </c>
      <c r="F305" s="41">
        <v>-4.8400000000000203</v>
      </c>
      <c r="G305" s="41">
        <v>28.699999999999996</v>
      </c>
      <c r="H305" s="41">
        <f t="shared" si="15"/>
        <v>2.4299999999999677</v>
      </c>
      <c r="I305" s="67" t="str">
        <f t="shared" si="14"/>
        <v>n.m.</v>
      </c>
    </row>
    <row r="306" spans="1:11" x14ac:dyDescent="0.35">
      <c r="A306" s="15">
        <f t="shared" si="13"/>
        <v>297</v>
      </c>
      <c r="B306" t="s">
        <v>1345</v>
      </c>
      <c r="C306" t="s">
        <v>1382</v>
      </c>
      <c r="D306" s="72">
        <f>SUMIF([1]Lookups!A:A,'[1]12 Mos. Preceding Test Year'!B306,[1]Lookups!C:C)</f>
        <v>0</v>
      </c>
      <c r="E306" s="41">
        <v>0</v>
      </c>
      <c r="F306" s="41"/>
      <c r="G306" s="41"/>
      <c r="H306" s="41">
        <f t="shared" si="15"/>
        <v>0</v>
      </c>
      <c r="I306" s="67" t="str">
        <f t="shared" si="14"/>
        <v>n.m.</v>
      </c>
    </row>
    <row r="307" spans="1:11" x14ac:dyDescent="0.35">
      <c r="A307" s="15">
        <f t="shared" si="13"/>
        <v>298</v>
      </c>
      <c r="B307" t="s">
        <v>868</v>
      </c>
      <c r="C307" t="s">
        <v>1175</v>
      </c>
      <c r="D307" s="72">
        <f>SUMIF([1]Lookups!A:A,'[1]12 Mos. Preceding Test Year'!B307,[1]Lookups!C:C)</f>
        <v>0</v>
      </c>
      <c r="E307" s="41">
        <v>7421.489999999998</v>
      </c>
      <c r="F307" s="41">
        <v>15.510000000000002</v>
      </c>
      <c r="G307" s="41">
        <v>679.67</v>
      </c>
      <c r="H307" s="41">
        <f t="shared" si="15"/>
        <v>8116.6699999999983</v>
      </c>
      <c r="I307" s="67" t="str">
        <f t="shared" si="14"/>
        <v>n.m.</v>
      </c>
    </row>
    <row r="308" spans="1:11" x14ac:dyDescent="0.35">
      <c r="A308" s="15">
        <f t="shared" si="13"/>
        <v>299</v>
      </c>
      <c r="B308" t="s">
        <v>869</v>
      </c>
      <c r="C308" t="s">
        <v>1176</v>
      </c>
      <c r="D308" s="72">
        <f>SUMIF([1]Lookups!A:A,'[1]12 Mos. Preceding Test Year'!B308,[1]Lookups!C:C)</f>
        <v>0</v>
      </c>
      <c r="E308" s="41">
        <v>67065.649999999994</v>
      </c>
      <c r="F308" s="41">
        <v>642.24999999999989</v>
      </c>
      <c r="G308" s="41">
        <v>7701.2599999999993</v>
      </c>
      <c r="H308" s="41">
        <f t="shared" si="15"/>
        <v>75409.159999999989</v>
      </c>
      <c r="I308" s="67" t="str">
        <f t="shared" si="14"/>
        <v>n.m.</v>
      </c>
    </row>
    <row r="309" spans="1:11" x14ac:dyDescent="0.35">
      <c r="A309" s="15">
        <f t="shared" si="13"/>
        <v>300</v>
      </c>
      <c r="B309" t="s">
        <v>870</v>
      </c>
      <c r="C309" t="s">
        <v>1177</v>
      </c>
      <c r="D309" s="72">
        <f>SUMIF([1]Lookups!A:A,'[1]12 Mos. Preceding Test Year'!B309,[1]Lookups!C:C)</f>
        <v>0</v>
      </c>
      <c r="E309" s="41">
        <v>11420.899999999998</v>
      </c>
      <c r="F309" s="41">
        <v>269.95</v>
      </c>
      <c r="G309" s="41">
        <v>2217.42</v>
      </c>
      <c r="H309" s="41">
        <f t="shared" si="15"/>
        <v>13908.269999999999</v>
      </c>
      <c r="I309" s="67" t="str">
        <f t="shared" si="14"/>
        <v>n.m.</v>
      </c>
    </row>
    <row r="310" spans="1:11" x14ac:dyDescent="0.35">
      <c r="A310" s="15">
        <f t="shared" si="13"/>
        <v>301</v>
      </c>
      <c r="B310" t="s">
        <v>871</v>
      </c>
      <c r="C310" t="s">
        <v>1178</v>
      </c>
      <c r="D310" s="72">
        <f>SUMIF([1]Lookups!A:A,'[1]12 Mos. Preceding Test Year'!B310,[1]Lookups!C:C)</f>
        <v>0</v>
      </c>
      <c r="E310" s="41">
        <v>9320.66</v>
      </c>
      <c r="F310" s="41">
        <v>42.26</v>
      </c>
      <c r="G310" s="41">
        <v>2211.8099999999995</v>
      </c>
      <c r="H310" s="41">
        <f t="shared" si="15"/>
        <v>11574.73</v>
      </c>
      <c r="I310" s="67" t="str">
        <f t="shared" si="14"/>
        <v>n.m.</v>
      </c>
    </row>
    <row r="311" spans="1:11" x14ac:dyDescent="0.35">
      <c r="A311" s="15">
        <f t="shared" si="13"/>
        <v>302</v>
      </c>
      <c r="B311" t="s">
        <v>41</v>
      </c>
      <c r="C311" t="s">
        <v>373</v>
      </c>
      <c r="D311" s="72">
        <f>SUMIF([1]Lookups!A:A,'[1]12 Mos. Preceding Test Year'!B311,[1]Lookups!C:C)</f>
        <v>104133.94</v>
      </c>
      <c r="E311" s="41">
        <v>211166.05</v>
      </c>
      <c r="F311" s="41">
        <v>2870.1600000000003</v>
      </c>
      <c r="G311" s="41">
        <v>22284.44</v>
      </c>
      <c r="H311" s="41">
        <f t="shared" si="15"/>
        <v>236320.65</v>
      </c>
      <c r="I311" s="67">
        <f t="shared" si="14"/>
        <v>2.2693912282585291</v>
      </c>
    </row>
    <row r="312" spans="1:11" s="68" customFormat="1" x14ac:dyDescent="0.35">
      <c r="A312" s="61">
        <f t="shared" si="13"/>
        <v>303</v>
      </c>
      <c r="B312" s="62" t="s">
        <v>671</v>
      </c>
      <c r="C312" s="64"/>
      <c r="D312" s="72">
        <f>SUMIF([1]Lookups!F:F,"Other",[1]Lookups!C:C)</f>
        <v>16260794.406499999</v>
      </c>
      <c r="E312" s="65"/>
      <c r="F312" s="65"/>
      <c r="G312" s="65"/>
      <c r="H312" s="65">
        <f>SUM(E312:G312)</f>
        <v>0</v>
      </c>
      <c r="I312" s="63" t="s">
        <v>673</v>
      </c>
    </row>
    <row r="313" spans="1:11" s="3" customFormat="1" x14ac:dyDescent="0.35">
      <c r="A313" s="15">
        <f t="shared" si="13"/>
        <v>304</v>
      </c>
      <c r="B313" s="1" t="s">
        <v>652</v>
      </c>
      <c r="C313" s="1"/>
      <c r="D313" s="38">
        <f>SUM(D216:D312)</f>
        <v>27452938.695999995</v>
      </c>
      <c r="E313" s="38">
        <f>SUM(E216:E312)</f>
        <v>20481089.456999999</v>
      </c>
      <c r="F313" s="38">
        <f>SUM(F216:F312)</f>
        <v>309183.24000000005</v>
      </c>
      <c r="G313" s="38">
        <f>SUM(G216:G312)</f>
        <v>1787391.89</v>
      </c>
      <c r="H313" s="38">
        <f>SUM(H216:H312)</f>
        <v>22577664.587000001</v>
      </c>
      <c r="I313" s="80">
        <f t="shared" si="14"/>
        <v>0.82241339759701793</v>
      </c>
    </row>
    <row r="314" spans="1:11" s="3" customFormat="1" x14ac:dyDescent="0.35">
      <c r="A314" s="15">
        <f t="shared" si="13"/>
        <v>305</v>
      </c>
      <c r="B314" s="2" t="s">
        <v>661</v>
      </c>
      <c r="C314" s="1"/>
      <c r="D314" s="20"/>
      <c r="E314" s="17"/>
      <c r="F314" s="17"/>
      <c r="G314" s="17"/>
      <c r="H314" s="17"/>
      <c r="I314" s="28"/>
    </row>
    <row r="315" spans="1:11" x14ac:dyDescent="0.35">
      <c r="A315" s="15">
        <f t="shared" si="13"/>
        <v>306</v>
      </c>
      <c r="B315" s="22" t="s">
        <v>210</v>
      </c>
      <c r="C315" t="s">
        <v>535</v>
      </c>
      <c r="D315" s="83">
        <v>313830.95</v>
      </c>
      <c r="E315" s="84">
        <v>1313818.0600000012</v>
      </c>
      <c r="F315" s="84"/>
      <c r="G315" s="84"/>
      <c r="H315" s="84">
        <f t="shared" ref="H315:H378" si="16">SUM(E315:G315)</f>
        <v>1313818.0600000012</v>
      </c>
      <c r="I315" s="82">
        <f t="shared" si="14"/>
        <v>4.1863877989089389</v>
      </c>
      <c r="K315" s="68"/>
    </row>
    <row r="316" spans="1:11" x14ac:dyDescent="0.35">
      <c r="A316" s="15">
        <f t="shared" si="13"/>
        <v>307</v>
      </c>
      <c r="B316" t="s">
        <v>177</v>
      </c>
      <c r="C316" t="s">
        <v>506</v>
      </c>
      <c r="D316" s="83">
        <v>0</v>
      </c>
      <c r="E316" s="84">
        <v>130470.60000000002</v>
      </c>
      <c r="F316" s="84"/>
      <c r="G316" s="84">
        <v>9781.26</v>
      </c>
      <c r="H316" s="84">
        <f t="shared" si="16"/>
        <v>140251.86000000002</v>
      </c>
      <c r="I316" s="82" t="str">
        <f t="shared" si="14"/>
        <v>n.m.</v>
      </c>
      <c r="K316" s="68"/>
    </row>
    <row r="317" spans="1:11" x14ac:dyDescent="0.35">
      <c r="A317" s="15">
        <f t="shared" si="13"/>
        <v>308</v>
      </c>
      <c r="B317" t="s">
        <v>149</v>
      </c>
      <c r="C317" t="s">
        <v>479</v>
      </c>
      <c r="D317" s="83">
        <v>-423904.37099999998</v>
      </c>
      <c r="E317" s="84">
        <v>-31803.509999999937</v>
      </c>
      <c r="F317" s="84"/>
      <c r="G317" s="84">
        <v>-2389.8800000000056</v>
      </c>
      <c r="H317" s="84">
        <f t="shared" si="16"/>
        <v>-34193.389999999941</v>
      </c>
      <c r="I317" s="82">
        <f t="shared" si="14"/>
        <v>8.0662980472074305E-2</v>
      </c>
      <c r="K317" s="68"/>
    </row>
    <row r="318" spans="1:11" x14ac:dyDescent="0.35">
      <c r="A318" s="15">
        <f t="shared" si="13"/>
        <v>309</v>
      </c>
      <c r="B318" t="s">
        <v>275</v>
      </c>
      <c r="C318" t="s">
        <v>593</v>
      </c>
      <c r="D318" s="83">
        <v>3419.384</v>
      </c>
      <c r="E318" s="84">
        <v>18358.010000000002</v>
      </c>
      <c r="F318" s="84">
        <v>350.89999999999992</v>
      </c>
      <c r="G318" s="84">
        <v>1339.88</v>
      </c>
      <c r="H318" s="84">
        <f t="shared" si="16"/>
        <v>20048.790000000005</v>
      </c>
      <c r="I318" s="82">
        <f t="shared" si="14"/>
        <v>5.8632753735760605</v>
      </c>
      <c r="K318" s="68"/>
    </row>
    <row r="319" spans="1:11" x14ac:dyDescent="0.35">
      <c r="A319" s="15">
        <f t="shared" si="13"/>
        <v>310</v>
      </c>
      <c r="B319" t="s">
        <v>65</v>
      </c>
      <c r="C319" t="s">
        <v>1184</v>
      </c>
      <c r="D319" s="83">
        <v>11276744.35</v>
      </c>
      <c r="E319" s="84">
        <v>8317744.8699999992</v>
      </c>
      <c r="F319" s="84">
        <v>278822.14</v>
      </c>
      <c r="G319" s="84">
        <v>634465.76</v>
      </c>
      <c r="H319" s="84">
        <f t="shared" si="16"/>
        <v>9231032.7699999996</v>
      </c>
      <c r="I319" s="82">
        <f t="shared" si="14"/>
        <v>0.818590231674446</v>
      </c>
      <c r="K319" s="68"/>
    </row>
    <row r="320" spans="1:11" x14ac:dyDescent="0.35">
      <c r="A320" s="15">
        <f t="shared" si="13"/>
        <v>311</v>
      </c>
      <c r="B320" t="s">
        <v>265</v>
      </c>
      <c r="C320" t="s">
        <v>584</v>
      </c>
      <c r="D320" s="83">
        <v>0</v>
      </c>
      <c r="E320" s="84">
        <v>13240.549999999996</v>
      </c>
      <c r="F320" s="84">
        <v>280.06000000000006</v>
      </c>
      <c r="G320" s="84">
        <v>1046.8999999999999</v>
      </c>
      <c r="H320" s="84">
        <f t="shared" si="16"/>
        <v>14567.509999999995</v>
      </c>
      <c r="I320" s="82" t="str">
        <f t="shared" si="14"/>
        <v>n.m.</v>
      </c>
      <c r="K320" s="68"/>
    </row>
    <row r="321" spans="1:11" x14ac:dyDescent="0.35">
      <c r="A321" s="15">
        <f t="shared" si="13"/>
        <v>312</v>
      </c>
      <c r="B321" t="s">
        <v>877</v>
      </c>
      <c r="C321" t="s">
        <v>1185</v>
      </c>
      <c r="D321" s="83">
        <v>0</v>
      </c>
      <c r="E321" s="84">
        <v>252101.50000000003</v>
      </c>
      <c r="F321" s="84">
        <v>1361.3099999999997</v>
      </c>
      <c r="G321" s="84">
        <v>17439.97</v>
      </c>
      <c r="H321" s="84">
        <f t="shared" si="16"/>
        <v>270902.78000000003</v>
      </c>
      <c r="I321" s="82" t="str">
        <f t="shared" si="14"/>
        <v>n.m.</v>
      </c>
      <c r="K321" s="68"/>
    </row>
    <row r="322" spans="1:11" x14ac:dyDescent="0.35">
      <c r="A322" s="15">
        <f t="shared" ref="A322:A385" si="17">A321+1</f>
        <v>313</v>
      </c>
      <c r="B322" t="s">
        <v>264</v>
      </c>
      <c r="C322" t="s">
        <v>583</v>
      </c>
      <c r="D322" s="83">
        <v>0</v>
      </c>
      <c r="E322" s="84">
        <v>19507.089999999997</v>
      </c>
      <c r="F322" s="84">
        <v>5024.0300000000007</v>
      </c>
      <c r="G322" s="84"/>
      <c r="H322" s="84">
        <f t="shared" si="16"/>
        <v>24531.119999999995</v>
      </c>
      <c r="I322" s="82" t="str">
        <f t="shared" si="14"/>
        <v>n.m.</v>
      </c>
      <c r="K322" s="68"/>
    </row>
    <row r="323" spans="1:11" x14ac:dyDescent="0.35">
      <c r="A323" s="15">
        <f t="shared" si="17"/>
        <v>314</v>
      </c>
      <c r="B323" t="s">
        <v>25</v>
      </c>
      <c r="C323" t="s">
        <v>358</v>
      </c>
      <c r="D323" s="83">
        <v>0</v>
      </c>
      <c r="E323" s="84">
        <v>2297.54</v>
      </c>
      <c r="F323" s="84">
        <v>1891.5700000000004</v>
      </c>
      <c r="G323" s="84">
        <v>229.3</v>
      </c>
      <c r="H323" s="84">
        <f t="shared" si="16"/>
        <v>4418.4100000000008</v>
      </c>
      <c r="I323" s="82" t="str">
        <f t="shared" si="14"/>
        <v>n.m.</v>
      </c>
      <c r="K323" s="68"/>
    </row>
    <row r="324" spans="1:11" x14ac:dyDescent="0.35">
      <c r="A324" s="15">
        <f t="shared" si="17"/>
        <v>315</v>
      </c>
      <c r="B324" t="s">
        <v>66</v>
      </c>
      <c r="C324" t="s">
        <v>397</v>
      </c>
      <c r="D324" s="83">
        <v>0</v>
      </c>
      <c r="E324" s="84">
        <v>9557.7899999999991</v>
      </c>
      <c r="F324" s="84"/>
      <c r="G324" s="84">
        <v>806.5</v>
      </c>
      <c r="H324" s="84">
        <f t="shared" si="16"/>
        <v>10364.289999999999</v>
      </c>
      <c r="I324" s="82" t="str">
        <f t="shared" si="14"/>
        <v>n.m.</v>
      </c>
      <c r="K324" s="68"/>
    </row>
    <row r="325" spans="1:11" x14ac:dyDescent="0.35">
      <c r="A325" s="15">
        <f t="shared" si="17"/>
        <v>316</v>
      </c>
      <c r="B325" t="s">
        <v>57</v>
      </c>
      <c r="C325" t="s">
        <v>390</v>
      </c>
      <c r="D325" s="83">
        <v>698084.33200000005</v>
      </c>
      <c r="E325" s="84">
        <v>119848.01999999995</v>
      </c>
      <c r="F325" s="84">
        <v>95784.400000000009</v>
      </c>
      <c r="G325" s="84">
        <v>10760.740000000002</v>
      </c>
      <c r="H325" s="84">
        <f t="shared" si="16"/>
        <v>226393.15999999995</v>
      </c>
      <c r="I325" s="82">
        <f t="shared" si="14"/>
        <v>0.3243063189104779</v>
      </c>
      <c r="K325" s="68"/>
    </row>
    <row r="326" spans="1:11" x14ac:dyDescent="0.35">
      <c r="A326" s="15">
        <f t="shared" si="17"/>
        <v>317</v>
      </c>
      <c r="B326" t="s">
        <v>82</v>
      </c>
      <c r="C326" t="s">
        <v>413</v>
      </c>
      <c r="D326" s="83">
        <v>307308.96500000003</v>
      </c>
      <c r="E326" s="84">
        <v>89422.220000000016</v>
      </c>
      <c r="F326" s="84">
        <v>45817.759999999995</v>
      </c>
      <c r="G326" s="84">
        <v>10703.559999999998</v>
      </c>
      <c r="H326" s="84">
        <f t="shared" si="16"/>
        <v>145943.54</v>
      </c>
      <c r="I326" s="82">
        <f t="shared" si="14"/>
        <v>0.47490817588090861</v>
      </c>
      <c r="K326" s="68"/>
    </row>
    <row r="327" spans="1:11" x14ac:dyDescent="0.35">
      <c r="A327" s="15">
        <f t="shared" si="17"/>
        <v>318</v>
      </c>
      <c r="B327" t="s">
        <v>105</v>
      </c>
      <c r="C327" t="s">
        <v>433</v>
      </c>
      <c r="D327" s="83">
        <v>0</v>
      </c>
      <c r="E327" s="84">
        <v>2068.14</v>
      </c>
      <c r="F327" s="84"/>
      <c r="G327" s="84">
        <v>206.41</v>
      </c>
      <c r="H327" s="84">
        <f t="shared" si="16"/>
        <v>2274.5499999999997</v>
      </c>
      <c r="I327" s="82" t="str">
        <f t="shared" si="14"/>
        <v>n.m.</v>
      </c>
      <c r="K327" s="68"/>
    </row>
    <row r="328" spans="1:11" x14ac:dyDescent="0.35">
      <c r="A328" s="15">
        <f t="shared" si="17"/>
        <v>319</v>
      </c>
      <c r="B328" t="s">
        <v>84</v>
      </c>
      <c r="C328" t="s">
        <v>416</v>
      </c>
      <c r="D328" s="83">
        <v>0</v>
      </c>
      <c r="E328" s="84">
        <v>12999.150000000001</v>
      </c>
      <c r="F328" s="84"/>
      <c r="G328" s="84">
        <v>2791.73</v>
      </c>
      <c r="H328" s="84">
        <f t="shared" si="16"/>
        <v>15790.880000000001</v>
      </c>
      <c r="I328" s="82" t="str">
        <f t="shared" si="14"/>
        <v>n.m.</v>
      </c>
      <c r="K328" s="68"/>
    </row>
    <row r="329" spans="1:11" x14ac:dyDescent="0.35">
      <c r="A329" s="15">
        <f t="shared" si="17"/>
        <v>320</v>
      </c>
      <c r="B329" t="s">
        <v>67</v>
      </c>
      <c r="C329" t="s">
        <v>398</v>
      </c>
      <c r="D329" s="83">
        <v>0</v>
      </c>
      <c r="E329" s="84">
        <v>989516.78</v>
      </c>
      <c r="F329" s="84"/>
      <c r="G329" s="84">
        <v>90474.209999999992</v>
      </c>
      <c r="H329" s="84">
        <f t="shared" si="16"/>
        <v>1079990.99</v>
      </c>
      <c r="I329" s="82" t="str">
        <f t="shared" si="14"/>
        <v>n.m.</v>
      </c>
      <c r="K329" s="68"/>
    </row>
    <row r="330" spans="1:11" x14ac:dyDescent="0.35">
      <c r="A330" s="15">
        <f t="shared" si="17"/>
        <v>321</v>
      </c>
      <c r="B330" t="s">
        <v>106</v>
      </c>
      <c r="C330" t="s">
        <v>434</v>
      </c>
      <c r="D330" s="83">
        <v>0</v>
      </c>
      <c r="E330" s="84">
        <v>5563.19</v>
      </c>
      <c r="F330" s="84"/>
      <c r="G330" s="84">
        <v>555.23</v>
      </c>
      <c r="H330" s="84">
        <f t="shared" si="16"/>
        <v>6118.42</v>
      </c>
      <c r="I330" s="82" t="str">
        <f t="shared" si="14"/>
        <v>n.m.</v>
      </c>
      <c r="K330" s="68"/>
    </row>
    <row r="331" spans="1:11" x14ac:dyDescent="0.35">
      <c r="A331" s="15">
        <f t="shared" si="17"/>
        <v>322</v>
      </c>
      <c r="B331" t="s">
        <v>163</v>
      </c>
      <c r="C331" t="s">
        <v>493</v>
      </c>
      <c r="D331" s="83">
        <v>0</v>
      </c>
      <c r="E331" s="84">
        <v>2461.31</v>
      </c>
      <c r="F331" s="84"/>
      <c r="G331" s="84">
        <v>245.65</v>
      </c>
      <c r="H331" s="84">
        <f t="shared" si="16"/>
        <v>2706.96</v>
      </c>
      <c r="I331" s="82" t="str">
        <f t="shared" si="14"/>
        <v>n.m.</v>
      </c>
      <c r="K331" s="68"/>
    </row>
    <row r="332" spans="1:11" x14ac:dyDescent="0.35">
      <c r="A332" s="15">
        <f t="shared" si="17"/>
        <v>323</v>
      </c>
      <c r="B332" t="s">
        <v>56</v>
      </c>
      <c r="C332" t="s">
        <v>389</v>
      </c>
      <c r="D332" s="83">
        <v>1026283.0179999999</v>
      </c>
      <c r="E332" s="84">
        <v>1613390.9800000002</v>
      </c>
      <c r="F332" s="84">
        <v>110129.94</v>
      </c>
      <c r="G332" s="84">
        <v>166746.84</v>
      </c>
      <c r="H332" s="84">
        <f t="shared" si="16"/>
        <v>1890267.7600000002</v>
      </c>
      <c r="I332" s="82">
        <f t="shared" ref="I332:I395" si="18">IFERROR(H332/D332,"n.m.")</f>
        <v>1.8418581686012079</v>
      </c>
      <c r="K332" s="68"/>
    </row>
    <row r="333" spans="1:11" x14ac:dyDescent="0.35">
      <c r="A333" s="15">
        <f t="shared" si="17"/>
        <v>324</v>
      </c>
      <c r="B333" t="s">
        <v>68</v>
      </c>
      <c r="C333" t="s">
        <v>1186</v>
      </c>
      <c r="D333" s="83">
        <v>218022.53700000001</v>
      </c>
      <c r="E333" s="84">
        <v>58570.05</v>
      </c>
      <c r="F333" s="84">
        <v>29202.879999999997</v>
      </c>
      <c r="G333" s="84">
        <v>6085.78</v>
      </c>
      <c r="H333" s="84">
        <f t="shared" si="16"/>
        <v>93858.709999999992</v>
      </c>
      <c r="I333" s="82">
        <f t="shared" si="18"/>
        <v>0.43050003587473157</v>
      </c>
      <c r="K333" s="68"/>
    </row>
    <row r="334" spans="1:11" x14ac:dyDescent="0.35">
      <c r="A334" s="15">
        <f t="shared" si="17"/>
        <v>325</v>
      </c>
      <c r="B334" t="s">
        <v>26</v>
      </c>
      <c r="C334" t="s">
        <v>359</v>
      </c>
      <c r="D334" s="83">
        <v>0</v>
      </c>
      <c r="E334" s="84">
        <v>961.11</v>
      </c>
      <c r="F334" s="84">
        <v>791.2700000000001</v>
      </c>
      <c r="G334" s="84">
        <v>95.92</v>
      </c>
      <c r="H334" s="84">
        <f t="shared" si="16"/>
        <v>1848.3000000000002</v>
      </c>
      <c r="I334" s="82" t="str">
        <f t="shared" si="18"/>
        <v>n.m.</v>
      </c>
      <c r="K334" s="68"/>
    </row>
    <row r="335" spans="1:11" x14ac:dyDescent="0.35">
      <c r="A335" s="15">
        <f t="shared" si="17"/>
        <v>326</v>
      </c>
      <c r="B335" t="s">
        <v>209</v>
      </c>
      <c r="C335" t="s">
        <v>534</v>
      </c>
      <c r="D335" s="83">
        <v>0</v>
      </c>
      <c r="E335" s="84">
        <v>214007.05</v>
      </c>
      <c r="F335" s="84">
        <v>5.6843418860808015E-14</v>
      </c>
      <c r="G335" s="84">
        <v>42713.9</v>
      </c>
      <c r="H335" s="84">
        <f t="shared" si="16"/>
        <v>256720.94999999998</v>
      </c>
      <c r="I335" s="82" t="str">
        <f t="shared" si="18"/>
        <v>n.m.</v>
      </c>
      <c r="K335" s="68"/>
    </row>
    <row r="336" spans="1:11" x14ac:dyDescent="0.35">
      <c r="A336" s="15">
        <f t="shared" si="17"/>
        <v>327</v>
      </c>
      <c r="B336" t="s">
        <v>214</v>
      </c>
      <c r="C336" t="s">
        <v>539</v>
      </c>
      <c r="D336" s="83">
        <v>0</v>
      </c>
      <c r="E336" s="84">
        <v>3120.91</v>
      </c>
      <c r="F336" s="84">
        <v>94.5</v>
      </c>
      <c r="G336" s="84">
        <v>495.06999999999994</v>
      </c>
      <c r="H336" s="84">
        <f t="shared" si="16"/>
        <v>3710.4799999999996</v>
      </c>
      <c r="I336" s="82" t="str">
        <f t="shared" si="18"/>
        <v>n.m.</v>
      </c>
      <c r="K336" s="68"/>
    </row>
    <row r="337" spans="1:11" x14ac:dyDescent="0.35">
      <c r="A337" s="15">
        <f t="shared" si="17"/>
        <v>328</v>
      </c>
      <c r="B337" t="s">
        <v>121</v>
      </c>
      <c r="C337" t="s">
        <v>449</v>
      </c>
      <c r="D337" s="83">
        <v>0</v>
      </c>
      <c r="E337" s="84">
        <v>5199.51</v>
      </c>
      <c r="F337" s="84"/>
      <c r="G337" s="84">
        <v>447.19</v>
      </c>
      <c r="H337" s="84">
        <f t="shared" si="16"/>
        <v>5646.7</v>
      </c>
      <c r="I337" s="82" t="str">
        <f t="shared" si="18"/>
        <v>n.m.</v>
      </c>
      <c r="K337" s="68"/>
    </row>
    <row r="338" spans="1:11" x14ac:dyDescent="0.35">
      <c r="A338" s="15">
        <f t="shared" si="17"/>
        <v>329</v>
      </c>
      <c r="B338" t="s">
        <v>136</v>
      </c>
      <c r="C338" t="s">
        <v>464</v>
      </c>
      <c r="D338" s="83">
        <v>0</v>
      </c>
      <c r="E338" s="84">
        <v>4076.7599999999993</v>
      </c>
      <c r="F338" s="84"/>
      <c r="G338" s="84">
        <v>343.78000000000003</v>
      </c>
      <c r="H338" s="84">
        <f t="shared" si="16"/>
        <v>4420.5399999999991</v>
      </c>
      <c r="I338" s="82" t="str">
        <f t="shared" si="18"/>
        <v>n.m.</v>
      </c>
      <c r="K338" s="68"/>
    </row>
    <row r="339" spans="1:11" x14ac:dyDescent="0.35">
      <c r="A339" s="15">
        <f t="shared" si="17"/>
        <v>330</v>
      </c>
      <c r="B339" t="s">
        <v>129</v>
      </c>
      <c r="C339" t="s">
        <v>457</v>
      </c>
      <c r="D339" s="83">
        <v>0</v>
      </c>
      <c r="E339" s="84">
        <v>8175.3700000000008</v>
      </c>
      <c r="F339" s="84"/>
      <c r="G339" s="84">
        <v>565.48</v>
      </c>
      <c r="H339" s="84">
        <f t="shared" si="16"/>
        <v>8740.85</v>
      </c>
      <c r="I339" s="82" t="str">
        <f t="shared" si="18"/>
        <v>n.m.</v>
      </c>
      <c r="K339" s="68"/>
    </row>
    <row r="340" spans="1:11" x14ac:dyDescent="0.35">
      <c r="A340" s="15">
        <f t="shared" si="17"/>
        <v>331</v>
      </c>
      <c r="B340" t="s">
        <v>300</v>
      </c>
      <c r="C340" t="s">
        <v>613</v>
      </c>
      <c r="D340" s="83">
        <v>29958.350000000006</v>
      </c>
      <c r="E340" s="84">
        <v>1791.33</v>
      </c>
      <c r="F340" s="84">
        <v>737.1</v>
      </c>
      <c r="G340" s="84">
        <v>170.42</v>
      </c>
      <c r="H340" s="84">
        <f t="shared" si="16"/>
        <v>2698.85</v>
      </c>
      <c r="I340" s="82">
        <f t="shared" si="18"/>
        <v>9.008673708665528E-2</v>
      </c>
      <c r="K340" s="68"/>
    </row>
    <row r="341" spans="1:11" x14ac:dyDescent="0.35">
      <c r="A341" s="15">
        <f t="shared" si="17"/>
        <v>332</v>
      </c>
      <c r="B341" t="s">
        <v>179</v>
      </c>
      <c r="C341" t="s">
        <v>507</v>
      </c>
      <c r="D341" s="83">
        <v>0</v>
      </c>
      <c r="E341" s="84">
        <v>90147.66</v>
      </c>
      <c r="F341" s="84"/>
      <c r="G341" s="84">
        <v>9668.4600000000009</v>
      </c>
      <c r="H341" s="84">
        <f t="shared" si="16"/>
        <v>99816.12000000001</v>
      </c>
      <c r="I341" s="82" t="str">
        <f t="shared" si="18"/>
        <v>n.m.</v>
      </c>
      <c r="K341" s="68"/>
    </row>
    <row r="342" spans="1:11" x14ac:dyDescent="0.35">
      <c r="A342" s="15">
        <f t="shared" si="17"/>
        <v>333</v>
      </c>
      <c r="B342" t="s">
        <v>215</v>
      </c>
      <c r="C342" t="s">
        <v>540</v>
      </c>
      <c r="D342" s="83">
        <v>0</v>
      </c>
      <c r="E342" s="84">
        <v>-293.45000000000005</v>
      </c>
      <c r="F342" s="84">
        <v>-46.759999999999863</v>
      </c>
      <c r="G342" s="84">
        <v>906.93999999999983</v>
      </c>
      <c r="H342" s="84">
        <f t="shared" si="16"/>
        <v>566.7299999999999</v>
      </c>
      <c r="I342" s="82" t="str">
        <f t="shared" si="18"/>
        <v>n.m.</v>
      </c>
      <c r="K342" s="68"/>
    </row>
    <row r="343" spans="1:11" x14ac:dyDescent="0.35">
      <c r="A343" s="15">
        <f t="shared" si="17"/>
        <v>334</v>
      </c>
      <c r="B343" t="s">
        <v>283</v>
      </c>
      <c r="C343" t="s">
        <v>599</v>
      </c>
      <c r="D343" s="83">
        <v>0</v>
      </c>
      <c r="E343" s="84">
        <v>479.74</v>
      </c>
      <c r="F343" s="84">
        <v>394.97</v>
      </c>
      <c r="G343" s="84">
        <v>47.88</v>
      </c>
      <c r="H343" s="84">
        <f t="shared" si="16"/>
        <v>922.59</v>
      </c>
      <c r="I343" s="82" t="str">
        <f t="shared" si="18"/>
        <v>n.m.</v>
      </c>
      <c r="K343" s="68"/>
    </row>
    <row r="344" spans="1:11" x14ac:dyDescent="0.35">
      <c r="A344" s="15">
        <f t="shared" si="17"/>
        <v>335</v>
      </c>
      <c r="B344" t="s">
        <v>175</v>
      </c>
      <c r="C344" t="s">
        <v>504</v>
      </c>
      <c r="D344" s="83">
        <v>0</v>
      </c>
      <c r="E344" s="84">
        <v>1410.54</v>
      </c>
      <c r="F344" s="84"/>
      <c r="G344" s="84">
        <v>88.28</v>
      </c>
      <c r="H344" s="84">
        <f t="shared" si="16"/>
        <v>1498.82</v>
      </c>
      <c r="I344" s="82" t="str">
        <f t="shared" si="18"/>
        <v>n.m.</v>
      </c>
      <c r="K344" s="68"/>
    </row>
    <row r="345" spans="1:11" x14ac:dyDescent="0.35">
      <c r="A345" s="15">
        <f t="shared" si="17"/>
        <v>336</v>
      </c>
      <c r="B345" t="s">
        <v>284</v>
      </c>
      <c r="C345" t="s">
        <v>600</v>
      </c>
      <c r="D345" s="83">
        <v>0</v>
      </c>
      <c r="E345" s="84">
        <v>517.92999999999995</v>
      </c>
      <c r="F345" s="84">
        <v>426.41000000000008</v>
      </c>
      <c r="G345" s="84">
        <v>51.7</v>
      </c>
      <c r="H345" s="84">
        <f t="shared" si="16"/>
        <v>996.04000000000008</v>
      </c>
      <c r="I345" s="82" t="str">
        <f t="shared" si="18"/>
        <v>n.m.</v>
      </c>
      <c r="K345" s="68"/>
    </row>
    <row r="346" spans="1:11" x14ac:dyDescent="0.35">
      <c r="A346" s="15">
        <f t="shared" si="17"/>
        <v>337</v>
      </c>
      <c r="B346" t="s">
        <v>285</v>
      </c>
      <c r="C346" t="s">
        <v>601</v>
      </c>
      <c r="D346" s="83">
        <v>0</v>
      </c>
      <c r="E346" s="84">
        <v>459.29</v>
      </c>
      <c r="F346" s="84">
        <v>378.12</v>
      </c>
      <c r="G346" s="84">
        <v>45.84</v>
      </c>
      <c r="H346" s="84">
        <f t="shared" si="16"/>
        <v>883.25000000000011</v>
      </c>
      <c r="I346" s="82" t="str">
        <f t="shared" si="18"/>
        <v>n.m.</v>
      </c>
      <c r="K346" s="68"/>
    </row>
    <row r="347" spans="1:11" x14ac:dyDescent="0.35">
      <c r="A347" s="15">
        <f t="shared" si="17"/>
        <v>338</v>
      </c>
      <c r="B347" t="s">
        <v>27</v>
      </c>
      <c r="C347" t="s">
        <v>360</v>
      </c>
      <c r="D347" s="83">
        <v>7.0000000000000001E-3</v>
      </c>
      <c r="E347" s="84">
        <v>219127.06999999998</v>
      </c>
      <c r="F347" s="84">
        <v>4074.1</v>
      </c>
      <c r="G347" s="84"/>
      <c r="H347" s="84">
        <f t="shared" si="16"/>
        <v>223201.16999999998</v>
      </c>
      <c r="I347" s="82">
        <f t="shared" si="18"/>
        <v>31885881.428571425</v>
      </c>
      <c r="K347" s="68"/>
    </row>
    <row r="348" spans="1:11" x14ac:dyDescent="0.35">
      <c r="A348" s="15">
        <f t="shared" si="17"/>
        <v>339</v>
      </c>
      <c r="B348" t="s">
        <v>166</v>
      </c>
      <c r="C348" t="s">
        <v>496</v>
      </c>
      <c r="D348" s="83">
        <v>0</v>
      </c>
      <c r="E348" s="84">
        <v>4499.82</v>
      </c>
      <c r="F348" s="84"/>
      <c r="G348" s="84">
        <v>977.31</v>
      </c>
      <c r="H348" s="84">
        <f t="shared" si="16"/>
        <v>5477.1299999999992</v>
      </c>
      <c r="I348" s="82" t="str">
        <f t="shared" si="18"/>
        <v>n.m.</v>
      </c>
      <c r="K348" s="68"/>
    </row>
    <row r="349" spans="1:11" x14ac:dyDescent="0.35">
      <c r="A349" s="15">
        <f t="shared" si="17"/>
        <v>340</v>
      </c>
      <c r="B349" t="s">
        <v>135</v>
      </c>
      <c r="C349" t="s">
        <v>463</v>
      </c>
      <c r="D349" s="83">
        <v>952.90300000000002</v>
      </c>
      <c r="E349" s="84">
        <v>355</v>
      </c>
      <c r="F349" s="84"/>
      <c r="G349" s="84">
        <v>30.1</v>
      </c>
      <c r="H349" s="84">
        <f t="shared" si="16"/>
        <v>385.1</v>
      </c>
      <c r="I349" s="82">
        <f t="shared" si="18"/>
        <v>0.40413347423609752</v>
      </c>
      <c r="K349" s="68"/>
    </row>
    <row r="350" spans="1:11" x14ac:dyDescent="0.35">
      <c r="A350" s="15">
        <f t="shared" si="17"/>
        <v>341</v>
      </c>
      <c r="B350" t="s">
        <v>81</v>
      </c>
      <c r="C350" t="s">
        <v>412</v>
      </c>
      <c r="D350" s="83">
        <v>0</v>
      </c>
      <c r="E350" s="84">
        <v>3570</v>
      </c>
      <c r="F350" s="84"/>
      <c r="G350" s="84">
        <v>322.79000000000002</v>
      </c>
      <c r="H350" s="84">
        <f t="shared" si="16"/>
        <v>3892.79</v>
      </c>
      <c r="I350" s="82" t="str">
        <f t="shared" si="18"/>
        <v>n.m.</v>
      </c>
      <c r="K350" s="68"/>
    </row>
    <row r="351" spans="1:11" x14ac:dyDescent="0.35">
      <c r="A351" s="15">
        <f t="shared" si="17"/>
        <v>342</v>
      </c>
      <c r="B351" t="s">
        <v>212</v>
      </c>
      <c r="C351" t="s">
        <v>537</v>
      </c>
      <c r="D351" s="83">
        <v>0</v>
      </c>
      <c r="E351" s="84">
        <v>3359.46</v>
      </c>
      <c r="F351" s="84"/>
      <c r="G351" s="84">
        <v>341.8</v>
      </c>
      <c r="H351" s="84">
        <f t="shared" si="16"/>
        <v>3701.26</v>
      </c>
      <c r="I351" s="82" t="str">
        <f t="shared" si="18"/>
        <v>n.m.</v>
      </c>
      <c r="K351" s="68"/>
    </row>
    <row r="352" spans="1:11" x14ac:dyDescent="0.35">
      <c r="A352" s="15">
        <f t="shared" si="17"/>
        <v>343</v>
      </c>
      <c r="B352" t="s">
        <v>1346</v>
      </c>
      <c r="C352" t="s">
        <v>1355</v>
      </c>
      <c r="D352" s="83">
        <v>0</v>
      </c>
      <c r="E352" s="84">
        <v>30057.95</v>
      </c>
      <c r="F352" s="84"/>
      <c r="G352" s="84">
        <v>2303.5500000000002</v>
      </c>
      <c r="H352" s="84">
        <f t="shared" si="16"/>
        <v>32361.5</v>
      </c>
      <c r="I352" s="82" t="str">
        <f t="shared" si="18"/>
        <v>n.m.</v>
      </c>
      <c r="K352" s="68"/>
    </row>
    <row r="353" spans="1:11" x14ac:dyDescent="0.35">
      <c r="A353" s="15">
        <f t="shared" si="17"/>
        <v>344</v>
      </c>
      <c r="B353" t="s">
        <v>878</v>
      </c>
      <c r="C353" t="s">
        <v>1187</v>
      </c>
      <c r="D353" s="83">
        <v>0</v>
      </c>
      <c r="E353" s="84">
        <v>995887.92999999982</v>
      </c>
      <c r="F353" s="84">
        <v>23378.149999999998</v>
      </c>
      <c r="G353" s="84">
        <v>99353.799999999988</v>
      </c>
      <c r="H353" s="84">
        <f t="shared" si="16"/>
        <v>1118619.8799999999</v>
      </c>
      <c r="I353" s="82" t="str">
        <f t="shared" si="18"/>
        <v>n.m.</v>
      </c>
      <c r="K353" s="68"/>
    </row>
    <row r="354" spans="1:11" x14ac:dyDescent="0.35">
      <c r="A354" s="15">
        <f t="shared" si="17"/>
        <v>345</v>
      </c>
      <c r="B354" t="s">
        <v>1347</v>
      </c>
      <c r="C354" t="s">
        <v>1356</v>
      </c>
      <c r="D354" s="83">
        <v>0</v>
      </c>
      <c r="E354" s="84">
        <v>27048.389999999996</v>
      </c>
      <c r="F354" s="84"/>
      <c r="G354" s="84">
        <v>2264.48</v>
      </c>
      <c r="H354" s="84">
        <f t="shared" si="16"/>
        <v>29312.869999999995</v>
      </c>
      <c r="I354" s="82" t="str">
        <f t="shared" si="18"/>
        <v>n.m.</v>
      </c>
      <c r="K354" s="68"/>
    </row>
    <row r="355" spans="1:11" x14ac:dyDescent="0.35">
      <c r="A355" s="15">
        <f t="shared" si="17"/>
        <v>346</v>
      </c>
      <c r="B355" t="s">
        <v>879</v>
      </c>
      <c r="C355" t="s">
        <v>1188</v>
      </c>
      <c r="D355" s="83">
        <v>0</v>
      </c>
      <c r="E355" s="84">
        <v>67412.649999999994</v>
      </c>
      <c r="F355" s="84"/>
      <c r="G355" s="84"/>
      <c r="H355" s="84">
        <f t="shared" si="16"/>
        <v>67412.649999999994</v>
      </c>
      <c r="I355" s="82" t="str">
        <f t="shared" si="18"/>
        <v>n.m.</v>
      </c>
      <c r="K355" s="68"/>
    </row>
    <row r="356" spans="1:11" x14ac:dyDescent="0.35">
      <c r="A356" s="15">
        <f t="shared" si="17"/>
        <v>347</v>
      </c>
      <c r="B356" t="s">
        <v>880</v>
      </c>
      <c r="C356" t="s">
        <v>1189</v>
      </c>
      <c r="D356" s="83">
        <v>0</v>
      </c>
      <c r="E356" s="84">
        <v>474261.50000000006</v>
      </c>
      <c r="F356" s="84">
        <v>751.26999999999987</v>
      </c>
      <c r="G356" s="84">
        <v>48153.520000000004</v>
      </c>
      <c r="H356" s="84">
        <f t="shared" si="16"/>
        <v>523166.2900000001</v>
      </c>
      <c r="I356" s="82" t="str">
        <f t="shared" si="18"/>
        <v>n.m.</v>
      </c>
      <c r="K356" s="68"/>
    </row>
    <row r="357" spans="1:11" x14ac:dyDescent="0.35">
      <c r="A357" s="15">
        <f t="shared" si="17"/>
        <v>348</v>
      </c>
      <c r="B357" t="s">
        <v>881</v>
      </c>
      <c r="C357" t="s">
        <v>1190</v>
      </c>
      <c r="D357" s="83">
        <v>0</v>
      </c>
      <c r="E357" s="84">
        <v>1110786.68</v>
      </c>
      <c r="F357" s="84">
        <v>11318.439999999999</v>
      </c>
      <c r="G357" s="84">
        <v>108403.47</v>
      </c>
      <c r="H357" s="84">
        <f t="shared" si="16"/>
        <v>1230508.5899999999</v>
      </c>
      <c r="I357" s="82" t="str">
        <f t="shared" si="18"/>
        <v>n.m.</v>
      </c>
      <c r="K357" s="68"/>
    </row>
    <row r="358" spans="1:11" x14ac:dyDescent="0.35">
      <c r="A358" s="15">
        <f t="shared" si="17"/>
        <v>349</v>
      </c>
      <c r="B358" t="s">
        <v>882</v>
      </c>
      <c r="C358" t="s">
        <v>1191</v>
      </c>
      <c r="D358" s="83">
        <v>0</v>
      </c>
      <c r="E358" s="84">
        <v>2.0008883439004421E-11</v>
      </c>
      <c r="F358" s="84">
        <v>8.8817841970012523E-16</v>
      </c>
      <c r="G358" s="84">
        <v>-6.8212102632969618E-13</v>
      </c>
      <c r="H358" s="84">
        <f t="shared" si="16"/>
        <v>1.9327650591094425E-11</v>
      </c>
      <c r="I358" s="82" t="str">
        <f t="shared" si="18"/>
        <v>n.m.</v>
      </c>
      <c r="K358" s="68"/>
    </row>
    <row r="359" spans="1:11" x14ac:dyDescent="0.35">
      <c r="A359" s="15">
        <f t="shared" si="17"/>
        <v>350</v>
      </c>
      <c r="B359" t="s">
        <v>883</v>
      </c>
      <c r="C359" t="s">
        <v>1192</v>
      </c>
      <c r="D359" s="83">
        <v>1086533.1780000003</v>
      </c>
      <c r="E359" s="84">
        <v>552969.18000000005</v>
      </c>
      <c r="F359" s="84">
        <v>1863.34</v>
      </c>
      <c r="G359" s="84">
        <v>44163.519999999997</v>
      </c>
      <c r="H359" s="84">
        <f t="shared" si="16"/>
        <v>598996.04</v>
      </c>
      <c r="I359" s="82">
        <f t="shared" si="18"/>
        <v>0.55129107157370194</v>
      </c>
      <c r="K359" s="68"/>
    </row>
    <row r="360" spans="1:11" x14ac:dyDescent="0.35">
      <c r="A360" s="15">
        <f t="shared" si="17"/>
        <v>351</v>
      </c>
      <c r="B360" t="s">
        <v>885</v>
      </c>
      <c r="C360" t="s">
        <v>1194</v>
      </c>
      <c r="D360" s="83">
        <v>764187.31700000004</v>
      </c>
      <c r="E360" s="84">
        <v>1081491.5499999998</v>
      </c>
      <c r="F360" s="84">
        <v>12324.989999999998</v>
      </c>
      <c r="G360" s="84">
        <v>116882.3</v>
      </c>
      <c r="H360" s="84">
        <f t="shared" si="16"/>
        <v>1210698.8399999999</v>
      </c>
      <c r="I360" s="82">
        <f t="shared" si="18"/>
        <v>1.5842959089570965</v>
      </c>
      <c r="K360" s="68"/>
    </row>
    <row r="361" spans="1:11" x14ac:dyDescent="0.35">
      <c r="A361" s="15">
        <f t="shared" si="17"/>
        <v>352</v>
      </c>
      <c r="B361" t="s">
        <v>886</v>
      </c>
      <c r="C361" t="s">
        <v>1195</v>
      </c>
      <c r="D361" s="83">
        <v>91.638000000000005</v>
      </c>
      <c r="E361" s="84">
        <v>333427.24000000011</v>
      </c>
      <c r="F361" s="84">
        <v>4648</v>
      </c>
      <c r="G361" s="84"/>
      <c r="H361" s="84">
        <f t="shared" si="16"/>
        <v>338075.24000000011</v>
      </c>
      <c r="I361" s="82">
        <f t="shared" si="18"/>
        <v>3689.2472555053591</v>
      </c>
      <c r="K361" s="68"/>
    </row>
    <row r="362" spans="1:11" x14ac:dyDescent="0.35">
      <c r="A362" s="15">
        <f t="shared" si="17"/>
        <v>353</v>
      </c>
      <c r="B362" t="s">
        <v>887</v>
      </c>
      <c r="C362" t="s">
        <v>1196</v>
      </c>
      <c r="D362" s="83">
        <v>0</v>
      </c>
      <c r="E362" s="84">
        <v>9430.51</v>
      </c>
      <c r="F362" s="84">
        <v>697.86000000000013</v>
      </c>
      <c r="G362" s="84">
        <v>673.93999999999994</v>
      </c>
      <c r="H362" s="84">
        <f t="shared" si="16"/>
        <v>10802.310000000001</v>
      </c>
      <c r="I362" s="82" t="str">
        <f t="shared" si="18"/>
        <v>n.m.</v>
      </c>
      <c r="K362" s="68"/>
    </row>
    <row r="363" spans="1:11" x14ac:dyDescent="0.35">
      <c r="A363" s="15">
        <f t="shared" si="17"/>
        <v>354</v>
      </c>
      <c r="B363" t="s">
        <v>888</v>
      </c>
      <c r="C363" t="s">
        <v>1197</v>
      </c>
      <c r="D363" s="83">
        <v>5.0759999999999996</v>
      </c>
      <c r="E363" s="84">
        <v>2193.1800000000003</v>
      </c>
      <c r="F363" s="84">
        <v>395.62999999999994</v>
      </c>
      <c r="G363" s="84">
        <v>205.9</v>
      </c>
      <c r="H363" s="84">
        <f t="shared" si="16"/>
        <v>2794.7100000000005</v>
      </c>
      <c r="I363" s="82">
        <f t="shared" si="18"/>
        <v>550.57328605200962</v>
      </c>
      <c r="K363" s="68"/>
    </row>
    <row r="364" spans="1:11" x14ac:dyDescent="0.35">
      <c r="A364" s="15">
        <f t="shared" si="17"/>
        <v>355</v>
      </c>
      <c r="B364" t="s">
        <v>889</v>
      </c>
      <c r="C364" t="s">
        <v>1198</v>
      </c>
      <c r="D364" s="83">
        <v>5.0760000000000005</v>
      </c>
      <c r="E364" s="84">
        <v>2392.73</v>
      </c>
      <c r="F364" s="84">
        <v>598.91</v>
      </c>
      <c r="G364" s="84">
        <v>190.57</v>
      </c>
      <c r="H364" s="84">
        <f t="shared" si="16"/>
        <v>3182.21</v>
      </c>
      <c r="I364" s="82">
        <f t="shared" si="18"/>
        <v>626.91292356185966</v>
      </c>
      <c r="K364" s="68"/>
    </row>
    <row r="365" spans="1:11" x14ac:dyDescent="0.35">
      <c r="A365" s="15">
        <f t="shared" si="17"/>
        <v>356</v>
      </c>
      <c r="B365" t="s">
        <v>890</v>
      </c>
      <c r="C365" t="s">
        <v>1199</v>
      </c>
      <c r="D365" s="83">
        <v>0</v>
      </c>
      <c r="E365" s="84">
        <v>65229.13</v>
      </c>
      <c r="F365" s="84">
        <v>2269.6699999999996</v>
      </c>
      <c r="G365" s="84">
        <v>4973.92</v>
      </c>
      <c r="H365" s="84">
        <f t="shared" si="16"/>
        <v>72472.72</v>
      </c>
      <c r="I365" s="82" t="str">
        <f t="shared" si="18"/>
        <v>n.m.</v>
      </c>
      <c r="K365" s="68"/>
    </row>
    <row r="366" spans="1:11" x14ac:dyDescent="0.35">
      <c r="A366" s="15">
        <f t="shared" si="17"/>
        <v>357</v>
      </c>
      <c r="B366" t="s">
        <v>891</v>
      </c>
      <c r="C366" t="s">
        <v>1200</v>
      </c>
      <c r="D366" s="83">
        <v>0</v>
      </c>
      <c r="E366" s="84">
        <v>1380.79</v>
      </c>
      <c r="F366" s="84">
        <v>39.6</v>
      </c>
      <c r="G366" s="84">
        <v>119.13</v>
      </c>
      <c r="H366" s="84">
        <f t="shared" si="16"/>
        <v>1539.52</v>
      </c>
      <c r="I366" s="82" t="str">
        <f t="shared" si="18"/>
        <v>n.m.</v>
      </c>
      <c r="K366" s="68"/>
    </row>
    <row r="367" spans="1:11" x14ac:dyDescent="0.35">
      <c r="A367" s="15">
        <f t="shared" si="17"/>
        <v>358</v>
      </c>
      <c r="B367" t="s">
        <v>1348</v>
      </c>
      <c r="C367" t="s">
        <v>1357</v>
      </c>
      <c r="D367" s="83">
        <v>582.71500000000003</v>
      </c>
      <c r="E367" s="84">
        <v>14978.41</v>
      </c>
      <c r="F367" s="84">
        <v>1.4800000000000015</v>
      </c>
      <c r="G367" s="84">
        <v>1500.3600000000001</v>
      </c>
      <c r="H367" s="84">
        <f t="shared" si="16"/>
        <v>16480.25</v>
      </c>
      <c r="I367" s="82">
        <f t="shared" si="18"/>
        <v>28.281835888899376</v>
      </c>
      <c r="K367" s="68"/>
    </row>
    <row r="368" spans="1:11" x14ac:dyDescent="0.35">
      <c r="A368" s="15">
        <f t="shared" si="17"/>
        <v>359</v>
      </c>
      <c r="B368" t="s">
        <v>1349</v>
      </c>
      <c r="C368" t="s">
        <v>1358</v>
      </c>
      <c r="D368" s="83">
        <v>993.19</v>
      </c>
      <c r="E368" s="84">
        <v>36105.129999999997</v>
      </c>
      <c r="F368" s="84">
        <v>299.26</v>
      </c>
      <c r="G368" s="84">
        <v>3201.43</v>
      </c>
      <c r="H368" s="84">
        <f t="shared" si="16"/>
        <v>39605.82</v>
      </c>
      <c r="I368" s="82">
        <f t="shared" si="18"/>
        <v>39.877384991794116</v>
      </c>
      <c r="K368" s="68"/>
    </row>
    <row r="369" spans="1:11" x14ac:dyDescent="0.35">
      <c r="A369" s="15">
        <f t="shared" si="17"/>
        <v>360</v>
      </c>
      <c r="B369" t="s">
        <v>1350</v>
      </c>
      <c r="C369" t="s">
        <v>1359</v>
      </c>
      <c r="D369" s="83">
        <v>529.74299999999994</v>
      </c>
      <c r="E369" s="84">
        <v>8132.4</v>
      </c>
      <c r="F369" s="84">
        <v>36.17</v>
      </c>
      <c r="G369" s="84">
        <v>794.90000000000009</v>
      </c>
      <c r="H369" s="84">
        <f t="shared" si="16"/>
        <v>8963.4699999999993</v>
      </c>
      <c r="I369" s="82">
        <f t="shared" si="18"/>
        <v>16.920412350894679</v>
      </c>
      <c r="K369" s="68"/>
    </row>
    <row r="370" spans="1:11" x14ac:dyDescent="0.35">
      <c r="A370" s="15">
        <f t="shared" si="17"/>
        <v>361</v>
      </c>
      <c r="B370" t="s">
        <v>892</v>
      </c>
      <c r="C370" t="s">
        <v>1201</v>
      </c>
      <c r="D370" s="83">
        <v>0</v>
      </c>
      <c r="E370" s="84">
        <v>904.66</v>
      </c>
      <c r="F370" s="84">
        <v>31.609999999999996</v>
      </c>
      <c r="G370" s="84">
        <v>2.68</v>
      </c>
      <c r="H370" s="84">
        <f t="shared" si="16"/>
        <v>938.94999999999993</v>
      </c>
      <c r="I370" s="82" t="str">
        <f t="shared" si="18"/>
        <v>n.m.</v>
      </c>
      <c r="K370" s="68"/>
    </row>
    <row r="371" spans="1:11" x14ac:dyDescent="0.35">
      <c r="A371" s="15">
        <f t="shared" si="17"/>
        <v>362</v>
      </c>
      <c r="B371" t="s">
        <v>893</v>
      </c>
      <c r="C371" t="s">
        <v>1202</v>
      </c>
      <c r="D371" s="83">
        <v>0</v>
      </c>
      <c r="E371" s="84">
        <v>1690.95</v>
      </c>
      <c r="F371" s="84">
        <v>51.68</v>
      </c>
      <c r="G371" s="84">
        <v>155.26999999999998</v>
      </c>
      <c r="H371" s="84">
        <f t="shared" si="16"/>
        <v>1897.9</v>
      </c>
      <c r="I371" s="82" t="str">
        <f t="shared" si="18"/>
        <v>n.m.</v>
      </c>
      <c r="K371" s="68"/>
    </row>
    <row r="372" spans="1:11" x14ac:dyDescent="0.35">
      <c r="A372" s="15">
        <f t="shared" si="17"/>
        <v>363</v>
      </c>
      <c r="B372" t="s">
        <v>894</v>
      </c>
      <c r="C372" t="s">
        <v>1203</v>
      </c>
      <c r="D372" s="83">
        <v>0</v>
      </c>
      <c r="E372" s="84">
        <v>409.78999999999996</v>
      </c>
      <c r="F372" s="84">
        <v>54.220000000000006</v>
      </c>
      <c r="G372" s="84">
        <v>149.88999999999999</v>
      </c>
      <c r="H372" s="84">
        <f t="shared" si="16"/>
        <v>613.9</v>
      </c>
      <c r="I372" s="82" t="str">
        <f t="shared" si="18"/>
        <v>n.m.</v>
      </c>
      <c r="K372" s="68"/>
    </row>
    <row r="373" spans="1:11" x14ac:dyDescent="0.35">
      <c r="A373" s="15">
        <f t="shared" si="17"/>
        <v>364</v>
      </c>
      <c r="B373" t="s">
        <v>895</v>
      </c>
      <c r="C373" t="s">
        <v>1204</v>
      </c>
      <c r="D373" s="83">
        <v>1438.4069999999999</v>
      </c>
      <c r="E373" s="84">
        <v>30872.15</v>
      </c>
      <c r="F373" s="84">
        <v>267.59999999999997</v>
      </c>
      <c r="G373" s="84">
        <v>2390.48</v>
      </c>
      <c r="H373" s="84">
        <f t="shared" si="16"/>
        <v>33530.230000000003</v>
      </c>
      <c r="I373" s="82">
        <f t="shared" si="18"/>
        <v>23.310669372437708</v>
      </c>
      <c r="K373" s="68"/>
    </row>
    <row r="374" spans="1:11" x14ac:dyDescent="0.35">
      <c r="A374" s="15">
        <f t="shared" si="17"/>
        <v>365</v>
      </c>
      <c r="B374" t="s">
        <v>238</v>
      </c>
      <c r="C374" t="s">
        <v>1205</v>
      </c>
      <c r="D374" s="83">
        <v>0</v>
      </c>
      <c r="E374" s="84">
        <v>-1011.9099999999994</v>
      </c>
      <c r="F374" s="84">
        <v>-7.6399999999999988</v>
      </c>
      <c r="G374" s="84">
        <v>-338.65999999999997</v>
      </c>
      <c r="H374" s="84">
        <f t="shared" si="16"/>
        <v>-1358.2099999999994</v>
      </c>
      <c r="I374" s="82" t="str">
        <f t="shared" si="18"/>
        <v>n.m.</v>
      </c>
      <c r="K374" s="68"/>
    </row>
    <row r="375" spans="1:11" x14ac:dyDescent="0.35">
      <c r="A375" s="15">
        <f t="shared" si="17"/>
        <v>366</v>
      </c>
      <c r="B375" t="s">
        <v>317</v>
      </c>
      <c r="C375" t="s">
        <v>629</v>
      </c>
      <c r="D375" s="83">
        <v>0</v>
      </c>
      <c r="E375" s="84">
        <v>305.77</v>
      </c>
      <c r="F375" s="84">
        <v>251.73000000000002</v>
      </c>
      <c r="G375" s="84">
        <v>30.51</v>
      </c>
      <c r="H375" s="84">
        <f t="shared" si="16"/>
        <v>588.01</v>
      </c>
      <c r="I375" s="82" t="str">
        <f t="shared" si="18"/>
        <v>n.m.</v>
      </c>
      <c r="K375" s="68"/>
    </row>
    <row r="376" spans="1:11" x14ac:dyDescent="0.35">
      <c r="A376" s="15">
        <f t="shared" si="17"/>
        <v>367</v>
      </c>
      <c r="B376" t="s">
        <v>318</v>
      </c>
      <c r="C376" t="s">
        <v>630</v>
      </c>
      <c r="D376" s="83">
        <v>0</v>
      </c>
      <c r="E376" s="84">
        <v>239.47</v>
      </c>
      <c r="F376" s="84">
        <v>197.15000000000003</v>
      </c>
      <c r="G376" s="84">
        <v>23.9</v>
      </c>
      <c r="H376" s="84">
        <f t="shared" si="16"/>
        <v>460.52</v>
      </c>
      <c r="I376" s="82" t="str">
        <f t="shared" si="18"/>
        <v>n.m.</v>
      </c>
      <c r="K376" s="68"/>
    </row>
    <row r="377" spans="1:11" x14ac:dyDescent="0.35">
      <c r="A377" s="15">
        <f t="shared" si="17"/>
        <v>368</v>
      </c>
      <c r="B377" t="s">
        <v>216</v>
      </c>
      <c r="C377" t="s">
        <v>541</v>
      </c>
      <c r="D377" s="83">
        <v>387833.32699999999</v>
      </c>
      <c r="E377" s="84">
        <v>2986.68</v>
      </c>
      <c r="F377" s="84"/>
      <c r="G377" s="84">
        <v>264.54000000000002</v>
      </c>
      <c r="H377" s="84">
        <f t="shared" si="16"/>
        <v>3251.22</v>
      </c>
      <c r="I377" s="82">
        <f t="shared" si="18"/>
        <v>8.3830340861862033E-3</v>
      </c>
      <c r="K377" s="68"/>
    </row>
    <row r="378" spans="1:11" x14ac:dyDescent="0.35">
      <c r="A378" s="15">
        <f t="shared" si="17"/>
        <v>369</v>
      </c>
      <c r="B378" t="s">
        <v>217</v>
      </c>
      <c r="C378" t="s">
        <v>542</v>
      </c>
      <c r="D378" s="83">
        <v>564657.09300000011</v>
      </c>
      <c r="E378" s="84">
        <v>57484.419999999991</v>
      </c>
      <c r="F378" s="84">
        <v>1247.6600000000001</v>
      </c>
      <c r="G378" s="84">
        <v>3910.940000000001</v>
      </c>
      <c r="H378" s="84">
        <f t="shared" si="16"/>
        <v>62643.02</v>
      </c>
      <c r="I378" s="82">
        <f t="shared" si="18"/>
        <v>0.11093993288418673</v>
      </c>
      <c r="K378" s="68"/>
    </row>
    <row r="379" spans="1:11" x14ac:dyDescent="0.35">
      <c r="A379" s="15">
        <f t="shared" si="17"/>
        <v>370</v>
      </c>
      <c r="B379" t="s">
        <v>319</v>
      </c>
      <c r="C379" t="s">
        <v>631</v>
      </c>
      <c r="D379" s="83">
        <v>0</v>
      </c>
      <c r="E379" s="84">
        <v>377.79</v>
      </c>
      <c r="F379" s="84">
        <v>311.04000000000002</v>
      </c>
      <c r="G379" s="84">
        <v>37.700000000000003</v>
      </c>
      <c r="H379" s="84">
        <f t="shared" ref="H379:H442" si="19">SUM(E379:G379)</f>
        <v>726.53000000000009</v>
      </c>
      <c r="I379" s="82" t="str">
        <f t="shared" si="18"/>
        <v>n.m.</v>
      </c>
      <c r="K379" s="68"/>
    </row>
    <row r="380" spans="1:11" x14ac:dyDescent="0.35">
      <c r="A380" s="15">
        <f t="shared" si="17"/>
        <v>371</v>
      </c>
      <c r="B380" t="s">
        <v>310</v>
      </c>
      <c r="C380" t="s">
        <v>623</v>
      </c>
      <c r="D380" s="83">
        <v>0</v>
      </c>
      <c r="E380" s="84">
        <v>437.29</v>
      </c>
      <c r="F380" s="84">
        <v>360.00999999999993</v>
      </c>
      <c r="G380" s="84">
        <v>43.64</v>
      </c>
      <c r="H380" s="84">
        <f t="shared" si="19"/>
        <v>840.93999999999994</v>
      </c>
      <c r="I380" s="82" t="str">
        <f t="shared" si="18"/>
        <v>n.m.</v>
      </c>
      <c r="K380" s="68"/>
    </row>
    <row r="381" spans="1:11" x14ac:dyDescent="0.35">
      <c r="A381" s="15">
        <f t="shared" si="17"/>
        <v>372</v>
      </c>
      <c r="B381" t="s">
        <v>320</v>
      </c>
      <c r="C381" t="s">
        <v>632</v>
      </c>
      <c r="D381" s="83">
        <v>0</v>
      </c>
      <c r="E381" s="84">
        <v>514.5</v>
      </c>
      <c r="F381" s="84">
        <v>441.25999999999988</v>
      </c>
      <c r="G381" s="84">
        <v>86.29</v>
      </c>
      <c r="H381" s="84">
        <f t="shared" si="19"/>
        <v>1042.05</v>
      </c>
      <c r="I381" s="82" t="str">
        <f t="shared" si="18"/>
        <v>n.m.</v>
      </c>
      <c r="K381" s="68"/>
    </row>
    <row r="382" spans="1:11" x14ac:dyDescent="0.35">
      <c r="A382" s="15">
        <f t="shared" si="17"/>
        <v>373</v>
      </c>
      <c r="B382" t="s">
        <v>295</v>
      </c>
      <c r="C382" t="s">
        <v>609</v>
      </c>
      <c r="D382" s="83">
        <v>0</v>
      </c>
      <c r="E382" s="84">
        <v>120.06</v>
      </c>
      <c r="F382" s="84">
        <v>98.850000000000009</v>
      </c>
      <c r="G382" s="84">
        <v>11.98</v>
      </c>
      <c r="H382" s="84">
        <f t="shared" si="19"/>
        <v>230.89000000000001</v>
      </c>
      <c r="I382" s="82" t="str">
        <f t="shared" si="18"/>
        <v>n.m.</v>
      </c>
      <c r="K382" s="68"/>
    </row>
    <row r="383" spans="1:11" x14ac:dyDescent="0.35">
      <c r="A383" s="15">
        <f t="shared" si="17"/>
        <v>374</v>
      </c>
      <c r="B383" t="s">
        <v>176</v>
      </c>
      <c r="C383" t="s">
        <v>505</v>
      </c>
      <c r="D383" s="83">
        <v>0</v>
      </c>
      <c r="E383" s="84">
        <v>161.27000000000001</v>
      </c>
      <c r="F383" s="84">
        <v>132.76</v>
      </c>
      <c r="G383" s="84">
        <v>16.09</v>
      </c>
      <c r="H383" s="84">
        <f t="shared" si="19"/>
        <v>310.11999999999995</v>
      </c>
      <c r="I383" s="82" t="str">
        <f t="shared" si="18"/>
        <v>n.m.</v>
      </c>
      <c r="K383" s="68"/>
    </row>
    <row r="384" spans="1:11" x14ac:dyDescent="0.35">
      <c r="A384" s="15">
        <f t="shared" si="17"/>
        <v>375</v>
      </c>
      <c r="B384" t="s">
        <v>272</v>
      </c>
      <c r="C384" t="s">
        <v>590</v>
      </c>
      <c r="D384" s="83">
        <v>0</v>
      </c>
      <c r="E384" s="84">
        <v>159.58000000000001</v>
      </c>
      <c r="F384" s="84">
        <v>131.36000000000001</v>
      </c>
      <c r="G384" s="84">
        <v>15.92</v>
      </c>
      <c r="H384" s="84">
        <f t="shared" si="19"/>
        <v>306.86000000000007</v>
      </c>
      <c r="I384" s="82" t="str">
        <f t="shared" si="18"/>
        <v>n.m.</v>
      </c>
      <c r="K384" s="68"/>
    </row>
    <row r="385" spans="1:11" x14ac:dyDescent="0.35">
      <c r="A385" s="15">
        <f t="shared" si="17"/>
        <v>376</v>
      </c>
      <c r="B385" t="s">
        <v>321</v>
      </c>
      <c r="C385" t="s">
        <v>633</v>
      </c>
      <c r="D385" s="83">
        <v>0</v>
      </c>
      <c r="E385" s="84">
        <v>19.72</v>
      </c>
      <c r="F385" s="84">
        <v>16.25</v>
      </c>
      <c r="G385" s="84">
        <v>1.97</v>
      </c>
      <c r="H385" s="84">
        <f t="shared" si="19"/>
        <v>37.94</v>
      </c>
      <c r="I385" s="82" t="str">
        <f t="shared" si="18"/>
        <v>n.m.</v>
      </c>
      <c r="K385" s="68"/>
    </row>
    <row r="386" spans="1:11" x14ac:dyDescent="0.35">
      <c r="A386" s="15">
        <f t="shared" ref="A386:A449" si="20">A385+1</f>
        <v>377</v>
      </c>
      <c r="B386" t="s">
        <v>322</v>
      </c>
      <c r="C386" t="s">
        <v>634</v>
      </c>
      <c r="D386" s="83">
        <v>0</v>
      </c>
      <c r="E386" s="84">
        <v>14.25</v>
      </c>
      <c r="F386" s="84">
        <v>11.730000000000002</v>
      </c>
      <c r="G386" s="84">
        <v>1.42</v>
      </c>
      <c r="H386" s="84">
        <f t="shared" si="19"/>
        <v>27.400000000000006</v>
      </c>
      <c r="I386" s="82" t="str">
        <f t="shared" si="18"/>
        <v>n.m.</v>
      </c>
      <c r="K386" s="68"/>
    </row>
    <row r="387" spans="1:11" x14ac:dyDescent="0.35">
      <c r="A387" s="15">
        <f t="shared" si="20"/>
        <v>378</v>
      </c>
      <c r="B387" t="s">
        <v>323</v>
      </c>
      <c r="C387" t="s">
        <v>635</v>
      </c>
      <c r="D387" s="83">
        <v>0</v>
      </c>
      <c r="E387" s="84">
        <v>14.25</v>
      </c>
      <c r="F387" s="84">
        <v>11.730000000000002</v>
      </c>
      <c r="G387" s="84">
        <v>1.42</v>
      </c>
      <c r="H387" s="84">
        <f t="shared" si="19"/>
        <v>27.400000000000006</v>
      </c>
      <c r="I387" s="82" t="str">
        <f t="shared" si="18"/>
        <v>n.m.</v>
      </c>
      <c r="K387" s="68"/>
    </row>
    <row r="388" spans="1:11" x14ac:dyDescent="0.35">
      <c r="A388" s="15">
        <f t="shared" si="20"/>
        <v>379</v>
      </c>
      <c r="B388" t="s">
        <v>324</v>
      </c>
      <c r="C388" t="s">
        <v>1206</v>
      </c>
      <c r="D388" s="83">
        <v>0</v>
      </c>
      <c r="E388" s="84">
        <v>2800.63</v>
      </c>
      <c r="F388" s="84">
        <v>793.23</v>
      </c>
      <c r="G388" s="84">
        <v>261.60000000000002</v>
      </c>
      <c r="H388" s="84">
        <f t="shared" si="19"/>
        <v>3855.46</v>
      </c>
      <c r="I388" s="82" t="str">
        <f t="shared" si="18"/>
        <v>n.m.</v>
      </c>
      <c r="K388" s="68"/>
    </row>
    <row r="389" spans="1:11" x14ac:dyDescent="0.35">
      <c r="A389" s="15">
        <f t="shared" si="20"/>
        <v>380</v>
      </c>
      <c r="B389" t="s">
        <v>325</v>
      </c>
      <c r="C389" t="s">
        <v>636</v>
      </c>
      <c r="D389" s="83">
        <v>0</v>
      </c>
      <c r="E389" s="84">
        <v>3005.84</v>
      </c>
      <c r="F389" s="84">
        <v>757.81</v>
      </c>
      <c r="G389" s="84">
        <v>276.02</v>
      </c>
      <c r="H389" s="84">
        <f t="shared" si="19"/>
        <v>4039.67</v>
      </c>
      <c r="I389" s="82" t="str">
        <f t="shared" si="18"/>
        <v>n.m.</v>
      </c>
      <c r="K389" s="68"/>
    </row>
    <row r="390" spans="1:11" x14ac:dyDescent="0.35">
      <c r="A390" s="15">
        <f t="shared" si="20"/>
        <v>381</v>
      </c>
      <c r="B390" t="s">
        <v>900</v>
      </c>
      <c r="C390" t="s">
        <v>1211</v>
      </c>
      <c r="D390" s="83">
        <v>1711.931</v>
      </c>
      <c r="E390" s="84">
        <v>3713.09</v>
      </c>
      <c r="F390" s="84">
        <v>345.40999999999997</v>
      </c>
      <c r="G390" s="84">
        <v>386.87</v>
      </c>
      <c r="H390" s="84">
        <f t="shared" si="19"/>
        <v>4445.37</v>
      </c>
      <c r="I390" s="82">
        <f t="shared" si="18"/>
        <v>2.5966992828566102</v>
      </c>
      <c r="K390" s="68"/>
    </row>
    <row r="391" spans="1:11" x14ac:dyDescent="0.35">
      <c r="A391" s="15">
        <f t="shared" si="20"/>
        <v>382</v>
      </c>
      <c r="B391" t="s">
        <v>1351</v>
      </c>
      <c r="C391" t="s">
        <v>1360</v>
      </c>
      <c r="D391" s="83">
        <v>0</v>
      </c>
      <c r="E391" s="84">
        <v>-1.1612932837579137E-13</v>
      </c>
      <c r="F391" s="84">
        <v>4.4408920985006262E-15</v>
      </c>
      <c r="G391" s="84">
        <v>155.61000000000001</v>
      </c>
      <c r="H391" s="84">
        <f t="shared" si="19"/>
        <v>155.6099999999999</v>
      </c>
      <c r="I391" s="82" t="str">
        <f t="shared" si="18"/>
        <v>n.m.</v>
      </c>
      <c r="K391" s="68"/>
    </row>
    <row r="392" spans="1:11" x14ac:dyDescent="0.35">
      <c r="A392" s="15">
        <f t="shared" si="20"/>
        <v>383</v>
      </c>
      <c r="B392" t="s">
        <v>1352</v>
      </c>
      <c r="C392" t="s">
        <v>1361</v>
      </c>
      <c r="D392" s="83">
        <v>0</v>
      </c>
      <c r="E392" s="84">
        <v>1.1368683772161603E-13</v>
      </c>
      <c r="F392" s="84">
        <v>-6.9388939039072284E-16</v>
      </c>
      <c r="G392" s="84">
        <v>143.9</v>
      </c>
      <c r="H392" s="84">
        <f t="shared" si="19"/>
        <v>143.90000000000012</v>
      </c>
      <c r="I392" s="82" t="str">
        <f t="shared" si="18"/>
        <v>n.m.</v>
      </c>
      <c r="K392" s="68"/>
    </row>
    <row r="393" spans="1:11" x14ac:dyDescent="0.35">
      <c r="A393" s="15">
        <f t="shared" si="20"/>
        <v>384</v>
      </c>
      <c r="B393" t="s">
        <v>1353</v>
      </c>
      <c r="C393" t="s">
        <v>1362</v>
      </c>
      <c r="D393" s="83">
        <v>0</v>
      </c>
      <c r="E393" s="84">
        <v>1.1368683772161603E-13</v>
      </c>
      <c r="F393" s="84">
        <v>-1.420000000000001</v>
      </c>
      <c r="G393" s="84">
        <v>89.96</v>
      </c>
      <c r="H393" s="84">
        <f t="shared" si="19"/>
        <v>88.540000000000106</v>
      </c>
      <c r="I393" s="82" t="str">
        <f t="shared" si="18"/>
        <v>n.m.</v>
      </c>
      <c r="K393" s="68"/>
    </row>
    <row r="394" spans="1:11" x14ac:dyDescent="0.35">
      <c r="A394" s="15">
        <f t="shared" si="20"/>
        <v>385</v>
      </c>
      <c r="B394" t="s">
        <v>901</v>
      </c>
      <c r="C394" t="s">
        <v>1212</v>
      </c>
      <c r="D394" s="83">
        <v>355.61099999999999</v>
      </c>
      <c r="E394" s="84">
        <v>3833.12</v>
      </c>
      <c r="F394" s="84">
        <v>180.08</v>
      </c>
      <c r="G394" s="84">
        <v>399.05</v>
      </c>
      <c r="H394" s="84">
        <f t="shared" si="19"/>
        <v>4412.25</v>
      </c>
      <c r="I394" s="82">
        <f t="shared" si="18"/>
        <v>12.407518327610788</v>
      </c>
      <c r="K394" s="68"/>
    </row>
    <row r="395" spans="1:11" x14ac:dyDescent="0.35">
      <c r="A395" s="15">
        <f t="shared" si="20"/>
        <v>386</v>
      </c>
      <c r="B395" t="s">
        <v>903</v>
      </c>
      <c r="C395" t="s">
        <v>1214</v>
      </c>
      <c r="D395" s="83">
        <v>0</v>
      </c>
      <c r="E395" s="84">
        <v>17898.09</v>
      </c>
      <c r="F395" s="84">
        <v>391.07000000000005</v>
      </c>
      <c r="G395" s="84">
        <v>1286.4000000000001</v>
      </c>
      <c r="H395" s="84">
        <f t="shared" si="19"/>
        <v>19575.560000000001</v>
      </c>
      <c r="I395" s="82" t="str">
        <f t="shared" si="18"/>
        <v>n.m.</v>
      </c>
      <c r="K395" s="68"/>
    </row>
    <row r="396" spans="1:11" x14ac:dyDescent="0.35">
      <c r="A396" s="15">
        <f t="shared" si="20"/>
        <v>387</v>
      </c>
      <c r="B396" t="s">
        <v>904</v>
      </c>
      <c r="C396" t="s">
        <v>1215</v>
      </c>
      <c r="D396" s="83">
        <v>0</v>
      </c>
      <c r="E396" s="84">
        <v>20173.97</v>
      </c>
      <c r="F396" s="84">
        <v>391.54</v>
      </c>
      <c r="G396" s="84">
        <v>1566.6600000000003</v>
      </c>
      <c r="H396" s="84">
        <f t="shared" si="19"/>
        <v>22132.170000000002</v>
      </c>
      <c r="I396" s="82" t="str">
        <f t="shared" ref="I396:I459" si="21">IFERROR(H396/D396,"n.m.")</f>
        <v>n.m.</v>
      </c>
      <c r="K396" s="68"/>
    </row>
    <row r="397" spans="1:11" x14ac:dyDescent="0.35">
      <c r="A397" s="15">
        <f t="shared" si="20"/>
        <v>388</v>
      </c>
      <c r="B397" t="s">
        <v>905</v>
      </c>
      <c r="C397" t="s">
        <v>1216</v>
      </c>
      <c r="D397" s="83">
        <v>0</v>
      </c>
      <c r="E397" s="84">
        <v>6942.2000000000007</v>
      </c>
      <c r="F397" s="84">
        <v>229.95000000000002</v>
      </c>
      <c r="G397" s="84">
        <v>600.71</v>
      </c>
      <c r="H397" s="84">
        <f t="shared" si="19"/>
        <v>7772.8600000000006</v>
      </c>
      <c r="I397" s="82" t="str">
        <f t="shared" si="21"/>
        <v>n.m.</v>
      </c>
      <c r="K397" s="68"/>
    </row>
    <row r="398" spans="1:11" x14ac:dyDescent="0.35">
      <c r="A398" s="15">
        <f t="shared" si="20"/>
        <v>389</v>
      </c>
      <c r="B398" t="s">
        <v>906</v>
      </c>
      <c r="C398" t="s">
        <v>1213</v>
      </c>
      <c r="D398" s="83">
        <v>0</v>
      </c>
      <c r="E398" s="84">
        <v>17549.780000000002</v>
      </c>
      <c r="F398" s="84">
        <v>376.31000000000006</v>
      </c>
      <c r="G398" s="84">
        <v>1872.32</v>
      </c>
      <c r="H398" s="84">
        <f t="shared" si="19"/>
        <v>19798.410000000003</v>
      </c>
      <c r="I398" s="82" t="str">
        <f t="shared" si="21"/>
        <v>n.m.</v>
      </c>
      <c r="K398" s="68"/>
    </row>
    <row r="399" spans="1:11" x14ac:dyDescent="0.35">
      <c r="A399" s="15">
        <f t="shared" si="20"/>
        <v>390</v>
      </c>
      <c r="B399" t="s">
        <v>907</v>
      </c>
      <c r="C399" t="s">
        <v>1217</v>
      </c>
      <c r="D399" s="83">
        <v>0</v>
      </c>
      <c r="E399" s="84">
        <v>49232.49</v>
      </c>
      <c r="F399" s="84">
        <v>915.13000000000011</v>
      </c>
      <c r="G399" s="84">
        <v>3902.8599999999997</v>
      </c>
      <c r="H399" s="84">
        <f t="shared" si="19"/>
        <v>54050.479999999996</v>
      </c>
      <c r="I399" s="82" t="str">
        <f t="shared" si="21"/>
        <v>n.m.</v>
      </c>
      <c r="K399" s="68"/>
    </row>
    <row r="400" spans="1:11" x14ac:dyDescent="0.35">
      <c r="A400" s="15">
        <f t="shared" si="20"/>
        <v>391</v>
      </c>
      <c r="B400" t="s">
        <v>908</v>
      </c>
      <c r="C400" t="s">
        <v>1218</v>
      </c>
      <c r="D400" s="83">
        <v>0</v>
      </c>
      <c r="E400" s="84">
        <v>14137.119999999999</v>
      </c>
      <c r="F400" s="84">
        <v>262.28999999999996</v>
      </c>
      <c r="G400" s="84">
        <v>1400.04</v>
      </c>
      <c r="H400" s="84">
        <f t="shared" si="19"/>
        <v>15799.45</v>
      </c>
      <c r="I400" s="82" t="str">
        <f t="shared" si="21"/>
        <v>n.m.</v>
      </c>
      <c r="K400" s="68"/>
    </row>
    <row r="401" spans="1:11" x14ac:dyDescent="0.35">
      <c r="A401" s="15">
        <f t="shared" si="20"/>
        <v>392</v>
      </c>
      <c r="B401" t="s">
        <v>909</v>
      </c>
      <c r="C401" t="s">
        <v>1219</v>
      </c>
      <c r="D401" s="83">
        <v>0</v>
      </c>
      <c r="E401" s="84">
        <v>43389.689999999995</v>
      </c>
      <c r="F401" s="84">
        <v>360.70000000000005</v>
      </c>
      <c r="G401" s="84">
        <v>2884.44</v>
      </c>
      <c r="H401" s="84">
        <f t="shared" si="19"/>
        <v>46634.829999999994</v>
      </c>
      <c r="I401" s="82" t="str">
        <f t="shared" si="21"/>
        <v>n.m.</v>
      </c>
      <c r="K401" s="68"/>
    </row>
    <row r="402" spans="1:11" x14ac:dyDescent="0.35">
      <c r="A402" s="15">
        <f t="shared" si="20"/>
        <v>393</v>
      </c>
      <c r="B402" t="s">
        <v>910</v>
      </c>
      <c r="C402" t="s">
        <v>1220</v>
      </c>
      <c r="D402" s="83">
        <v>0</v>
      </c>
      <c r="E402" s="84">
        <v>16599.730000000003</v>
      </c>
      <c r="F402" s="84">
        <v>380.33</v>
      </c>
      <c r="G402" s="84">
        <v>3357.35</v>
      </c>
      <c r="H402" s="84">
        <f t="shared" si="19"/>
        <v>20337.410000000003</v>
      </c>
      <c r="I402" s="82" t="str">
        <f t="shared" si="21"/>
        <v>n.m.</v>
      </c>
      <c r="K402" s="68"/>
    </row>
    <row r="403" spans="1:11" x14ac:dyDescent="0.35">
      <c r="A403" s="15">
        <f t="shared" si="20"/>
        <v>394</v>
      </c>
      <c r="B403" t="s">
        <v>918</v>
      </c>
      <c r="C403" t="s">
        <v>1228</v>
      </c>
      <c r="D403" s="83">
        <v>0.88900000000000001</v>
      </c>
      <c r="E403" s="84">
        <v>2072.4499999999998</v>
      </c>
      <c r="F403" s="84">
        <v>37.42</v>
      </c>
      <c r="G403" s="84">
        <v>156.02000000000001</v>
      </c>
      <c r="H403" s="84">
        <f t="shared" si="19"/>
        <v>2265.89</v>
      </c>
      <c r="I403" s="82">
        <f t="shared" si="21"/>
        <v>2548.8076490438693</v>
      </c>
      <c r="K403" s="68"/>
    </row>
    <row r="404" spans="1:11" x14ac:dyDescent="0.35">
      <c r="A404" s="15">
        <f t="shared" si="20"/>
        <v>395</v>
      </c>
      <c r="B404" t="s">
        <v>919</v>
      </c>
      <c r="C404" t="s">
        <v>1229</v>
      </c>
      <c r="D404" s="83">
        <v>0.88900000000000001</v>
      </c>
      <c r="E404" s="84">
        <v>2194.06</v>
      </c>
      <c r="F404" s="84">
        <v>39.39</v>
      </c>
      <c r="G404" s="84">
        <v>286.45</v>
      </c>
      <c r="H404" s="84">
        <f t="shared" si="19"/>
        <v>2519.8999999999996</v>
      </c>
      <c r="I404" s="82">
        <f t="shared" si="21"/>
        <v>2834.5331833520804</v>
      </c>
      <c r="K404" s="68"/>
    </row>
    <row r="405" spans="1:11" x14ac:dyDescent="0.35">
      <c r="A405" s="15">
        <f t="shared" si="20"/>
        <v>396</v>
      </c>
      <c r="B405" t="s">
        <v>920</v>
      </c>
      <c r="C405" t="s">
        <v>1230</v>
      </c>
      <c r="D405" s="83">
        <v>0</v>
      </c>
      <c r="E405" s="84">
        <v>1782.8</v>
      </c>
      <c r="F405" s="84"/>
      <c r="G405" s="84"/>
      <c r="H405" s="84">
        <f t="shared" si="19"/>
        <v>1782.8</v>
      </c>
      <c r="I405" s="82" t="str">
        <f t="shared" si="21"/>
        <v>n.m.</v>
      </c>
      <c r="K405" s="68"/>
    </row>
    <row r="406" spans="1:11" x14ac:dyDescent="0.35">
      <c r="A406" s="15">
        <f t="shared" si="20"/>
        <v>397</v>
      </c>
      <c r="B406" t="s">
        <v>921</v>
      </c>
      <c r="C406" t="s">
        <v>1231</v>
      </c>
      <c r="D406" s="83">
        <v>0</v>
      </c>
      <c r="E406" s="84">
        <v>1782.8</v>
      </c>
      <c r="F406" s="84"/>
      <c r="G406" s="84"/>
      <c r="H406" s="84">
        <f t="shared" si="19"/>
        <v>1782.8</v>
      </c>
      <c r="I406" s="82" t="str">
        <f t="shared" si="21"/>
        <v>n.m.</v>
      </c>
      <c r="K406" s="68"/>
    </row>
    <row r="407" spans="1:11" x14ac:dyDescent="0.35">
      <c r="A407" s="15">
        <f t="shared" si="20"/>
        <v>398</v>
      </c>
      <c r="B407" t="s">
        <v>922</v>
      </c>
      <c r="C407" t="s">
        <v>1232</v>
      </c>
      <c r="D407" s="83">
        <v>0</v>
      </c>
      <c r="E407" s="84">
        <v>2305.4899999999998</v>
      </c>
      <c r="F407" s="84">
        <v>5.58</v>
      </c>
      <c r="G407" s="84">
        <v>143.42000000000002</v>
      </c>
      <c r="H407" s="84">
        <f t="shared" si="19"/>
        <v>2454.4899999999998</v>
      </c>
      <c r="I407" s="82" t="str">
        <f t="shared" si="21"/>
        <v>n.m.</v>
      </c>
      <c r="K407" s="68"/>
    </row>
    <row r="408" spans="1:11" x14ac:dyDescent="0.35">
      <c r="A408" s="15">
        <f t="shared" si="20"/>
        <v>399</v>
      </c>
      <c r="B408" t="s">
        <v>296</v>
      </c>
      <c r="C408" t="s">
        <v>610</v>
      </c>
      <c r="D408" s="83">
        <v>0</v>
      </c>
      <c r="E408" s="84">
        <v>-34045.61</v>
      </c>
      <c r="F408" s="84">
        <v>1052.74</v>
      </c>
      <c r="G408" s="84">
        <v>73.28</v>
      </c>
      <c r="H408" s="84">
        <f t="shared" si="19"/>
        <v>-32919.590000000004</v>
      </c>
      <c r="I408" s="82" t="str">
        <f t="shared" si="21"/>
        <v>n.m.</v>
      </c>
      <c r="K408" s="68"/>
    </row>
    <row r="409" spans="1:11" x14ac:dyDescent="0.35">
      <c r="A409" s="15">
        <f t="shared" si="20"/>
        <v>400</v>
      </c>
      <c r="B409" t="s">
        <v>6</v>
      </c>
      <c r="C409" t="s">
        <v>339</v>
      </c>
      <c r="D409" s="83">
        <v>2377877.912</v>
      </c>
      <c r="E409" s="84">
        <v>5371207.9100000048</v>
      </c>
      <c r="F409" s="84">
        <v>28387.000000000004</v>
      </c>
      <c r="G409" s="84">
        <v>517940.95000000048</v>
      </c>
      <c r="H409" s="84">
        <f t="shared" si="19"/>
        <v>5917535.860000005</v>
      </c>
      <c r="I409" s="82">
        <f t="shared" si="21"/>
        <v>2.4885785052870304</v>
      </c>
      <c r="K409" s="68"/>
    </row>
    <row r="410" spans="1:11" x14ac:dyDescent="0.35">
      <c r="A410" s="15">
        <f t="shared" si="20"/>
        <v>401</v>
      </c>
      <c r="B410" t="s">
        <v>923</v>
      </c>
      <c r="C410" t="s">
        <v>339</v>
      </c>
      <c r="D410" s="83">
        <v>0</v>
      </c>
      <c r="E410" s="84">
        <v>21841.21</v>
      </c>
      <c r="F410" s="84">
        <v>23.419999999999998</v>
      </c>
      <c r="G410" s="84">
        <v>4416.3500000000004</v>
      </c>
      <c r="H410" s="84">
        <f t="shared" si="19"/>
        <v>26280.979999999996</v>
      </c>
      <c r="I410" s="82" t="str">
        <f t="shared" si="21"/>
        <v>n.m.</v>
      </c>
      <c r="K410" s="68"/>
    </row>
    <row r="411" spans="1:11" x14ac:dyDescent="0.35">
      <c r="A411" s="15">
        <f t="shared" si="20"/>
        <v>402</v>
      </c>
      <c r="B411" t="s">
        <v>286</v>
      </c>
      <c r="C411" t="s">
        <v>602</v>
      </c>
      <c r="D411" s="83">
        <v>0</v>
      </c>
      <c r="E411" s="84">
        <v>52099.99</v>
      </c>
      <c r="F411" s="84">
        <v>23.680000000000003</v>
      </c>
      <c r="G411" s="84">
        <v>3854.53</v>
      </c>
      <c r="H411" s="84">
        <f t="shared" si="19"/>
        <v>55978.2</v>
      </c>
      <c r="I411" s="82" t="str">
        <f t="shared" si="21"/>
        <v>n.m.</v>
      </c>
      <c r="K411" s="68"/>
    </row>
    <row r="412" spans="1:11" x14ac:dyDescent="0.35">
      <c r="A412" s="15">
        <f t="shared" si="20"/>
        <v>403</v>
      </c>
      <c r="B412" t="s">
        <v>28</v>
      </c>
      <c r="C412" t="s">
        <v>361</v>
      </c>
      <c r="D412" s="83">
        <v>299093.70299999998</v>
      </c>
      <c r="E412" s="84">
        <v>-135.25</v>
      </c>
      <c r="F412" s="84">
        <v>-21.92</v>
      </c>
      <c r="G412" s="84">
        <v>-21.82</v>
      </c>
      <c r="H412" s="84">
        <f t="shared" si="19"/>
        <v>-178.99</v>
      </c>
      <c r="I412" s="82">
        <f t="shared" si="21"/>
        <v>-5.9844121826931279E-4</v>
      </c>
      <c r="K412" s="68"/>
    </row>
    <row r="413" spans="1:11" x14ac:dyDescent="0.35">
      <c r="A413" s="15">
        <f t="shared" si="20"/>
        <v>404</v>
      </c>
      <c r="B413" t="s">
        <v>46</v>
      </c>
      <c r="C413" t="s">
        <v>379</v>
      </c>
      <c r="D413" s="83">
        <v>838671.14100000006</v>
      </c>
      <c r="E413" s="84">
        <v>323292.99000000005</v>
      </c>
      <c r="F413" s="84">
        <v>4262.5499999999984</v>
      </c>
      <c r="G413" s="84">
        <v>31650.510000000002</v>
      </c>
      <c r="H413" s="84">
        <f t="shared" si="19"/>
        <v>359206.05000000005</v>
      </c>
      <c r="I413" s="82">
        <f t="shared" si="21"/>
        <v>0.42830381592920463</v>
      </c>
      <c r="K413" s="68"/>
    </row>
    <row r="414" spans="1:11" x14ac:dyDescent="0.35">
      <c r="A414" s="15">
        <f t="shared" si="20"/>
        <v>405</v>
      </c>
      <c r="B414" t="s">
        <v>70</v>
      </c>
      <c r="C414" t="s">
        <v>400</v>
      </c>
      <c r="D414" s="83">
        <v>0</v>
      </c>
      <c r="E414" s="84">
        <v>502828.03000000014</v>
      </c>
      <c r="F414" s="84">
        <v>20963.609999999997</v>
      </c>
      <c r="G414" s="84">
        <v>43408.580000000009</v>
      </c>
      <c r="H414" s="84">
        <f t="shared" si="19"/>
        <v>567200.22000000009</v>
      </c>
      <c r="I414" s="82" t="str">
        <f t="shared" si="21"/>
        <v>n.m.</v>
      </c>
      <c r="K414" s="68"/>
    </row>
    <row r="415" spans="1:11" x14ac:dyDescent="0.35">
      <c r="A415" s="15">
        <f t="shared" si="20"/>
        <v>406</v>
      </c>
      <c r="B415" t="s">
        <v>71</v>
      </c>
      <c r="C415" t="s">
        <v>401</v>
      </c>
      <c r="D415" s="83">
        <v>0</v>
      </c>
      <c r="E415" s="84">
        <v>519612.71</v>
      </c>
      <c r="F415" s="84">
        <v>7598.2899999999991</v>
      </c>
      <c r="G415" s="84">
        <v>36890.780000000006</v>
      </c>
      <c r="H415" s="84">
        <f t="shared" si="19"/>
        <v>564101.78</v>
      </c>
      <c r="I415" s="82" t="str">
        <f t="shared" si="21"/>
        <v>n.m.</v>
      </c>
      <c r="K415" s="68"/>
    </row>
    <row r="416" spans="1:11" x14ac:dyDescent="0.35">
      <c r="A416" s="15">
        <f t="shared" si="20"/>
        <v>407</v>
      </c>
      <c r="B416" t="s">
        <v>313</v>
      </c>
      <c r="C416" t="s">
        <v>626</v>
      </c>
      <c r="D416" s="83">
        <v>0</v>
      </c>
      <c r="E416" s="84"/>
      <c r="F416" s="84">
        <v>19.28</v>
      </c>
      <c r="G416" s="84"/>
      <c r="H416" s="84">
        <f t="shared" si="19"/>
        <v>19.28</v>
      </c>
      <c r="I416" s="82" t="str">
        <f t="shared" si="21"/>
        <v>n.m.</v>
      </c>
      <c r="K416" s="68"/>
    </row>
    <row r="417" spans="1:11" x14ac:dyDescent="0.35">
      <c r="A417" s="15">
        <f t="shared" si="20"/>
        <v>408</v>
      </c>
      <c r="B417" t="s">
        <v>239</v>
      </c>
      <c r="C417" t="s">
        <v>563</v>
      </c>
      <c r="D417" s="83">
        <v>45899.67</v>
      </c>
      <c r="E417" s="84">
        <v>261.07</v>
      </c>
      <c r="F417" s="84">
        <v>259.95</v>
      </c>
      <c r="G417" s="84">
        <v>26.06</v>
      </c>
      <c r="H417" s="84">
        <f t="shared" si="19"/>
        <v>547.07999999999993</v>
      </c>
      <c r="I417" s="82">
        <f t="shared" si="21"/>
        <v>1.1919039940810032E-2</v>
      </c>
      <c r="K417" s="68"/>
    </row>
    <row r="418" spans="1:11" x14ac:dyDescent="0.35">
      <c r="A418" s="15">
        <f t="shared" si="20"/>
        <v>409</v>
      </c>
      <c r="B418" t="s">
        <v>240</v>
      </c>
      <c r="C418" t="s">
        <v>563</v>
      </c>
      <c r="D418" s="83">
        <v>45318.418000000005</v>
      </c>
      <c r="E418" s="84">
        <v>33.26</v>
      </c>
      <c r="F418" s="84">
        <v>27.37</v>
      </c>
      <c r="G418" s="84">
        <v>3.32</v>
      </c>
      <c r="H418" s="84">
        <f t="shared" si="19"/>
        <v>63.949999999999996</v>
      </c>
      <c r="I418" s="82">
        <f t="shared" si="21"/>
        <v>1.4111260459268456E-3</v>
      </c>
      <c r="K418" s="68"/>
    </row>
    <row r="419" spans="1:11" x14ac:dyDescent="0.35">
      <c r="A419" s="15">
        <f t="shared" si="20"/>
        <v>410</v>
      </c>
      <c r="B419" t="s">
        <v>925</v>
      </c>
      <c r="C419" t="s">
        <v>1234</v>
      </c>
      <c r="D419" s="83">
        <v>0</v>
      </c>
      <c r="E419" s="84">
        <v>1450.06</v>
      </c>
      <c r="F419" s="84">
        <v>3.62</v>
      </c>
      <c r="G419" s="84">
        <v>287.83000000000004</v>
      </c>
      <c r="H419" s="84">
        <f t="shared" si="19"/>
        <v>1741.5099999999998</v>
      </c>
      <c r="I419" s="82" t="str">
        <f t="shared" si="21"/>
        <v>n.m.</v>
      </c>
      <c r="K419" s="68"/>
    </row>
    <row r="420" spans="1:11" x14ac:dyDescent="0.35">
      <c r="A420" s="15">
        <f t="shared" si="20"/>
        <v>411</v>
      </c>
      <c r="B420" t="s">
        <v>120</v>
      </c>
      <c r="C420" t="s">
        <v>448</v>
      </c>
      <c r="D420" s="83">
        <v>0</v>
      </c>
      <c r="E420" s="84">
        <v>8010.3200000000033</v>
      </c>
      <c r="F420" s="84"/>
      <c r="G420" s="84">
        <v>1455.33</v>
      </c>
      <c r="H420" s="84">
        <f t="shared" si="19"/>
        <v>9465.6500000000033</v>
      </c>
      <c r="I420" s="82" t="str">
        <f t="shared" si="21"/>
        <v>n.m.</v>
      </c>
      <c r="K420" s="68"/>
    </row>
    <row r="421" spans="1:11" x14ac:dyDescent="0.35">
      <c r="A421" s="15">
        <f t="shared" si="20"/>
        <v>412</v>
      </c>
      <c r="B421" t="s">
        <v>169</v>
      </c>
      <c r="C421" t="s">
        <v>498</v>
      </c>
      <c r="D421" s="83">
        <v>0</v>
      </c>
      <c r="E421" s="84">
        <v>-291.5</v>
      </c>
      <c r="F421" s="84"/>
      <c r="G421" s="84"/>
      <c r="H421" s="84">
        <f t="shared" si="19"/>
        <v>-291.5</v>
      </c>
      <c r="I421" s="82" t="str">
        <f t="shared" si="21"/>
        <v>n.m.</v>
      </c>
      <c r="K421" s="68"/>
    </row>
    <row r="422" spans="1:11" x14ac:dyDescent="0.35">
      <c r="A422" s="15">
        <f t="shared" si="20"/>
        <v>413</v>
      </c>
      <c r="B422" t="s">
        <v>43</v>
      </c>
      <c r="C422" t="s">
        <v>375</v>
      </c>
      <c r="D422" s="83">
        <v>0</v>
      </c>
      <c r="E422" s="84">
        <v>5527605.2509999918</v>
      </c>
      <c r="F422" s="84"/>
      <c r="G422" s="84">
        <v>-5527605.25</v>
      </c>
      <c r="H422" s="84">
        <f t="shared" si="19"/>
        <v>9.9999178200960159E-4</v>
      </c>
      <c r="I422" s="82" t="str">
        <f t="shared" si="21"/>
        <v>n.m.</v>
      </c>
      <c r="K422" s="68"/>
    </row>
    <row r="423" spans="1:11" x14ac:dyDescent="0.35">
      <c r="A423" s="15">
        <f t="shared" si="20"/>
        <v>414</v>
      </c>
      <c r="B423" t="s">
        <v>256</v>
      </c>
      <c r="C423" t="s">
        <v>576</v>
      </c>
      <c r="D423" s="83">
        <v>0</v>
      </c>
      <c r="E423" s="84">
        <v>134080.78000000003</v>
      </c>
      <c r="F423" s="84">
        <v>12345.3</v>
      </c>
      <c r="G423" s="84"/>
      <c r="H423" s="84">
        <f t="shared" si="19"/>
        <v>146426.08000000002</v>
      </c>
      <c r="I423" s="82" t="str">
        <f t="shared" si="21"/>
        <v>n.m.</v>
      </c>
      <c r="K423" s="68"/>
    </row>
    <row r="424" spans="1:11" x14ac:dyDescent="0.35">
      <c r="A424" s="15">
        <f t="shared" si="20"/>
        <v>415</v>
      </c>
      <c r="B424" t="s">
        <v>926</v>
      </c>
      <c r="C424" t="s">
        <v>1235</v>
      </c>
      <c r="D424" s="83">
        <v>0</v>
      </c>
      <c r="E424" s="84">
        <v>18125.300000000003</v>
      </c>
      <c r="F424" s="84"/>
      <c r="G424" s="84"/>
      <c r="H424" s="84">
        <f t="shared" si="19"/>
        <v>18125.300000000003</v>
      </c>
      <c r="I424" s="82" t="str">
        <f t="shared" si="21"/>
        <v>n.m.</v>
      </c>
      <c r="K424" s="68"/>
    </row>
    <row r="425" spans="1:11" x14ac:dyDescent="0.35">
      <c r="A425" s="15">
        <f t="shared" si="20"/>
        <v>416</v>
      </c>
      <c r="B425" t="s">
        <v>287</v>
      </c>
      <c r="C425" t="s">
        <v>603</v>
      </c>
      <c r="D425" s="83">
        <v>72604.787000000011</v>
      </c>
      <c r="E425" s="84">
        <v>127815.31000000003</v>
      </c>
      <c r="F425" s="84">
        <v>2567.23</v>
      </c>
      <c r="G425" s="84"/>
      <c r="H425" s="84">
        <f t="shared" si="19"/>
        <v>130382.54000000002</v>
      </c>
      <c r="I425" s="82">
        <f t="shared" si="21"/>
        <v>1.7957843468365247</v>
      </c>
      <c r="K425" s="68"/>
    </row>
    <row r="426" spans="1:11" x14ac:dyDescent="0.35">
      <c r="A426" s="15">
        <f t="shared" si="20"/>
        <v>417</v>
      </c>
      <c r="B426" t="s">
        <v>1354</v>
      </c>
      <c r="C426" t="s">
        <v>465</v>
      </c>
      <c r="D426" s="83">
        <v>0</v>
      </c>
      <c r="E426" s="84">
        <v>300</v>
      </c>
      <c r="F426" s="84"/>
      <c r="G426" s="84">
        <v>20.64</v>
      </c>
      <c r="H426" s="84">
        <f t="shared" si="19"/>
        <v>320.64</v>
      </c>
      <c r="I426" s="82" t="str">
        <f t="shared" si="21"/>
        <v>n.m.</v>
      </c>
      <c r="K426" s="68"/>
    </row>
    <row r="427" spans="1:11" x14ac:dyDescent="0.35">
      <c r="A427" s="15">
        <f t="shared" si="20"/>
        <v>418</v>
      </c>
      <c r="B427" t="s">
        <v>927</v>
      </c>
      <c r="C427" t="s">
        <v>465</v>
      </c>
      <c r="D427" s="83">
        <v>31161.948</v>
      </c>
      <c r="E427" s="84">
        <v>-791507.72000000009</v>
      </c>
      <c r="F427" s="84"/>
      <c r="G427" s="84">
        <v>23882.07</v>
      </c>
      <c r="H427" s="84">
        <f t="shared" si="19"/>
        <v>-767625.65000000014</v>
      </c>
      <c r="I427" s="82">
        <f t="shared" si="21"/>
        <v>-24.633429527576393</v>
      </c>
      <c r="K427" s="68"/>
    </row>
    <row r="428" spans="1:11" x14ac:dyDescent="0.35">
      <c r="A428" s="15">
        <f t="shared" si="20"/>
        <v>419</v>
      </c>
      <c r="B428" t="s">
        <v>928</v>
      </c>
      <c r="C428" t="s">
        <v>465</v>
      </c>
      <c r="D428" s="83">
        <v>3752573.5280000004</v>
      </c>
      <c r="E428" s="84">
        <v>1243624.6300000018</v>
      </c>
      <c r="F428" s="84">
        <v>1660.5300000000002</v>
      </c>
      <c r="G428" s="84">
        <v>605617.5900000002</v>
      </c>
      <c r="H428" s="84">
        <f t="shared" si="19"/>
        <v>1850902.7500000019</v>
      </c>
      <c r="I428" s="82">
        <f t="shared" si="21"/>
        <v>0.49323557185206518</v>
      </c>
      <c r="K428" s="68"/>
    </row>
    <row r="429" spans="1:11" x14ac:dyDescent="0.35">
      <c r="A429" s="15">
        <f t="shared" si="20"/>
        <v>420</v>
      </c>
      <c r="B429" t="s">
        <v>929</v>
      </c>
      <c r="C429" t="s">
        <v>465</v>
      </c>
      <c r="D429" s="83">
        <v>0</v>
      </c>
      <c r="E429" s="84">
        <v>113760.69</v>
      </c>
      <c r="F429" s="84">
        <v>209.83999999999997</v>
      </c>
      <c r="G429" s="84">
        <v>22813.480000000003</v>
      </c>
      <c r="H429" s="84">
        <f t="shared" si="19"/>
        <v>136784.01</v>
      </c>
      <c r="I429" s="82" t="str">
        <f t="shared" si="21"/>
        <v>n.m.</v>
      </c>
      <c r="K429" s="68"/>
    </row>
    <row r="430" spans="1:11" x14ac:dyDescent="0.35">
      <c r="A430" s="15">
        <f t="shared" si="20"/>
        <v>421</v>
      </c>
      <c r="B430" t="s">
        <v>119</v>
      </c>
      <c r="C430" t="s">
        <v>447</v>
      </c>
      <c r="D430" s="83">
        <v>0</v>
      </c>
      <c r="E430" s="84">
        <v>2715.94</v>
      </c>
      <c r="F430" s="84"/>
      <c r="G430" s="84">
        <v>186.52</v>
      </c>
      <c r="H430" s="84">
        <f t="shared" si="19"/>
        <v>2902.46</v>
      </c>
      <c r="I430" s="82" t="str">
        <f t="shared" si="21"/>
        <v>n.m.</v>
      </c>
      <c r="K430" s="68"/>
    </row>
    <row r="431" spans="1:11" x14ac:dyDescent="0.35">
      <c r="A431" s="15">
        <f t="shared" si="20"/>
        <v>422</v>
      </c>
      <c r="B431" t="s">
        <v>128</v>
      </c>
      <c r="C431" t="s">
        <v>456</v>
      </c>
      <c r="D431" s="83">
        <v>0</v>
      </c>
      <c r="E431" s="84">
        <v>0</v>
      </c>
      <c r="F431" s="84"/>
      <c r="G431" s="84"/>
      <c r="H431" s="84">
        <f t="shared" si="19"/>
        <v>0</v>
      </c>
      <c r="I431" s="82" t="str">
        <f t="shared" si="21"/>
        <v>n.m.</v>
      </c>
      <c r="K431" s="68"/>
    </row>
    <row r="432" spans="1:11" x14ac:dyDescent="0.35">
      <c r="A432" s="15">
        <f t="shared" si="20"/>
        <v>423</v>
      </c>
      <c r="B432" t="s">
        <v>83</v>
      </c>
      <c r="C432" t="s">
        <v>414</v>
      </c>
      <c r="D432" s="83">
        <v>0</v>
      </c>
      <c r="E432" s="84">
        <v>2786.65</v>
      </c>
      <c r="F432" s="84"/>
      <c r="G432" s="84">
        <v>210.76</v>
      </c>
      <c r="H432" s="84">
        <f t="shared" si="19"/>
        <v>2997.41</v>
      </c>
      <c r="I432" s="82" t="str">
        <f t="shared" si="21"/>
        <v>n.m.</v>
      </c>
      <c r="K432" s="68"/>
    </row>
    <row r="433" spans="1:11" x14ac:dyDescent="0.35">
      <c r="A433" s="15">
        <f t="shared" si="20"/>
        <v>424</v>
      </c>
      <c r="B433" t="s">
        <v>29</v>
      </c>
      <c r="C433" t="s">
        <v>362</v>
      </c>
      <c r="D433" s="83">
        <v>0</v>
      </c>
      <c r="E433" s="84">
        <v>54923.840000000149</v>
      </c>
      <c r="F433" s="84">
        <v>-1.1823431123048067E-11</v>
      </c>
      <c r="G433" s="84">
        <v>-164695.01</v>
      </c>
      <c r="H433" s="84">
        <f t="shared" si="19"/>
        <v>-109771.16999999987</v>
      </c>
      <c r="I433" s="82" t="str">
        <f t="shared" si="21"/>
        <v>n.m.</v>
      </c>
      <c r="K433" s="68"/>
    </row>
    <row r="434" spans="1:11" x14ac:dyDescent="0.35">
      <c r="A434" s="15">
        <f t="shared" si="20"/>
        <v>425</v>
      </c>
      <c r="B434" t="s">
        <v>61</v>
      </c>
      <c r="C434" t="s">
        <v>393</v>
      </c>
      <c r="D434" s="83">
        <v>1072736.1779999998</v>
      </c>
      <c r="E434" s="84">
        <v>78154.849999999889</v>
      </c>
      <c r="F434" s="84">
        <v>98443.58</v>
      </c>
      <c r="G434" s="84">
        <v>13160.670000000004</v>
      </c>
      <c r="H434" s="84">
        <f t="shared" si="19"/>
        <v>189759.09999999989</v>
      </c>
      <c r="I434" s="82">
        <f t="shared" si="21"/>
        <v>0.17689260779270549</v>
      </c>
      <c r="K434" s="68"/>
    </row>
    <row r="435" spans="1:11" x14ac:dyDescent="0.35">
      <c r="A435" s="15">
        <f t="shared" si="20"/>
        <v>426</v>
      </c>
      <c r="B435" t="s">
        <v>30</v>
      </c>
      <c r="C435" t="s">
        <v>363</v>
      </c>
      <c r="D435" s="83">
        <v>0</v>
      </c>
      <c r="E435" s="84">
        <v>1051.9000000000001</v>
      </c>
      <c r="F435" s="84">
        <v>866.04</v>
      </c>
      <c r="G435" s="84">
        <v>104.99</v>
      </c>
      <c r="H435" s="84">
        <f t="shared" si="19"/>
        <v>2022.93</v>
      </c>
      <c r="I435" s="82" t="str">
        <f t="shared" si="21"/>
        <v>n.m.</v>
      </c>
      <c r="K435" s="68"/>
    </row>
    <row r="436" spans="1:11" x14ac:dyDescent="0.35">
      <c r="A436" s="15">
        <f t="shared" si="20"/>
        <v>427</v>
      </c>
      <c r="B436" t="s">
        <v>31</v>
      </c>
      <c r="C436" t="s">
        <v>364</v>
      </c>
      <c r="D436" s="83">
        <v>0</v>
      </c>
      <c r="E436" s="84">
        <v>703.36</v>
      </c>
      <c r="F436" s="84">
        <v>579.06999999999994</v>
      </c>
      <c r="G436" s="84">
        <v>70.19</v>
      </c>
      <c r="H436" s="84">
        <f t="shared" si="19"/>
        <v>1352.62</v>
      </c>
      <c r="I436" s="82" t="str">
        <f t="shared" si="21"/>
        <v>n.m.</v>
      </c>
      <c r="K436" s="68"/>
    </row>
    <row r="437" spans="1:11" x14ac:dyDescent="0.35">
      <c r="A437" s="15">
        <f t="shared" si="20"/>
        <v>428</v>
      </c>
      <c r="B437" t="s">
        <v>32</v>
      </c>
      <c r="C437" t="s">
        <v>365</v>
      </c>
      <c r="D437" s="83">
        <v>2124051.6150000002</v>
      </c>
      <c r="E437" s="84">
        <v>1571820.2599999993</v>
      </c>
      <c r="F437" s="84">
        <v>67131.12</v>
      </c>
      <c r="G437" s="84">
        <v>137064.76</v>
      </c>
      <c r="H437" s="84">
        <f t="shared" si="19"/>
        <v>1776016.1399999994</v>
      </c>
      <c r="I437" s="82">
        <f t="shared" si="21"/>
        <v>0.83614547191688615</v>
      </c>
      <c r="K437" s="68"/>
    </row>
    <row r="438" spans="1:11" x14ac:dyDescent="0.35">
      <c r="A438" s="15">
        <f t="shared" si="20"/>
        <v>429</v>
      </c>
      <c r="B438" t="s">
        <v>33</v>
      </c>
      <c r="C438" t="s">
        <v>366</v>
      </c>
      <c r="D438" s="83">
        <v>195105.535</v>
      </c>
      <c r="E438" s="84">
        <v>268234.43999999994</v>
      </c>
      <c r="F438" s="84">
        <v>16649.280000000002</v>
      </c>
      <c r="G438" s="84">
        <v>22867.260000000002</v>
      </c>
      <c r="H438" s="84">
        <f t="shared" si="19"/>
        <v>307750.98</v>
      </c>
      <c r="I438" s="82">
        <f t="shared" si="21"/>
        <v>1.5773564804299374</v>
      </c>
      <c r="K438" s="68"/>
    </row>
    <row r="439" spans="1:11" x14ac:dyDescent="0.35">
      <c r="A439" s="15">
        <f t="shared" si="20"/>
        <v>430</v>
      </c>
      <c r="B439" t="s">
        <v>104</v>
      </c>
      <c r="C439" t="s">
        <v>432</v>
      </c>
      <c r="D439" s="83">
        <v>0</v>
      </c>
      <c r="E439" s="84">
        <v>6709.16</v>
      </c>
      <c r="F439" s="84"/>
      <c r="G439" s="84">
        <v>671.48</v>
      </c>
      <c r="H439" s="84">
        <f t="shared" si="19"/>
        <v>7380.6399999999994</v>
      </c>
      <c r="I439" s="82" t="str">
        <f t="shared" si="21"/>
        <v>n.m.</v>
      </c>
      <c r="K439" s="68"/>
    </row>
    <row r="440" spans="1:11" x14ac:dyDescent="0.35">
      <c r="A440" s="15">
        <f t="shared" si="20"/>
        <v>431</v>
      </c>
      <c r="B440" t="s">
        <v>47</v>
      </c>
      <c r="C440" t="s">
        <v>380</v>
      </c>
      <c r="D440" s="83">
        <v>0</v>
      </c>
      <c r="E440" s="84">
        <v>22544.059999999998</v>
      </c>
      <c r="F440" s="84"/>
      <c r="G440" s="84"/>
      <c r="H440" s="84">
        <f t="shared" si="19"/>
        <v>22544.059999999998</v>
      </c>
      <c r="I440" s="82" t="str">
        <f t="shared" si="21"/>
        <v>n.m.</v>
      </c>
      <c r="K440" s="68"/>
    </row>
    <row r="441" spans="1:11" x14ac:dyDescent="0.35">
      <c r="A441" s="15">
        <f t="shared" si="20"/>
        <v>432</v>
      </c>
      <c r="B441" t="s">
        <v>107</v>
      </c>
      <c r="C441" t="s">
        <v>435</v>
      </c>
      <c r="D441" s="83">
        <v>1359747.817</v>
      </c>
      <c r="E441" s="84">
        <v>355374.19000000006</v>
      </c>
      <c r="F441" s="84"/>
      <c r="G441" s="84">
        <v>67202.510000000009</v>
      </c>
      <c r="H441" s="84">
        <f t="shared" si="19"/>
        <v>422576.70000000007</v>
      </c>
      <c r="I441" s="82">
        <f t="shared" si="21"/>
        <v>0.31077578850784804</v>
      </c>
      <c r="K441" s="68"/>
    </row>
    <row r="442" spans="1:11" x14ac:dyDescent="0.35">
      <c r="A442" s="15">
        <f t="shared" si="20"/>
        <v>433</v>
      </c>
      <c r="B442" t="s">
        <v>34</v>
      </c>
      <c r="C442" t="s">
        <v>367</v>
      </c>
      <c r="D442" s="83">
        <v>3113854.0530000003</v>
      </c>
      <c r="E442" s="84">
        <v>1970863.1499999994</v>
      </c>
      <c r="F442" s="84">
        <v>174465.88999999993</v>
      </c>
      <c r="G442" s="84">
        <v>165042.71000000002</v>
      </c>
      <c r="H442" s="84">
        <f t="shared" si="19"/>
        <v>2310371.7499999995</v>
      </c>
      <c r="I442" s="82">
        <f t="shared" si="21"/>
        <v>0.74196532999807852</v>
      </c>
      <c r="K442" s="68"/>
    </row>
    <row r="443" spans="1:11" x14ac:dyDescent="0.35">
      <c r="A443" s="15">
        <f t="shared" si="20"/>
        <v>434</v>
      </c>
      <c r="B443" t="s">
        <v>263</v>
      </c>
      <c r="C443" t="s">
        <v>582</v>
      </c>
      <c r="D443" s="83">
        <v>8863.8760000000002</v>
      </c>
      <c r="E443" s="84">
        <v>568334.67000000016</v>
      </c>
      <c r="F443" s="84">
        <v>60971.32</v>
      </c>
      <c r="G443" s="84">
        <v>48742.07</v>
      </c>
      <c r="H443" s="84">
        <f t="shared" ref="H443:H506" si="22">SUM(E443:G443)</f>
        <v>678048.06</v>
      </c>
      <c r="I443" s="82">
        <f t="shared" si="21"/>
        <v>76.495661717289366</v>
      </c>
      <c r="K443" s="68"/>
    </row>
    <row r="444" spans="1:11" x14ac:dyDescent="0.35">
      <c r="A444" s="15">
        <f t="shared" si="20"/>
        <v>435</v>
      </c>
      <c r="B444" t="s">
        <v>199</v>
      </c>
      <c r="C444" t="s">
        <v>524</v>
      </c>
      <c r="D444" s="83">
        <v>49545.101000000002</v>
      </c>
      <c r="E444" s="84">
        <v>3272.83</v>
      </c>
      <c r="F444" s="84">
        <v>613.6500000000002</v>
      </c>
      <c r="G444" s="84">
        <v>287.79000000000002</v>
      </c>
      <c r="H444" s="84">
        <f t="shared" si="22"/>
        <v>4174.2700000000004</v>
      </c>
      <c r="I444" s="82">
        <f t="shared" si="21"/>
        <v>8.4251922304084112E-2</v>
      </c>
      <c r="K444" s="68"/>
    </row>
    <row r="445" spans="1:11" x14ac:dyDescent="0.35">
      <c r="A445" s="15">
        <f t="shared" si="20"/>
        <v>436</v>
      </c>
      <c r="B445" t="s">
        <v>160</v>
      </c>
      <c r="C445" t="s">
        <v>489</v>
      </c>
      <c r="D445" s="83">
        <v>0</v>
      </c>
      <c r="E445" s="84">
        <v>53905.55000000001</v>
      </c>
      <c r="F445" s="84">
        <v>5780.53</v>
      </c>
      <c r="G445" s="84">
        <v>3946.5</v>
      </c>
      <c r="H445" s="84">
        <f t="shared" si="22"/>
        <v>63632.580000000009</v>
      </c>
      <c r="I445" s="82" t="str">
        <f t="shared" si="21"/>
        <v>n.m.</v>
      </c>
      <c r="K445" s="68"/>
    </row>
    <row r="446" spans="1:11" x14ac:dyDescent="0.35">
      <c r="A446" s="15">
        <f t="shared" si="20"/>
        <v>437</v>
      </c>
      <c r="B446" t="s">
        <v>933</v>
      </c>
      <c r="C446" t="s">
        <v>1236</v>
      </c>
      <c r="D446" s="83">
        <v>65.930999999999997</v>
      </c>
      <c r="E446" s="84">
        <v>17616.619999999995</v>
      </c>
      <c r="F446" s="84"/>
      <c r="G446" s="84"/>
      <c r="H446" s="84">
        <f t="shared" si="22"/>
        <v>17616.619999999995</v>
      </c>
      <c r="I446" s="82">
        <f t="shared" si="21"/>
        <v>267.19782803233676</v>
      </c>
      <c r="K446" s="68"/>
    </row>
    <row r="447" spans="1:11" x14ac:dyDescent="0.35">
      <c r="A447" s="15">
        <f t="shared" si="20"/>
        <v>438</v>
      </c>
      <c r="B447" t="s">
        <v>934</v>
      </c>
      <c r="C447" t="s">
        <v>1237</v>
      </c>
      <c r="D447" s="83">
        <v>756.84400000000005</v>
      </c>
      <c r="E447" s="84">
        <v>126736.7</v>
      </c>
      <c r="F447" s="84"/>
      <c r="G447" s="84"/>
      <c r="H447" s="84">
        <f t="shared" si="22"/>
        <v>126736.7</v>
      </c>
      <c r="I447" s="82">
        <f t="shared" si="21"/>
        <v>167.4541913525112</v>
      </c>
      <c r="K447" s="68"/>
    </row>
    <row r="448" spans="1:11" x14ac:dyDescent="0.35">
      <c r="A448" s="15">
        <f t="shared" si="20"/>
        <v>439</v>
      </c>
      <c r="B448" t="s">
        <v>219</v>
      </c>
      <c r="C448" t="s">
        <v>544</v>
      </c>
      <c r="D448" s="83">
        <v>971.37599999999998</v>
      </c>
      <c r="E448" s="84">
        <v>46009.790000000008</v>
      </c>
      <c r="F448" s="84">
        <v>3867.0099999999998</v>
      </c>
      <c r="G448" s="84">
        <v>4258.83</v>
      </c>
      <c r="H448" s="84">
        <f t="shared" si="22"/>
        <v>54135.630000000012</v>
      </c>
      <c r="I448" s="82">
        <f t="shared" si="21"/>
        <v>55.730870435341224</v>
      </c>
      <c r="K448" s="68"/>
    </row>
    <row r="449" spans="1:11" x14ac:dyDescent="0.35">
      <c r="A449" s="15">
        <f t="shared" si="20"/>
        <v>440</v>
      </c>
      <c r="B449" t="s">
        <v>259</v>
      </c>
      <c r="C449" t="s">
        <v>579</v>
      </c>
      <c r="D449" s="83">
        <v>0</v>
      </c>
      <c r="E449" s="84">
        <v>3.11</v>
      </c>
      <c r="F449" s="84">
        <v>3.9200000000000008</v>
      </c>
      <c r="G449" s="84">
        <v>0.31</v>
      </c>
      <c r="H449" s="84">
        <f t="shared" si="22"/>
        <v>7.3400000000000007</v>
      </c>
      <c r="I449" s="82" t="str">
        <f t="shared" si="21"/>
        <v>n.m.</v>
      </c>
      <c r="K449" s="68"/>
    </row>
    <row r="450" spans="1:11" x14ac:dyDescent="0.35">
      <c r="A450" s="15">
        <f t="shared" ref="A450:A513" si="23">A449+1</f>
        <v>441</v>
      </c>
      <c r="B450" t="s">
        <v>253</v>
      </c>
      <c r="C450" t="s">
        <v>573</v>
      </c>
      <c r="D450" s="83">
        <v>613.58199999999999</v>
      </c>
      <c r="E450" s="84">
        <v>102880.46</v>
      </c>
      <c r="F450" s="84">
        <v>853.59000000000015</v>
      </c>
      <c r="G450" s="84"/>
      <c r="H450" s="84">
        <f t="shared" si="22"/>
        <v>103734.05</v>
      </c>
      <c r="I450" s="82">
        <f t="shared" si="21"/>
        <v>169.0630592162091</v>
      </c>
      <c r="K450" s="68"/>
    </row>
    <row r="451" spans="1:11" x14ac:dyDescent="0.35">
      <c r="A451" s="15">
        <f t="shared" si="23"/>
        <v>442</v>
      </c>
      <c r="B451" t="s">
        <v>220</v>
      </c>
      <c r="C451" t="s">
        <v>545</v>
      </c>
      <c r="D451" s="83">
        <v>106.76</v>
      </c>
      <c r="E451" s="84">
        <v>70.69</v>
      </c>
      <c r="F451" s="84">
        <v>70.38</v>
      </c>
      <c r="G451" s="84">
        <v>7.06</v>
      </c>
      <c r="H451" s="84">
        <f t="shared" si="22"/>
        <v>148.13</v>
      </c>
      <c r="I451" s="82">
        <f t="shared" si="21"/>
        <v>1.387504683402023</v>
      </c>
      <c r="K451" s="68"/>
    </row>
    <row r="452" spans="1:11" x14ac:dyDescent="0.35">
      <c r="A452" s="15">
        <f t="shared" si="23"/>
        <v>443</v>
      </c>
      <c r="B452" t="s">
        <v>184</v>
      </c>
      <c r="C452" t="s">
        <v>511</v>
      </c>
      <c r="D452" s="83">
        <v>96135.058000000005</v>
      </c>
      <c r="E452" s="84">
        <v>184685.08</v>
      </c>
      <c r="F452" s="84">
        <v>11949.33</v>
      </c>
      <c r="G452" s="84">
        <v>15902.589999999997</v>
      </c>
      <c r="H452" s="84">
        <f t="shared" si="22"/>
        <v>212536.99999999997</v>
      </c>
      <c r="I452" s="82">
        <f t="shared" si="21"/>
        <v>2.2108167865254731</v>
      </c>
      <c r="K452" s="68"/>
    </row>
    <row r="453" spans="1:11" x14ac:dyDescent="0.35">
      <c r="A453" s="15">
        <f t="shared" si="23"/>
        <v>444</v>
      </c>
      <c r="B453" t="s">
        <v>185</v>
      </c>
      <c r="C453" t="s">
        <v>512</v>
      </c>
      <c r="D453" s="83">
        <v>2522501.4360000002</v>
      </c>
      <c r="E453" s="84">
        <v>100129.96</v>
      </c>
      <c r="F453" s="84">
        <v>3403.2500000000009</v>
      </c>
      <c r="G453" s="84">
        <v>8970.4000000000015</v>
      </c>
      <c r="H453" s="84">
        <f t="shared" si="22"/>
        <v>112503.61000000002</v>
      </c>
      <c r="I453" s="82">
        <f t="shared" si="21"/>
        <v>4.4600018217789431E-2</v>
      </c>
      <c r="K453" s="68"/>
    </row>
    <row r="454" spans="1:11" x14ac:dyDescent="0.35">
      <c r="A454" s="15">
        <f t="shared" si="23"/>
        <v>445</v>
      </c>
      <c r="B454" t="s">
        <v>221</v>
      </c>
      <c r="C454" t="s">
        <v>546</v>
      </c>
      <c r="D454" s="83">
        <v>46566.424999999996</v>
      </c>
      <c r="E454" s="84">
        <v>240</v>
      </c>
      <c r="F454" s="84">
        <v>197.61999999999998</v>
      </c>
      <c r="G454" s="84">
        <v>23.95</v>
      </c>
      <c r="H454" s="84">
        <f t="shared" si="22"/>
        <v>461.57</v>
      </c>
      <c r="I454" s="82">
        <f t="shared" si="21"/>
        <v>9.9120772101358445E-3</v>
      </c>
      <c r="K454" s="68"/>
    </row>
    <row r="455" spans="1:11" x14ac:dyDescent="0.35">
      <c r="A455" s="15">
        <f t="shared" si="23"/>
        <v>446</v>
      </c>
      <c r="B455" t="s">
        <v>48</v>
      </c>
      <c r="C455" t="s">
        <v>381</v>
      </c>
      <c r="D455" s="83">
        <v>0</v>
      </c>
      <c r="E455" s="84">
        <v>244.45999999999998</v>
      </c>
      <c r="F455" s="84"/>
      <c r="G455" s="84"/>
      <c r="H455" s="84">
        <f t="shared" si="22"/>
        <v>244.45999999999998</v>
      </c>
      <c r="I455" s="82" t="str">
        <f t="shared" si="21"/>
        <v>n.m.</v>
      </c>
      <c r="K455" s="68"/>
    </row>
    <row r="456" spans="1:11" x14ac:dyDescent="0.35">
      <c r="A456" s="15">
        <f t="shared" si="23"/>
        <v>447</v>
      </c>
      <c r="B456" t="s">
        <v>200</v>
      </c>
      <c r="C456" t="s">
        <v>525</v>
      </c>
      <c r="D456" s="83">
        <v>0</v>
      </c>
      <c r="E456" s="84">
        <v>573.99</v>
      </c>
      <c r="F456" s="84"/>
      <c r="G456" s="84">
        <v>94.78</v>
      </c>
      <c r="H456" s="84">
        <f t="shared" si="22"/>
        <v>668.77</v>
      </c>
      <c r="I456" s="82" t="str">
        <f t="shared" si="21"/>
        <v>n.m.</v>
      </c>
      <c r="K456" s="68"/>
    </row>
    <row r="457" spans="1:11" x14ac:dyDescent="0.35">
      <c r="A457" s="15">
        <f t="shared" si="23"/>
        <v>448</v>
      </c>
      <c r="B457" t="s">
        <v>150</v>
      </c>
      <c r="C457" t="s">
        <v>480</v>
      </c>
      <c r="D457" s="83">
        <v>0</v>
      </c>
      <c r="E457" s="84">
        <v>155057.57999999993</v>
      </c>
      <c r="F457" s="84">
        <v>892.03</v>
      </c>
      <c r="G457" s="84">
        <v>29433.52</v>
      </c>
      <c r="H457" s="84">
        <f t="shared" si="22"/>
        <v>185383.12999999992</v>
      </c>
      <c r="I457" s="82" t="str">
        <f t="shared" si="21"/>
        <v>n.m.</v>
      </c>
      <c r="K457" s="68"/>
    </row>
    <row r="458" spans="1:11" x14ac:dyDescent="0.35">
      <c r="A458" s="15">
        <f t="shared" si="23"/>
        <v>449</v>
      </c>
      <c r="B458" t="s">
        <v>260</v>
      </c>
      <c r="C458" t="s">
        <v>580</v>
      </c>
      <c r="D458" s="83">
        <v>0</v>
      </c>
      <c r="E458" s="84">
        <v>-3130.5099999999998</v>
      </c>
      <c r="F458" s="84">
        <v>-428.41999999999996</v>
      </c>
      <c r="G458" s="84">
        <v>-388.13</v>
      </c>
      <c r="H458" s="84">
        <f t="shared" si="22"/>
        <v>-3947.06</v>
      </c>
      <c r="I458" s="82" t="str">
        <f t="shared" si="21"/>
        <v>n.m.</v>
      </c>
      <c r="K458" s="68"/>
    </row>
    <row r="459" spans="1:11" x14ac:dyDescent="0.35">
      <c r="A459" s="15">
        <f t="shared" si="23"/>
        <v>450</v>
      </c>
      <c r="B459" t="s">
        <v>252</v>
      </c>
      <c r="C459" t="s">
        <v>572</v>
      </c>
      <c r="D459" s="83">
        <v>0.97199999999999998</v>
      </c>
      <c r="E459" s="84">
        <v>7445.5199999999995</v>
      </c>
      <c r="F459" s="84"/>
      <c r="G459" s="84"/>
      <c r="H459" s="84">
        <f t="shared" si="22"/>
        <v>7445.5199999999995</v>
      </c>
      <c r="I459" s="82">
        <f t="shared" si="21"/>
        <v>7660</v>
      </c>
      <c r="K459" s="68"/>
    </row>
    <row r="460" spans="1:11" x14ac:dyDescent="0.35">
      <c r="A460" s="15">
        <f t="shared" si="23"/>
        <v>451</v>
      </c>
      <c r="B460" t="s">
        <v>35</v>
      </c>
      <c r="C460" t="s">
        <v>1240</v>
      </c>
      <c r="D460" s="83">
        <v>107568.03700000001</v>
      </c>
      <c r="E460" s="84">
        <v>8052.15</v>
      </c>
      <c r="F460" s="84">
        <v>11240.150000000001</v>
      </c>
      <c r="G460" s="84">
        <v>714.8599999999999</v>
      </c>
      <c r="H460" s="84">
        <f t="shared" si="22"/>
        <v>20007.160000000003</v>
      </c>
      <c r="I460" s="82">
        <f t="shared" ref="I460:I523" si="24">IFERROR(H460/D460,"n.m.")</f>
        <v>0.1859953993582685</v>
      </c>
      <c r="K460" s="68"/>
    </row>
    <row r="461" spans="1:11" x14ac:dyDescent="0.35">
      <c r="A461" s="15">
        <f t="shared" si="23"/>
        <v>452</v>
      </c>
      <c r="B461" t="s">
        <v>191</v>
      </c>
      <c r="C461" t="s">
        <v>517</v>
      </c>
      <c r="D461" s="83">
        <v>80831.657000000007</v>
      </c>
      <c r="E461" s="84">
        <v>7344.28</v>
      </c>
      <c r="F461" s="84">
        <v>5888.2199999999993</v>
      </c>
      <c r="G461" s="84">
        <v>620.8599999999999</v>
      </c>
      <c r="H461" s="84">
        <f t="shared" si="22"/>
        <v>13853.36</v>
      </c>
      <c r="I461" s="82">
        <f t="shared" si="24"/>
        <v>0.17138532740953213</v>
      </c>
      <c r="K461" s="68"/>
    </row>
    <row r="462" spans="1:11" x14ac:dyDescent="0.35">
      <c r="A462" s="15">
        <f t="shared" si="23"/>
        <v>453</v>
      </c>
      <c r="B462" t="s">
        <v>201</v>
      </c>
      <c r="C462" t="s">
        <v>526</v>
      </c>
      <c r="D462" s="83">
        <v>993418.73899999994</v>
      </c>
      <c r="E462" s="84">
        <v>2592.25</v>
      </c>
      <c r="F462" s="84">
        <v>673.03</v>
      </c>
      <c r="G462" s="84">
        <v>199.35</v>
      </c>
      <c r="H462" s="84">
        <f t="shared" si="22"/>
        <v>3464.6299999999997</v>
      </c>
      <c r="I462" s="82">
        <f t="shared" si="24"/>
        <v>3.4875826919548371E-3</v>
      </c>
      <c r="K462" s="68"/>
    </row>
    <row r="463" spans="1:11" x14ac:dyDescent="0.35">
      <c r="A463" s="15">
        <f t="shared" si="23"/>
        <v>454</v>
      </c>
      <c r="B463" t="s">
        <v>222</v>
      </c>
      <c r="C463" t="s">
        <v>547</v>
      </c>
      <c r="D463" s="83">
        <v>103122.83</v>
      </c>
      <c r="E463" s="84">
        <v>56692.87000000001</v>
      </c>
      <c r="F463" s="84">
        <v>2106.86</v>
      </c>
      <c r="G463" s="84">
        <v>5106.5599999999986</v>
      </c>
      <c r="H463" s="84">
        <f t="shared" si="22"/>
        <v>63906.290000000008</v>
      </c>
      <c r="I463" s="82">
        <f t="shared" si="24"/>
        <v>0.61971039778485526</v>
      </c>
      <c r="K463" s="68"/>
    </row>
    <row r="464" spans="1:11" x14ac:dyDescent="0.35">
      <c r="A464" s="15">
        <f t="shared" si="23"/>
        <v>455</v>
      </c>
      <c r="B464" t="s">
        <v>937</v>
      </c>
      <c r="C464" t="s">
        <v>1241</v>
      </c>
      <c r="D464" s="83">
        <v>1872.9189999999999</v>
      </c>
      <c r="E464" s="84">
        <v>5.74</v>
      </c>
      <c r="F464" s="84">
        <v>4.7200000000000006</v>
      </c>
      <c r="G464" s="84">
        <v>0.57999999999999996</v>
      </c>
      <c r="H464" s="84">
        <f t="shared" si="22"/>
        <v>11.040000000000001</v>
      </c>
      <c r="I464" s="82">
        <f t="shared" si="24"/>
        <v>5.894542155854045E-3</v>
      </c>
      <c r="K464" s="68"/>
    </row>
    <row r="465" spans="1:11" x14ac:dyDescent="0.35">
      <c r="A465" s="15">
        <f t="shared" si="23"/>
        <v>456</v>
      </c>
      <c r="B465" t="s">
        <v>288</v>
      </c>
      <c r="C465" t="s">
        <v>604</v>
      </c>
      <c r="D465" s="83">
        <v>29038.618000000002</v>
      </c>
      <c r="E465" s="84">
        <v>15.75</v>
      </c>
      <c r="F465" s="84">
        <v>12.97</v>
      </c>
      <c r="G465" s="84">
        <v>1.58</v>
      </c>
      <c r="H465" s="84">
        <f t="shared" si="22"/>
        <v>30.299999999999997</v>
      </c>
      <c r="I465" s="82">
        <f t="shared" si="24"/>
        <v>1.0434380864819391E-3</v>
      </c>
      <c r="K465" s="68"/>
    </row>
    <row r="466" spans="1:11" x14ac:dyDescent="0.35">
      <c r="A466" s="15">
        <f t="shared" si="23"/>
        <v>457</v>
      </c>
      <c r="B466" t="s">
        <v>171</v>
      </c>
      <c r="C466" t="s">
        <v>500</v>
      </c>
      <c r="D466" s="83">
        <v>949493.55100000009</v>
      </c>
      <c r="E466" s="84">
        <v>450379.0199999999</v>
      </c>
      <c r="F466" s="84">
        <v>17944.849999999999</v>
      </c>
      <c r="G466" s="84">
        <v>47392.07</v>
      </c>
      <c r="H466" s="84">
        <f t="shared" si="22"/>
        <v>515715.93999999989</v>
      </c>
      <c r="I466" s="82">
        <f t="shared" si="24"/>
        <v>0.54314843893026066</v>
      </c>
      <c r="K466" s="68"/>
    </row>
    <row r="467" spans="1:11" x14ac:dyDescent="0.35">
      <c r="A467" s="15">
        <f t="shared" si="23"/>
        <v>458</v>
      </c>
      <c r="B467" t="s">
        <v>180</v>
      </c>
      <c r="C467" t="s">
        <v>508</v>
      </c>
      <c r="D467" s="83">
        <v>10669.065000000001</v>
      </c>
      <c r="E467" s="84">
        <v>130989.17999999993</v>
      </c>
      <c r="F467" s="84">
        <v>7267.94</v>
      </c>
      <c r="G467" s="84"/>
      <c r="H467" s="84">
        <f t="shared" si="22"/>
        <v>138257.11999999994</v>
      </c>
      <c r="I467" s="82">
        <f t="shared" si="24"/>
        <v>12.958691319248681</v>
      </c>
      <c r="K467" s="68"/>
    </row>
    <row r="468" spans="1:11" x14ac:dyDescent="0.35">
      <c r="A468" s="15">
        <f t="shared" si="23"/>
        <v>459</v>
      </c>
      <c r="B468" t="s">
        <v>181</v>
      </c>
      <c r="C468" t="s">
        <v>509</v>
      </c>
      <c r="D468" s="83">
        <v>2541.0480000000002</v>
      </c>
      <c r="E468" s="84">
        <v>4115.16</v>
      </c>
      <c r="F468" s="84">
        <v>1590.1100000000004</v>
      </c>
      <c r="G468" s="84">
        <v>343.6</v>
      </c>
      <c r="H468" s="84">
        <f t="shared" si="22"/>
        <v>6048.8700000000008</v>
      </c>
      <c r="I468" s="82">
        <f t="shared" si="24"/>
        <v>2.3804627067257291</v>
      </c>
      <c r="K468" s="68"/>
    </row>
    <row r="469" spans="1:11" x14ac:dyDescent="0.35">
      <c r="A469" s="15">
        <f t="shared" si="23"/>
        <v>460</v>
      </c>
      <c r="B469" t="s">
        <v>168</v>
      </c>
      <c r="C469" t="s">
        <v>497</v>
      </c>
      <c r="D469" s="83">
        <v>52210.737000000001</v>
      </c>
      <c r="E469" s="84">
        <v>18875.47</v>
      </c>
      <c r="F469" s="84">
        <v>1757.2700000000004</v>
      </c>
      <c r="G469" s="84">
        <v>1924.79</v>
      </c>
      <c r="H469" s="84">
        <f t="shared" si="22"/>
        <v>22557.530000000002</v>
      </c>
      <c r="I469" s="82">
        <f t="shared" si="24"/>
        <v>0.43204772229129806</v>
      </c>
      <c r="K469" s="68"/>
    </row>
    <row r="470" spans="1:11" x14ac:dyDescent="0.35">
      <c r="A470" s="15">
        <f t="shared" si="23"/>
        <v>461</v>
      </c>
      <c r="B470" t="s">
        <v>223</v>
      </c>
      <c r="C470" t="s">
        <v>548</v>
      </c>
      <c r="D470" s="83">
        <v>1093945.7480000001</v>
      </c>
      <c r="E470" s="84">
        <v>61488.719999999987</v>
      </c>
      <c r="F470" s="84">
        <v>2273.59</v>
      </c>
      <c r="G470" s="84">
        <v>5599.79</v>
      </c>
      <c r="H470" s="84">
        <f t="shared" si="22"/>
        <v>69362.099999999977</v>
      </c>
      <c r="I470" s="82">
        <f t="shared" si="24"/>
        <v>6.3405429498501933E-2</v>
      </c>
      <c r="K470" s="68"/>
    </row>
    <row r="471" spans="1:11" x14ac:dyDescent="0.35">
      <c r="A471" s="15">
        <f t="shared" si="23"/>
        <v>462</v>
      </c>
      <c r="B471" t="s">
        <v>182</v>
      </c>
      <c r="C471" t="s">
        <v>510</v>
      </c>
      <c r="D471" s="83">
        <v>725869.446</v>
      </c>
      <c r="E471" s="84">
        <v>52028.790000000008</v>
      </c>
      <c r="F471" s="84">
        <v>1367.69</v>
      </c>
      <c r="G471" s="84"/>
      <c r="H471" s="84">
        <f t="shared" si="22"/>
        <v>53396.48000000001</v>
      </c>
      <c r="I471" s="82">
        <f t="shared" si="24"/>
        <v>7.356209893424831E-2</v>
      </c>
      <c r="K471" s="68"/>
    </row>
    <row r="472" spans="1:11" x14ac:dyDescent="0.35">
      <c r="A472" s="15">
        <f t="shared" si="23"/>
        <v>463</v>
      </c>
      <c r="B472" t="s">
        <v>289</v>
      </c>
      <c r="C472" t="s">
        <v>605</v>
      </c>
      <c r="D472" s="83">
        <v>367451.29599999997</v>
      </c>
      <c r="E472" s="84">
        <v>16307.33</v>
      </c>
      <c r="F472" s="84">
        <v>437.46999999999997</v>
      </c>
      <c r="G472" s="84">
        <v>1122.33</v>
      </c>
      <c r="H472" s="84">
        <f t="shared" si="22"/>
        <v>17867.129999999997</v>
      </c>
      <c r="I472" s="82">
        <f t="shared" si="24"/>
        <v>4.8624484916771113E-2</v>
      </c>
      <c r="K472" s="68"/>
    </row>
    <row r="473" spans="1:11" x14ac:dyDescent="0.35">
      <c r="A473" s="15">
        <f t="shared" si="23"/>
        <v>464</v>
      </c>
      <c r="B473" t="s">
        <v>183</v>
      </c>
      <c r="C473" t="s">
        <v>1242</v>
      </c>
      <c r="D473" s="83">
        <v>65593.633000000002</v>
      </c>
      <c r="E473" s="84">
        <v>9758.619999999999</v>
      </c>
      <c r="F473" s="84">
        <v>347.42</v>
      </c>
      <c r="G473" s="84"/>
      <c r="H473" s="84">
        <f t="shared" si="22"/>
        <v>10106.039999999999</v>
      </c>
      <c r="I473" s="82">
        <f t="shared" si="24"/>
        <v>0.15407044156252175</v>
      </c>
      <c r="K473" s="68"/>
    </row>
    <row r="474" spans="1:11" x14ac:dyDescent="0.35">
      <c r="A474" s="15">
        <f t="shared" si="23"/>
        <v>465</v>
      </c>
      <c r="B474" t="s">
        <v>938</v>
      </c>
      <c r="C474" t="s">
        <v>1243</v>
      </c>
      <c r="D474" s="83">
        <v>53.242999999999995</v>
      </c>
      <c r="E474" s="84">
        <v>2902.13</v>
      </c>
      <c r="F474" s="84">
        <v>117.64000000000001</v>
      </c>
      <c r="G474" s="84">
        <v>254.85</v>
      </c>
      <c r="H474" s="84">
        <f t="shared" si="22"/>
        <v>3274.62</v>
      </c>
      <c r="I474" s="82">
        <f t="shared" si="24"/>
        <v>61.503296207952225</v>
      </c>
      <c r="K474" s="68"/>
    </row>
    <row r="475" spans="1:11" x14ac:dyDescent="0.35">
      <c r="A475" s="15">
        <f t="shared" si="23"/>
        <v>466</v>
      </c>
      <c r="B475" t="s">
        <v>290</v>
      </c>
      <c r="C475" t="s">
        <v>492</v>
      </c>
      <c r="D475" s="83">
        <v>68874.275000000009</v>
      </c>
      <c r="E475" s="84">
        <v>-179.77</v>
      </c>
      <c r="F475" s="84">
        <v>-9.9199999999999964</v>
      </c>
      <c r="G475" s="84">
        <v>-23.96</v>
      </c>
      <c r="H475" s="84">
        <f t="shared" si="22"/>
        <v>-213.65</v>
      </c>
      <c r="I475" s="82">
        <f t="shared" si="24"/>
        <v>-3.1020290231730204E-3</v>
      </c>
      <c r="K475" s="68"/>
    </row>
    <row r="476" spans="1:11" x14ac:dyDescent="0.35">
      <c r="A476" s="15">
        <f t="shared" si="23"/>
        <v>467</v>
      </c>
      <c r="B476" t="s">
        <v>241</v>
      </c>
      <c r="C476" t="s">
        <v>564</v>
      </c>
      <c r="D476" s="83">
        <v>295658.27100000007</v>
      </c>
      <c r="E476" s="84">
        <v>29813.330000000005</v>
      </c>
      <c r="F476" s="84">
        <v>1806.3899999999999</v>
      </c>
      <c r="G476" s="84">
        <v>2640.21</v>
      </c>
      <c r="H476" s="84">
        <f t="shared" si="22"/>
        <v>34259.930000000008</v>
      </c>
      <c r="I476" s="82">
        <f t="shared" si="24"/>
        <v>0.11587678533099451</v>
      </c>
      <c r="K476" s="68"/>
    </row>
    <row r="477" spans="1:11" x14ac:dyDescent="0.35">
      <c r="A477" s="15">
        <f t="shared" si="23"/>
        <v>468</v>
      </c>
      <c r="B477" t="s">
        <v>178</v>
      </c>
      <c r="C477" t="s">
        <v>415</v>
      </c>
      <c r="D477" s="83">
        <v>48597.014999999999</v>
      </c>
      <c r="E477" s="84">
        <v>2574.16</v>
      </c>
      <c r="F477" s="84">
        <v>307.31</v>
      </c>
      <c r="G477" s="84">
        <v>236.35000000000002</v>
      </c>
      <c r="H477" s="84">
        <f t="shared" si="22"/>
        <v>3117.8199999999997</v>
      </c>
      <c r="I477" s="82">
        <f t="shared" si="24"/>
        <v>6.4156615380594875E-2</v>
      </c>
      <c r="K477" s="68"/>
    </row>
    <row r="478" spans="1:11" x14ac:dyDescent="0.35">
      <c r="A478" s="15">
        <f t="shared" si="23"/>
        <v>469</v>
      </c>
      <c r="B478" t="s">
        <v>940</v>
      </c>
      <c r="C478" t="s">
        <v>1245</v>
      </c>
      <c r="D478" s="83">
        <v>1548.3689999999999</v>
      </c>
      <c r="E478" s="84">
        <v>829593.71</v>
      </c>
      <c r="F478" s="84"/>
      <c r="G478" s="84"/>
      <c r="H478" s="84">
        <f t="shared" si="22"/>
        <v>829593.71</v>
      </c>
      <c r="I478" s="82">
        <f t="shared" si="24"/>
        <v>535.78553303508397</v>
      </c>
      <c r="K478" s="68"/>
    </row>
    <row r="479" spans="1:11" x14ac:dyDescent="0.35">
      <c r="A479" s="15">
        <f t="shared" si="23"/>
        <v>470</v>
      </c>
      <c r="B479" t="s">
        <v>941</v>
      </c>
      <c r="C479" t="s">
        <v>1246</v>
      </c>
      <c r="D479" s="83">
        <v>2569.8319999999999</v>
      </c>
      <c r="E479" s="84">
        <v>210588.24</v>
      </c>
      <c r="F479" s="84">
        <v>12629.16</v>
      </c>
      <c r="G479" s="84">
        <v>18312.18</v>
      </c>
      <c r="H479" s="84">
        <f t="shared" si="22"/>
        <v>241529.58</v>
      </c>
      <c r="I479" s="82">
        <f t="shared" si="24"/>
        <v>93.986525189195248</v>
      </c>
      <c r="K479" s="68"/>
    </row>
    <row r="480" spans="1:11" x14ac:dyDescent="0.35">
      <c r="A480" s="15">
        <f t="shared" si="23"/>
        <v>471</v>
      </c>
      <c r="B480" t="s">
        <v>942</v>
      </c>
      <c r="C480" t="s">
        <v>1247</v>
      </c>
      <c r="D480" s="83">
        <v>805.20900000000006</v>
      </c>
      <c r="E480" s="84">
        <v>8051.5300000000007</v>
      </c>
      <c r="F480" s="84">
        <v>80.749999999999986</v>
      </c>
      <c r="G480" s="84">
        <v>745.95999999999992</v>
      </c>
      <c r="H480" s="84">
        <f t="shared" si="22"/>
        <v>8878.24</v>
      </c>
      <c r="I480" s="82">
        <f t="shared" si="24"/>
        <v>11.026006912491042</v>
      </c>
      <c r="K480" s="68"/>
    </row>
    <row r="481" spans="1:11" x14ac:dyDescent="0.35">
      <c r="A481" s="15">
        <f t="shared" si="23"/>
        <v>472</v>
      </c>
      <c r="B481" t="s">
        <v>151</v>
      </c>
      <c r="C481" t="s">
        <v>481</v>
      </c>
      <c r="D481" s="83">
        <v>40541.18</v>
      </c>
      <c r="E481" s="84">
        <v>113147.24999999999</v>
      </c>
      <c r="F481" s="84">
        <v>8611.49</v>
      </c>
      <c r="G481" s="84">
        <v>9263.2099999999991</v>
      </c>
      <c r="H481" s="84">
        <f t="shared" si="22"/>
        <v>131021.94999999998</v>
      </c>
      <c r="I481" s="82">
        <f t="shared" si="24"/>
        <v>3.2318237900327516</v>
      </c>
      <c r="K481" s="68"/>
    </row>
    <row r="482" spans="1:11" x14ac:dyDescent="0.35">
      <c r="A482" s="15">
        <f t="shared" si="23"/>
        <v>473</v>
      </c>
      <c r="B482" t="s">
        <v>943</v>
      </c>
      <c r="C482" t="s">
        <v>1248</v>
      </c>
      <c r="D482" s="83">
        <v>-66239.889999999985</v>
      </c>
      <c r="E482" s="84">
        <v>118.79</v>
      </c>
      <c r="F482" s="84"/>
      <c r="G482" s="84"/>
      <c r="H482" s="84">
        <f t="shared" si="22"/>
        <v>118.79</v>
      </c>
      <c r="I482" s="82">
        <f t="shared" si="24"/>
        <v>-1.7933302727404896E-3</v>
      </c>
      <c r="K482" s="68"/>
    </row>
    <row r="483" spans="1:11" x14ac:dyDescent="0.35">
      <c r="A483" s="15">
        <f t="shared" si="23"/>
        <v>474</v>
      </c>
      <c r="B483" t="s">
        <v>292</v>
      </c>
      <c r="C483" t="s">
        <v>436</v>
      </c>
      <c r="D483" s="83">
        <v>1E-3</v>
      </c>
      <c r="E483" s="84">
        <v>-2068.65</v>
      </c>
      <c r="F483" s="84">
        <v>-222.2</v>
      </c>
      <c r="G483" s="84">
        <v>-296.51</v>
      </c>
      <c r="H483" s="84">
        <f t="shared" si="22"/>
        <v>-2587.3599999999997</v>
      </c>
      <c r="I483" s="82">
        <f t="shared" si="24"/>
        <v>-2587359.9999999995</v>
      </c>
      <c r="K483" s="68"/>
    </row>
    <row r="484" spans="1:11" x14ac:dyDescent="0.35">
      <c r="A484" s="15">
        <f t="shared" si="23"/>
        <v>475</v>
      </c>
      <c r="B484" t="s">
        <v>202</v>
      </c>
      <c r="C484" t="s">
        <v>527</v>
      </c>
      <c r="D484" s="83">
        <v>2880.4250000000002</v>
      </c>
      <c r="E484" s="84">
        <v>141.83000000000001</v>
      </c>
      <c r="F484" s="84">
        <v>116.78</v>
      </c>
      <c r="G484" s="84">
        <v>14.16</v>
      </c>
      <c r="H484" s="84">
        <f t="shared" si="22"/>
        <v>272.77000000000004</v>
      </c>
      <c r="I484" s="82">
        <f t="shared" si="24"/>
        <v>9.4697831049237527E-2</v>
      </c>
      <c r="K484" s="68"/>
    </row>
    <row r="485" spans="1:11" x14ac:dyDescent="0.35">
      <c r="A485" s="15">
        <f t="shared" si="23"/>
        <v>476</v>
      </c>
      <c r="B485" t="s">
        <v>293</v>
      </c>
      <c r="C485" t="s">
        <v>607</v>
      </c>
      <c r="D485" s="83">
        <v>-22.744</v>
      </c>
      <c r="E485" s="84">
        <v>7366.97</v>
      </c>
      <c r="F485" s="84">
        <v>180.47000000000003</v>
      </c>
      <c r="G485" s="84">
        <v>817.25</v>
      </c>
      <c r="H485" s="84">
        <f t="shared" si="22"/>
        <v>8364.69</v>
      </c>
      <c r="I485" s="82">
        <f t="shared" si="24"/>
        <v>-367.77567710165323</v>
      </c>
      <c r="K485" s="68"/>
    </row>
    <row r="486" spans="1:11" x14ac:dyDescent="0.35">
      <c r="A486" s="15">
        <f t="shared" si="23"/>
        <v>477</v>
      </c>
      <c r="B486" t="s">
        <v>203</v>
      </c>
      <c r="C486" t="s">
        <v>528</v>
      </c>
      <c r="D486" s="83">
        <v>18564.975000000002</v>
      </c>
      <c r="E486" s="84">
        <v>371.14</v>
      </c>
      <c r="F486" s="84">
        <v>305.58</v>
      </c>
      <c r="G486" s="84">
        <v>37.049999999999997</v>
      </c>
      <c r="H486" s="84">
        <f t="shared" si="22"/>
        <v>713.77</v>
      </c>
      <c r="I486" s="82">
        <f t="shared" si="24"/>
        <v>3.8447129608308116E-2</v>
      </c>
      <c r="K486" s="68"/>
    </row>
    <row r="487" spans="1:11" x14ac:dyDescent="0.35">
      <c r="A487" s="15">
        <f t="shared" si="23"/>
        <v>478</v>
      </c>
      <c r="B487" t="s">
        <v>294</v>
      </c>
      <c r="C487" t="s">
        <v>608</v>
      </c>
      <c r="D487" s="83">
        <v>168.61199999999999</v>
      </c>
      <c r="E487" s="84">
        <v>104.14</v>
      </c>
      <c r="F487" s="84">
        <v>103.68</v>
      </c>
      <c r="G487" s="84">
        <v>10.39</v>
      </c>
      <c r="H487" s="84">
        <f t="shared" si="22"/>
        <v>218.20999999999998</v>
      </c>
      <c r="I487" s="82">
        <f t="shared" si="24"/>
        <v>1.2941546271914217</v>
      </c>
      <c r="K487" s="68"/>
    </row>
    <row r="488" spans="1:11" x14ac:dyDescent="0.35">
      <c r="A488" s="15">
        <f t="shared" si="23"/>
        <v>479</v>
      </c>
      <c r="B488" t="s">
        <v>261</v>
      </c>
      <c r="C488" t="s">
        <v>436</v>
      </c>
      <c r="D488" s="83">
        <v>0</v>
      </c>
      <c r="E488" s="84">
        <v>-6035</v>
      </c>
      <c r="F488" s="84">
        <v>-586.16999999999996</v>
      </c>
      <c r="G488" s="84">
        <v>-484.35</v>
      </c>
      <c r="H488" s="84">
        <f t="shared" si="22"/>
        <v>-7105.52</v>
      </c>
      <c r="I488" s="82" t="str">
        <f t="shared" si="24"/>
        <v>n.m.</v>
      </c>
      <c r="K488" s="68"/>
    </row>
    <row r="489" spans="1:11" x14ac:dyDescent="0.35">
      <c r="A489" s="15">
        <f t="shared" si="23"/>
        <v>480</v>
      </c>
      <c r="B489" t="s">
        <v>262</v>
      </c>
      <c r="C489" t="s">
        <v>436</v>
      </c>
      <c r="D489" s="83">
        <v>0</v>
      </c>
      <c r="E489" s="84">
        <v>-3947.7999999999997</v>
      </c>
      <c r="F489" s="84">
        <v>-379.22</v>
      </c>
      <c r="G489" s="84">
        <v>-226.29999999999998</v>
      </c>
      <c r="H489" s="84">
        <f t="shared" si="22"/>
        <v>-4553.32</v>
      </c>
      <c r="I489" s="82" t="str">
        <f t="shared" si="24"/>
        <v>n.m.</v>
      </c>
      <c r="K489" s="68"/>
    </row>
    <row r="490" spans="1:11" x14ac:dyDescent="0.35">
      <c r="A490" s="15">
        <f t="shared" si="23"/>
        <v>481</v>
      </c>
      <c r="B490" t="s">
        <v>266</v>
      </c>
      <c r="C490" t="s">
        <v>436</v>
      </c>
      <c r="D490" s="83">
        <v>351.39699999999999</v>
      </c>
      <c r="E490" s="84">
        <v>-2284.12</v>
      </c>
      <c r="F490" s="84">
        <v>-216.94</v>
      </c>
      <c r="G490" s="84">
        <v>-161.05000000000001</v>
      </c>
      <c r="H490" s="84">
        <f t="shared" si="22"/>
        <v>-2662.11</v>
      </c>
      <c r="I490" s="82">
        <f t="shared" si="24"/>
        <v>-7.5757903453928179</v>
      </c>
      <c r="K490" s="68"/>
    </row>
    <row r="491" spans="1:11" x14ac:dyDescent="0.35">
      <c r="A491" s="15">
        <f t="shared" si="23"/>
        <v>482</v>
      </c>
      <c r="B491" t="s">
        <v>213</v>
      </c>
      <c r="C491" t="s">
        <v>1363</v>
      </c>
      <c r="D491" s="83">
        <v>0</v>
      </c>
      <c r="E491" s="84">
        <v>0</v>
      </c>
      <c r="F491" s="84"/>
      <c r="G491" s="84">
        <v>-138.29999999999998</v>
      </c>
      <c r="H491" s="84">
        <f t="shared" si="22"/>
        <v>-138.29999999999998</v>
      </c>
      <c r="I491" s="82" t="str">
        <f t="shared" si="24"/>
        <v>n.m.</v>
      </c>
      <c r="K491" s="68"/>
    </row>
    <row r="492" spans="1:11" x14ac:dyDescent="0.35">
      <c r="A492" s="15">
        <f t="shared" si="23"/>
        <v>483</v>
      </c>
      <c r="B492" t="s">
        <v>224</v>
      </c>
      <c r="C492" t="s">
        <v>436</v>
      </c>
      <c r="D492" s="83">
        <v>0</v>
      </c>
      <c r="E492" s="84">
        <v>-3380.76</v>
      </c>
      <c r="F492" s="84">
        <v>-310.11</v>
      </c>
      <c r="G492" s="84">
        <v>-222.69</v>
      </c>
      <c r="H492" s="84">
        <f t="shared" si="22"/>
        <v>-3913.5600000000004</v>
      </c>
      <c r="I492" s="82" t="str">
        <f t="shared" si="24"/>
        <v>n.m.</v>
      </c>
      <c r="K492" s="68"/>
    </row>
    <row r="493" spans="1:11" x14ac:dyDescent="0.35">
      <c r="A493" s="15">
        <f t="shared" si="23"/>
        <v>484</v>
      </c>
      <c r="B493" t="s">
        <v>161</v>
      </c>
      <c r="C493" t="s">
        <v>490</v>
      </c>
      <c r="D493" s="83">
        <v>1065534.75</v>
      </c>
      <c r="E493" s="84">
        <v>1560684.4299999992</v>
      </c>
      <c r="F493" s="84">
        <v>50469.490000000013</v>
      </c>
      <c r="G493" s="84">
        <v>131307.54</v>
      </c>
      <c r="H493" s="84">
        <f t="shared" si="22"/>
        <v>1742461.4599999993</v>
      </c>
      <c r="I493" s="82">
        <f t="shared" si="24"/>
        <v>1.6352929456312892</v>
      </c>
      <c r="K493" s="68"/>
    </row>
    <row r="494" spans="1:11" x14ac:dyDescent="0.35">
      <c r="A494" s="15">
        <f t="shared" si="23"/>
        <v>485</v>
      </c>
      <c r="B494" t="s">
        <v>204</v>
      </c>
      <c r="C494" t="s">
        <v>529</v>
      </c>
      <c r="D494" s="83">
        <v>311635.96499999997</v>
      </c>
      <c r="E494" s="84">
        <v>915259.57000000007</v>
      </c>
      <c r="F494" s="84">
        <v>6184.94</v>
      </c>
      <c r="G494" s="84">
        <v>81944.720000000016</v>
      </c>
      <c r="H494" s="84">
        <f t="shared" si="22"/>
        <v>1003389.23</v>
      </c>
      <c r="I494" s="82">
        <f t="shared" si="24"/>
        <v>3.2197478554825985</v>
      </c>
      <c r="K494" s="68"/>
    </row>
    <row r="495" spans="1:11" x14ac:dyDescent="0.35">
      <c r="A495" s="15">
        <f t="shared" si="23"/>
        <v>486</v>
      </c>
      <c r="B495" t="s">
        <v>108</v>
      </c>
      <c r="C495" t="s">
        <v>437</v>
      </c>
      <c r="D495" s="83">
        <v>218478.315</v>
      </c>
      <c r="E495" s="84">
        <v>270834.44</v>
      </c>
      <c r="F495" s="84">
        <v>9322.1900000000023</v>
      </c>
      <c r="G495" s="84">
        <v>21191.5</v>
      </c>
      <c r="H495" s="84">
        <f t="shared" si="22"/>
        <v>301348.13</v>
      </c>
      <c r="I495" s="82">
        <f t="shared" si="24"/>
        <v>1.3793045318937029</v>
      </c>
      <c r="K495" s="68"/>
    </row>
    <row r="496" spans="1:11" x14ac:dyDescent="0.35">
      <c r="A496" s="15">
        <f t="shared" si="23"/>
        <v>487</v>
      </c>
      <c r="B496" t="s">
        <v>205</v>
      </c>
      <c r="C496" t="s">
        <v>530</v>
      </c>
      <c r="D496" s="83">
        <v>301143.79500000004</v>
      </c>
      <c r="E496" s="84">
        <v>655773.2799999998</v>
      </c>
      <c r="F496" s="84">
        <v>2416.4500000000003</v>
      </c>
      <c r="G496" s="84">
        <v>51951.219999999994</v>
      </c>
      <c r="H496" s="84">
        <f t="shared" si="22"/>
        <v>710140.94999999972</v>
      </c>
      <c r="I496" s="82">
        <f t="shared" si="24"/>
        <v>2.3581457157368946</v>
      </c>
      <c r="K496" s="68"/>
    </row>
    <row r="497" spans="1:11" x14ac:dyDescent="0.35">
      <c r="A497" s="15">
        <f t="shared" si="23"/>
        <v>488</v>
      </c>
      <c r="B497" t="s">
        <v>76</v>
      </c>
      <c r="C497" t="s">
        <v>407</v>
      </c>
      <c r="D497" s="83">
        <v>28552.753999999997</v>
      </c>
      <c r="E497" s="84">
        <v>5282.82</v>
      </c>
      <c r="F497" s="84">
        <v>202.46999999999997</v>
      </c>
      <c r="G497" s="84">
        <v>375.28</v>
      </c>
      <c r="H497" s="84">
        <f t="shared" si="22"/>
        <v>5860.57</v>
      </c>
      <c r="I497" s="82">
        <f t="shared" si="24"/>
        <v>0.20525410613631176</v>
      </c>
      <c r="K497" s="68"/>
    </row>
    <row r="498" spans="1:11" x14ac:dyDescent="0.35">
      <c r="A498" s="15">
        <f t="shared" si="23"/>
        <v>489</v>
      </c>
      <c r="B498" t="s">
        <v>77</v>
      </c>
      <c r="C498" t="s">
        <v>408</v>
      </c>
      <c r="D498" s="83">
        <v>12322.719000000001</v>
      </c>
      <c r="E498" s="84">
        <v>61787.929999999993</v>
      </c>
      <c r="F498" s="84">
        <v>319.47000000000003</v>
      </c>
      <c r="G498" s="84">
        <v>4988.3500000000004</v>
      </c>
      <c r="H498" s="84">
        <f t="shared" si="22"/>
        <v>67095.75</v>
      </c>
      <c r="I498" s="82">
        <f t="shared" si="24"/>
        <v>5.4448819290612729</v>
      </c>
      <c r="K498" s="68"/>
    </row>
    <row r="499" spans="1:11" x14ac:dyDescent="0.35">
      <c r="A499" s="15">
        <f t="shared" si="23"/>
        <v>490</v>
      </c>
      <c r="B499" t="s">
        <v>162</v>
      </c>
      <c r="C499" t="s">
        <v>491</v>
      </c>
      <c r="D499" s="83">
        <v>0</v>
      </c>
      <c r="E499" s="84">
        <v>-239027.34</v>
      </c>
      <c r="F499" s="84"/>
      <c r="G499" s="84">
        <v>66.3</v>
      </c>
      <c r="H499" s="84">
        <f t="shared" si="22"/>
        <v>-238961.04</v>
      </c>
      <c r="I499" s="82" t="str">
        <f t="shared" si="24"/>
        <v>n.m.</v>
      </c>
      <c r="K499" s="68"/>
    </row>
    <row r="500" spans="1:11" x14ac:dyDescent="0.35">
      <c r="A500" s="15">
        <f t="shared" si="23"/>
        <v>491</v>
      </c>
      <c r="B500" t="s">
        <v>122</v>
      </c>
      <c r="C500" t="s">
        <v>450</v>
      </c>
      <c r="D500" s="83">
        <v>0</v>
      </c>
      <c r="E500" s="84">
        <v>-541181.5</v>
      </c>
      <c r="F500" s="84"/>
      <c r="G500" s="84">
        <v>162.01000000000002</v>
      </c>
      <c r="H500" s="84">
        <f t="shared" si="22"/>
        <v>-541019.49</v>
      </c>
      <c r="I500" s="82" t="str">
        <f t="shared" si="24"/>
        <v>n.m.</v>
      </c>
      <c r="K500" s="68"/>
    </row>
    <row r="501" spans="1:11" x14ac:dyDescent="0.35">
      <c r="A501" s="15">
        <f t="shared" si="23"/>
        <v>492</v>
      </c>
      <c r="B501" t="s">
        <v>159</v>
      </c>
      <c r="C501" t="s">
        <v>488</v>
      </c>
      <c r="D501" s="83">
        <v>0</v>
      </c>
      <c r="E501" s="84">
        <v>-850703.4</v>
      </c>
      <c r="F501" s="84"/>
      <c r="G501" s="84"/>
      <c r="H501" s="84">
        <f t="shared" si="22"/>
        <v>-850703.4</v>
      </c>
      <c r="I501" s="82" t="str">
        <f t="shared" si="24"/>
        <v>n.m.</v>
      </c>
      <c r="K501" s="68"/>
    </row>
    <row r="502" spans="1:11" x14ac:dyDescent="0.35">
      <c r="A502" s="15">
        <f t="shared" si="23"/>
        <v>493</v>
      </c>
      <c r="B502" t="s">
        <v>245</v>
      </c>
      <c r="C502" t="s">
        <v>568</v>
      </c>
      <c r="D502" s="83">
        <v>0</v>
      </c>
      <c r="E502" s="84">
        <v>-95500.65</v>
      </c>
      <c r="F502" s="84"/>
      <c r="G502" s="84"/>
      <c r="H502" s="84">
        <f t="shared" si="22"/>
        <v>-95500.65</v>
      </c>
      <c r="I502" s="82" t="str">
        <f t="shared" si="24"/>
        <v>n.m.</v>
      </c>
      <c r="K502" s="68"/>
    </row>
    <row r="503" spans="1:11" x14ac:dyDescent="0.35">
      <c r="A503" s="15">
        <f t="shared" si="23"/>
        <v>494</v>
      </c>
      <c r="B503" t="s">
        <v>254</v>
      </c>
      <c r="C503" t="s">
        <v>574</v>
      </c>
      <c r="D503" s="83">
        <v>0</v>
      </c>
      <c r="E503" s="84">
        <v>-13006.44</v>
      </c>
      <c r="F503" s="84"/>
      <c r="G503" s="84"/>
      <c r="H503" s="84">
        <f t="shared" si="22"/>
        <v>-13006.44</v>
      </c>
      <c r="I503" s="82" t="str">
        <f t="shared" si="24"/>
        <v>n.m.</v>
      </c>
      <c r="K503" s="68"/>
    </row>
    <row r="504" spans="1:11" x14ac:dyDescent="0.35">
      <c r="A504" s="15">
        <f t="shared" si="23"/>
        <v>495</v>
      </c>
      <c r="B504" t="s">
        <v>246</v>
      </c>
      <c r="C504" t="s">
        <v>569</v>
      </c>
      <c r="D504" s="83">
        <v>0</v>
      </c>
      <c r="E504" s="84">
        <v>-47495.86</v>
      </c>
      <c r="F504" s="84">
        <v>-5807.62</v>
      </c>
      <c r="G504" s="84">
        <v>12.94</v>
      </c>
      <c r="H504" s="84">
        <f t="shared" si="22"/>
        <v>-53290.54</v>
      </c>
      <c r="I504" s="82" t="str">
        <f t="shared" si="24"/>
        <v>n.m.</v>
      </c>
      <c r="K504" s="68"/>
    </row>
    <row r="505" spans="1:11" x14ac:dyDescent="0.35">
      <c r="A505" s="15">
        <f t="shared" si="23"/>
        <v>496</v>
      </c>
      <c r="B505" t="s">
        <v>244</v>
      </c>
      <c r="C505" t="s">
        <v>567</v>
      </c>
      <c r="D505" s="83">
        <v>0</v>
      </c>
      <c r="E505" s="84">
        <v>-14153.25</v>
      </c>
      <c r="F505" s="84"/>
      <c r="G505" s="84"/>
      <c r="H505" s="84">
        <f t="shared" si="22"/>
        <v>-14153.25</v>
      </c>
      <c r="I505" s="82" t="str">
        <f t="shared" si="24"/>
        <v>n.m.</v>
      </c>
      <c r="K505" s="68"/>
    </row>
    <row r="506" spans="1:11" x14ac:dyDescent="0.35">
      <c r="A506" s="15">
        <f t="shared" si="23"/>
        <v>497</v>
      </c>
      <c r="B506" t="s">
        <v>255</v>
      </c>
      <c r="C506" t="s">
        <v>575</v>
      </c>
      <c r="D506" s="83">
        <v>0</v>
      </c>
      <c r="E506" s="84">
        <v>-25755.33</v>
      </c>
      <c r="F506" s="84">
        <v>-2643.18</v>
      </c>
      <c r="G506" s="84">
        <v>4.6800000000000006</v>
      </c>
      <c r="H506" s="84">
        <f t="shared" si="22"/>
        <v>-28393.83</v>
      </c>
      <c r="I506" s="82" t="str">
        <f t="shared" si="24"/>
        <v>n.m.</v>
      </c>
      <c r="K506" s="68"/>
    </row>
    <row r="507" spans="1:11" x14ac:dyDescent="0.35">
      <c r="A507" s="15">
        <f t="shared" si="23"/>
        <v>498</v>
      </c>
      <c r="B507" t="s">
        <v>243</v>
      </c>
      <c r="C507" t="s">
        <v>566</v>
      </c>
      <c r="D507" s="83">
        <v>0</v>
      </c>
      <c r="E507" s="84">
        <v>-11804.06</v>
      </c>
      <c r="F507" s="84"/>
      <c r="G507" s="84"/>
      <c r="H507" s="84">
        <f t="shared" ref="H507:H595" si="25">SUM(E507:G507)</f>
        <v>-11804.06</v>
      </c>
      <c r="I507" s="82" t="str">
        <f t="shared" si="24"/>
        <v>n.m.</v>
      </c>
      <c r="K507" s="68"/>
    </row>
    <row r="508" spans="1:11" x14ac:dyDescent="0.35">
      <c r="A508" s="15">
        <f t="shared" si="23"/>
        <v>499</v>
      </c>
      <c r="B508" t="s">
        <v>944</v>
      </c>
      <c r="C508" t="s">
        <v>1249</v>
      </c>
      <c r="D508" s="83">
        <v>0</v>
      </c>
      <c r="E508" s="84">
        <v>-2051.84</v>
      </c>
      <c r="F508" s="84">
        <v>-21.810000000000002</v>
      </c>
      <c r="G508" s="84">
        <v>5.82</v>
      </c>
      <c r="H508" s="84">
        <f t="shared" si="25"/>
        <v>-2067.83</v>
      </c>
      <c r="I508" s="82" t="str">
        <f t="shared" si="24"/>
        <v>n.m.</v>
      </c>
      <c r="K508" s="68"/>
    </row>
    <row r="509" spans="1:11" x14ac:dyDescent="0.35">
      <c r="A509" s="15">
        <f t="shared" si="23"/>
        <v>500</v>
      </c>
      <c r="B509" t="s">
        <v>78</v>
      </c>
      <c r="C509" t="s">
        <v>409</v>
      </c>
      <c r="D509" s="83">
        <v>1468325.4310000001</v>
      </c>
      <c r="E509" s="84">
        <v>4209487.3600000022</v>
      </c>
      <c r="F509" s="84">
        <v>85143.569999999978</v>
      </c>
      <c r="G509" s="84">
        <v>229234.31999999998</v>
      </c>
      <c r="H509" s="84">
        <f t="shared" si="25"/>
        <v>4523865.2500000028</v>
      </c>
      <c r="I509" s="82">
        <f t="shared" si="24"/>
        <v>3.0809690784413055</v>
      </c>
      <c r="K509" s="68"/>
    </row>
    <row r="510" spans="1:11" x14ac:dyDescent="0.35">
      <c r="A510" s="15">
        <f t="shared" si="23"/>
        <v>501</v>
      </c>
      <c r="B510" t="s">
        <v>109</v>
      </c>
      <c r="C510" t="s">
        <v>438</v>
      </c>
      <c r="D510" s="83">
        <v>3138111.5869999994</v>
      </c>
      <c r="E510" s="84">
        <v>685410.86</v>
      </c>
      <c r="F510" s="84">
        <v>49877.229999999996</v>
      </c>
      <c r="G510" s="84">
        <v>64187.51</v>
      </c>
      <c r="H510" s="84">
        <f t="shared" si="25"/>
        <v>799475.6</v>
      </c>
      <c r="I510" s="82">
        <f t="shared" si="24"/>
        <v>0.25476327970997681</v>
      </c>
      <c r="K510" s="68"/>
    </row>
    <row r="511" spans="1:11" x14ac:dyDescent="0.35">
      <c r="A511" s="15">
        <f t="shared" si="23"/>
        <v>502</v>
      </c>
      <c r="B511" t="s">
        <v>269</v>
      </c>
      <c r="C511" t="s">
        <v>587</v>
      </c>
      <c r="D511" s="83">
        <v>187694.38200000001</v>
      </c>
      <c r="E511" s="84">
        <v>23820.229999999996</v>
      </c>
      <c r="F511" s="84">
        <v>1378.54</v>
      </c>
      <c r="G511" s="84">
        <v>3305.3199999999997</v>
      </c>
      <c r="H511" s="84">
        <f t="shared" si="25"/>
        <v>28504.089999999997</v>
      </c>
      <c r="I511" s="82">
        <f t="shared" si="24"/>
        <v>0.15186437492838756</v>
      </c>
      <c r="K511" s="68"/>
    </row>
    <row r="512" spans="1:11" x14ac:dyDescent="0.35">
      <c r="A512" s="15">
        <f t="shared" si="23"/>
        <v>503</v>
      </c>
      <c r="B512" t="s">
        <v>110</v>
      </c>
      <c r="C512" t="s">
        <v>439</v>
      </c>
      <c r="D512" s="83">
        <v>0</v>
      </c>
      <c r="E512" s="84">
        <v>3382.26</v>
      </c>
      <c r="F512" s="84">
        <v>185.26999999999995</v>
      </c>
      <c r="G512" s="84">
        <v>570.07000000000005</v>
      </c>
      <c r="H512" s="84">
        <f t="shared" si="25"/>
        <v>4137.6000000000004</v>
      </c>
      <c r="I512" s="82" t="str">
        <f t="shared" si="24"/>
        <v>n.m.</v>
      </c>
      <c r="K512" s="68"/>
    </row>
    <row r="513" spans="1:11" x14ac:dyDescent="0.35">
      <c r="A513" s="15">
        <f t="shared" si="23"/>
        <v>504</v>
      </c>
      <c r="B513" t="s">
        <v>278</v>
      </c>
      <c r="C513" t="s">
        <v>596</v>
      </c>
      <c r="D513" s="83">
        <v>44076.111000000004</v>
      </c>
      <c r="E513" s="84">
        <v>196.06</v>
      </c>
      <c r="F513" s="84">
        <v>2.8600000000000003</v>
      </c>
      <c r="G513" s="84">
        <v>19.48</v>
      </c>
      <c r="H513" s="84">
        <f t="shared" si="25"/>
        <v>218.4</v>
      </c>
      <c r="I513" s="82">
        <f t="shared" si="24"/>
        <v>4.9550651145242822E-3</v>
      </c>
      <c r="K513" s="68"/>
    </row>
    <row r="514" spans="1:11" x14ac:dyDescent="0.35">
      <c r="A514" s="15">
        <f t="shared" ref="A514:A577" si="26">A513+1</f>
        <v>505</v>
      </c>
      <c r="B514" t="s">
        <v>242</v>
      </c>
      <c r="C514" t="s">
        <v>565</v>
      </c>
      <c r="D514" s="83">
        <v>16692.644</v>
      </c>
      <c r="E514" s="84">
        <v>573.67999999999995</v>
      </c>
      <c r="F514" s="84">
        <v>68.819999999999979</v>
      </c>
      <c r="G514" s="84">
        <v>46.86</v>
      </c>
      <c r="H514" s="84">
        <f t="shared" si="25"/>
        <v>689.3599999999999</v>
      </c>
      <c r="I514" s="82">
        <f t="shared" si="24"/>
        <v>4.129723248156493E-2</v>
      </c>
      <c r="K514" s="68"/>
    </row>
    <row r="515" spans="1:11" x14ac:dyDescent="0.35">
      <c r="A515" s="15">
        <f t="shared" si="26"/>
        <v>506</v>
      </c>
      <c r="B515" t="s">
        <v>279</v>
      </c>
      <c r="C515" t="s">
        <v>597</v>
      </c>
      <c r="D515" s="83">
        <v>57419.353000000003</v>
      </c>
      <c r="E515" s="84">
        <v>7515.8499999999995</v>
      </c>
      <c r="F515" s="84">
        <v>296.23</v>
      </c>
      <c r="G515" s="84">
        <v>591.63</v>
      </c>
      <c r="H515" s="84">
        <f t="shared" si="25"/>
        <v>8403.7099999999991</v>
      </c>
      <c r="I515" s="82">
        <f t="shared" si="24"/>
        <v>0.14635675187771618</v>
      </c>
      <c r="K515" s="68"/>
    </row>
    <row r="516" spans="1:11" x14ac:dyDescent="0.35">
      <c r="A516" s="15">
        <f t="shared" si="26"/>
        <v>507</v>
      </c>
      <c r="B516" t="s">
        <v>280</v>
      </c>
      <c r="C516" t="s">
        <v>598</v>
      </c>
      <c r="D516" s="83">
        <v>515262.45500000007</v>
      </c>
      <c r="E516" s="84">
        <v>283408.38999999996</v>
      </c>
      <c r="F516" s="84">
        <v>5751.3</v>
      </c>
      <c r="G516" s="84">
        <v>36088.179999999993</v>
      </c>
      <c r="H516" s="84">
        <f t="shared" si="25"/>
        <v>325247.86999999994</v>
      </c>
      <c r="I516" s="82">
        <f t="shared" si="24"/>
        <v>0.63122757508113003</v>
      </c>
      <c r="K516" s="68"/>
    </row>
    <row r="517" spans="1:11" x14ac:dyDescent="0.35">
      <c r="A517" s="15">
        <f t="shared" si="26"/>
        <v>508</v>
      </c>
      <c r="B517" t="s">
        <v>945</v>
      </c>
      <c r="C517" t="s">
        <v>1250</v>
      </c>
      <c r="D517" s="83">
        <v>127141.54000000001</v>
      </c>
      <c r="E517" s="84">
        <v>117913.93000000001</v>
      </c>
      <c r="F517" s="84">
        <v>1024.9100000000001</v>
      </c>
      <c r="G517" s="84">
        <v>11720.62</v>
      </c>
      <c r="H517" s="84">
        <f t="shared" si="25"/>
        <v>130659.46</v>
      </c>
      <c r="I517" s="82">
        <f t="shared" si="24"/>
        <v>1.0276693203495884</v>
      </c>
      <c r="K517" s="68"/>
    </row>
    <row r="518" spans="1:11" x14ac:dyDescent="0.35">
      <c r="A518" s="15">
        <f t="shared" si="26"/>
        <v>509</v>
      </c>
      <c r="B518" t="s">
        <v>946</v>
      </c>
      <c r="C518" t="s">
        <v>1251</v>
      </c>
      <c r="D518" s="83">
        <v>0</v>
      </c>
      <c r="E518" s="84">
        <v>35064.770000000004</v>
      </c>
      <c r="F518" s="84"/>
      <c r="G518" s="84"/>
      <c r="H518" s="84">
        <f t="shared" si="25"/>
        <v>35064.770000000004</v>
      </c>
      <c r="I518" s="82" t="str">
        <f t="shared" si="24"/>
        <v>n.m.</v>
      </c>
      <c r="K518" s="68"/>
    </row>
    <row r="519" spans="1:11" x14ac:dyDescent="0.35">
      <c r="A519" s="15">
        <f t="shared" si="26"/>
        <v>510</v>
      </c>
      <c r="B519" t="s">
        <v>225</v>
      </c>
      <c r="C519" t="s">
        <v>550</v>
      </c>
      <c r="D519" s="83">
        <v>145141.81</v>
      </c>
      <c r="E519" s="84">
        <v>56771.509999999995</v>
      </c>
      <c r="F519" s="84">
        <v>2517.89</v>
      </c>
      <c r="G519" s="84">
        <v>2494.3999999999996</v>
      </c>
      <c r="H519" s="84">
        <f t="shared" si="25"/>
        <v>61783.799999999996</v>
      </c>
      <c r="I519" s="82">
        <f t="shared" si="24"/>
        <v>0.42567885849018966</v>
      </c>
      <c r="K519" s="68"/>
    </row>
    <row r="520" spans="1:11" x14ac:dyDescent="0.35">
      <c r="A520" s="15">
        <f t="shared" si="26"/>
        <v>511</v>
      </c>
      <c r="B520" t="s">
        <v>226</v>
      </c>
      <c r="C520" t="s">
        <v>551</v>
      </c>
      <c r="D520" s="83">
        <v>346865.95700000005</v>
      </c>
      <c r="E520" s="84">
        <v>7135.170000000001</v>
      </c>
      <c r="F520" s="84">
        <v>249.14</v>
      </c>
      <c r="G520" s="84">
        <v>1205.3700000000001</v>
      </c>
      <c r="H520" s="84">
        <f t="shared" si="25"/>
        <v>8589.6800000000021</v>
      </c>
      <c r="I520" s="82">
        <f t="shared" si="24"/>
        <v>2.4763687028531316E-2</v>
      </c>
      <c r="K520" s="68"/>
    </row>
    <row r="521" spans="1:11" x14ac:dyDescent="0.35">
      <c r="A521" s="15">
        <f t="shared" si="26"/>
        <v>512</v>
      </c>
      <c r="B521" t="s">
        <v>227</v>
      </c>
      <c r="C521" t="s">
        <v>552</v>
      </c>
      <c r="D521" s="83">
        <v>558464.92099999997</v>
      </c>
      <c r="E521" s="84">
        <v>3339.15</v>
      </c>
      <c r="F521" s="84">
        <v>329.60000000000008</v>
      </c>
      <c r="G521" s="84">
        <v>282.58999999999997</v>
      </c>
      <c r="H521" s="84">
        <f t="shared" si="25"/>
        <v>3951.34</v>
      </c>
      <c r="I521" s="82">
        <f t="shared" si="24"/>
        <v>7.0753593492043172E-3</v>
      </c>
      <c r="K521" s="68"/>
    </row>
    <row r="522" spans="1:11" x14ac:dyDescent="0.35">
      <c r="A522" s="15">
        <f t="shared" si="26"/>
        <v>513</v>
      </c>
      <c r="B522" t="s">
        <v>228</v>
      </c>
      <c r="C522" t="s">
        <v>553</v>
      </c>
      <c r="D522" s="83">
        <v>559894.07400000002</v>
      </c>
      <c r="E522" s="84">
        <v>75633.679999999993</v>
      </c>
      <c r="F522" s="84">
        <v>773.96</v>
      </c>
      <c r="G522" s="84">
        <v>4259.8600000000006</v>
      </c>
      <c r="H522" s="84">
        <f t="shared" si="25"/>
        <v>80667.5</v>
      </c>
      <c r="I522" s="82">
        <f t="shared" si="24"/>
        <v>0.14407635970085297</v>
      </c>
      <c r="K522" s="68"/>
    </row>
    <row r="523" spans="1:11" x14ac:dyDescent="0.35">
      <c r="A523" s="15">
        <f t="shared" si="26"/>
        <v>514</v>
      </c>
      <c r="B523" t="s">
        <v>947</v>
      </c>
      <c r="C523" t="s">
        <v>1252</v>
      </c>
      <c r="D523" s="83">
        <v>127860.76299999999</v>
      </c>
      <c r="E523" s="84">
        <v>2934.22</v>
      </c>
      <c r="F523" s="84">
        <v>151.64999999999998</v>
      </c>
      <c r="G523" s="84">
        <v>275.09000000000003</v>
      </c>
      <c r="H523" s="84">
        <f t="shared" si="25"/>
        <v>3360.96</v>
      </c>
      <c r="I523" s="82">
        <f t="shared" si="24"/>
        <v>2.6286093725250179E-2</v>
      </c>
      <c r="K523" s="68"/>
    </row>
    <row r="524" spans="1:11" x14ac:dyDescent="0.35">
      <c r="A524" s="15">
        <f t="shared" si="26"/>
        <v>515</v>
      </c>
      <c r="B524" t="s">
        <v>948</v>
      </c>
      <c r="C524" t="s">
        <v>1253</v>
      </c>
      <c r="D524" s="83">
        <v>88579.054000000004</v>
      </c>
      <c r="E524" s="84">
        <v>3813.8099999999995</v>
      </c>
      <c r="F524" s="84">
        <v>84.58</v>
      </c>
      <c r="G524" s="84">
        <v>217.92</v>
      </c>
      <c r="H524" s="84">
        <f t="shared" si="25"/>
        <v>4116.3099999999995</v>
      </c>
      <c r="I524" s="82">
        <f t="shared" ref="I524:I587" si="27">IFERROR(H524/D524,"n.m.")</f>
        <v>4.6470466934541876E-2</v>
      </c>
      <c r="K524" s="68"/>
    </row>
    <row r="525" spans="1:11" x14ac:dyDescent="0.35">
      <c r="A525" s="15">
        <f t="shared" si="26"/>
        <v>516</v>
      </c>
      <c r="B525" t="s">
        <v>281</v>
      </c>
      <c r="C525" t="s">
        <v>549</v>
      </c>
      <c r="D525" s="83">
        <v>0</v>
      </c>
      <c r="E525" s="84">
        <v>7544.26</v>
      </c>
      <c r="F525" s="84">
        <v>217.75</v>
      </c>
      <c r="G525" s="84">
        <v>471.90000000000003</v>
      </c>
      <c r="H525" s="84">
        <f t="shared" si="25"/>
        <v>8233.91</v>
      </c>
      <c r="I525" s="82" t="str">
        <f t="shared" si="27"/>
        <v>n.m.</v>
      </c>
      <c r="K525" s="68"/>
    </row>
    <row r="526" spans="1:11" x14ac:dyDescent="0.35">
      <c r="A526" s="15">
        <f t="shared" si="26"/>
        <v>517</v>
      </c>
      <c r="B526" t="s">
        <v>282</v>
      </c>
      <c r="C526" t="s">
        <v>538</v>
      </c>
      <c r="D526" s="83">
        <v>392286.06800000009</v>
      </c>
      <c r="E526" s="84">
        <v>254925.83999999997</v>
      </c>
      <c r="F526" s="84">
        <v>10235.77</v>
      </c>
      <c r="G526" s="84">
        <v>16888.36</v>
      </c>
      <c r="H526" s="84">
        <f t="shared" si="25"/>
        <v>282049.96999999997</v>
      </c>
      <c r="I526" s="82">
        <f t="shared" si="27"/>
        <v>0.7189905352437852</v>
      </c>
      <c r="K526" s="68"/>
    </row>
    <row r="527" spans="1:11" x14ac:dyDescent="0.35">
      <c r="A527" s="15">
        <f t="shared" si="26"/>
        <v>518</v>
      </c>
      <c r="B527" t="s">
        <v>326</v>
      </c>
      <c r="C527" t="s">
        <v>637</v>
      </c>
      <c r="D527" s="83">
        <v>18444.766</v>
      </c>
      <c r="E527" s="84">
        <v>319.70999999999998</v>
      </c>
      <c r="F527" s="84">
        <v>19.259999999999998</v>
      </c>
      <c r="G527" s="84">
        <v>51.2</v>
      </c>
      <c r="H527" s="84">
        <f t="shared" si="25"/>
        <v>390.16999999999996</v>
      </c>
      <c r="I527" s="82">
        <f t="shared" si="27"/>
        <v>2.1153426397494009E-2</v>
      </c>
      <c r="K527" s="68"/>
    </row>
    <row r="528" spans="1:11" x14ac:dyDescent="0.35">
      <c r="A528" s="15">
        <f t="shared" si="26"/>
        <v>519</v>
      </c>
      <c r="B528" t="s">
        <v>329</v>
      </c>
      <c r="C528" t="s">
        <v>640</v>
      </c>
      <c r="D528" s="83">
        <v>0</v>
      </c>
      <c r="E528" s="84">
        <v>18776.080000000002</v>
      </c>
      <c r="F528" s="84">
        <v>12100.96</v>
      </c>
      <c r="G528" s="84"/>
      <c r="H528" s="84">
        <f t="shared" si="25"/>
        <v>30877.040000000001</v>
      </c>
      <c r="I528" s="82" t="str">
        <f t="shared" si="27"/>
        <v>n.m.</v>
      </c>
      <c r="K528" s="68"/>
    </row>
    <row r="529" spans="1:11" x14ac:dyDescent="0.35">
      <c r="A529" s="15">
        <f t="shared" si="26"/>
        <v>520</v>
      </c>
      <c r="B529" t="s">
        <v>949</v>
      </c>
      <c r="C529" t="s">
        <v>1254</v>
      </c>
      <c r="D529" s="83">
        <v>435236.22499999998</v>
      </c>
      <c r="E529" s="84">
        <v>1195845.02</v>
      </c>
      <c r="F529" s="84">
        <v>68554.649999999994</v>
      </c>
      <c r="G529" s="84">
        <v>165699.97000000003</v>
      </c>
      <c r="H529" s="84">
        <f t="shared" si="25"/>
        <v>1430099.64</v>
      </c>
      <c r="I529" s="82">
        <f t="shared" si="27"/>
        <v>3.2858010382752494</v>
      </c>
      <c r="K529" s="68"/>
    </row>
    <row r="530" spans="1:11" x14ac:dyDescent="0.35">
      <c r="A530" s="15">
        <f t="shared" si="26"/>
        <v>521</v>
      </c>
      <c r="B530" t="s">
        <v>950</v>
      </c>
      <c r="C530" t="s">
        <v>1255</v>
      </c>
      <c r="D530" s="83">
        <v>0</v>
      </c>
      <c r="E530" s="84">
        <v>513076.01000000007</v>
      </c>
      <c r="F530" s="84">
        <v>8190.6900000000014</v>
      </c>
      <c r="G530" s="84">
        <v>32844.239999999998</v>
      </c>
      <c r="H530" s="84">
        <f t="shared" si="25"/>
        <v>554110.94000000006</v>
      </c>
      <c r="I530" s="82" t="str">
        <f t="shared" si="27"/>
        <v>n.m.</v>
      </c>
      <c r="K530" s="68"/>
    </row>
    <row r="531" spans="1:11" x14ac:dyDescent="0.35">
      <c r="A531" s="15">
        <f t="shared" si="26"/>
        <v>522</v>
      </c>
      <c r="B531" t="s">
        <v>951</v>
      </c>
      <c r="C531" t="s">
        <v>1256</v>
      </c>
      <c r="D531" s="83">
        <v>3726729.4929999998</v>
      </c>
      <c r="E531" s="84">
        <v>335682.91</v>
      </c>
      <c r="F531" s="84">
        <v>5602.8799999999983</v>
      </c>
      <c r="G531" s="84">
        <v>20861.999999999996</v>
      </c>
      <c r="H531" s="84">
        <f t="shared" si="25"/>
        <v>362147.79</v>
      </c>
      <c r="I531" s="82">
        <f t="shared" si="27"/>
        <v>9.7175765152858654E-2</v>
      </c>
      <c r="K531" s="68"/>
    </row>
    <row r="532" spans="1:11" x14ac:dyDescent="0.35">
      <c r="A532" s="15">
        <f t="shared" si="26"/>
        <v>523</v>
      </c>
      <c r="B532" t="s">
        <v>952</v>
      </c>
      <c r="C532" t="s">
        <v>1257</v>
      </c>
      <c r="D532" s="83">
        <v>2424532.02</v>
      </c>
      <c r="E532" s="84">
        <v>272942.36000000004</v>
      </c>
      <c r="F532" s="84">
        <v>4357.97</v>
      </c>
      <c r="G532" s="84">
        <v>22711.489999999994</v>
      </c>
      <c r="H532" s="84">
        <f t="shared" si="25"/>
        <v>300011.82</v>
      </c>
      <c r="I532" s="82">
        <f t="shared" si="27"/>
        <v>0.12374009397491892</v>
      </c>
      <c r="K532" s="68"/>
    </row>
    <row r="533" spans="1:11" x14ac:dyDescent="0.35">
      <c r="A533" s="15">
        <f t="shared" si="26"/>
        <v>524</v>
      </c>
      <c r="B533" t="s">
        <v>953</v>
      </c>
      <c r="C533" t="s">
        <v>1258</v>
      </c>
      <c r="D533" s="83">
        <v>22659.866999999998</v>
      </c>
      <c r="E533" s="84">
        <v>126673.76999999999</v>
      </c>
      <c r="F533" s="84"/>
      <c r="G533" s="84"/>
      <c r="H533" s="84">
        <f t="shared" si="25"/>
        <v>126673.76999999999</v>
      </c>
      <c r="I533" s="82">
        <f t="shared" si="27"/>
        <v>5.5902256619599751</v>
      </c>
      <c r="K533" s="68"/>
    </row>
    <row r="534" spans="1:11" x14ac:dyDescent="0.35">
      <c r="A534" s="15">
        <f t="shared" si="26"/>
        <v>525</v>
      </c>
      <c r="B534" t="s">
        <v>954</v>
      </c>
      <c r="C534" t="s">
        <v>382</v>
      </c>
      <c r="D534" s="83">
        <v>11206.526</v>
      </c>
      <c r="E534" s="84">
        <v>34485.53</v>
      </c>
      <c r="F534" s="84">
        <v>3573.48</v>
      </c>
      <c r="G534" s="84">
        <v>2699.2300000000005</v>
      </c>
      <c r="H534" s="84">
        <f t="shared" si="25"/>
        <v>40758.240000000005</v>
      </c>
      <c r="I534" s="82">
        <f t="shared" si="27"/>
        <v>3.6370093640080792</v>
      </c>
      <c r="K534" s="68"/>
    </row>
    <row r="535" spans="1:11" x14ac:dyDescent="0.35">
      <c r="A535" s="15">
        <f t="shared" si="26"/>
        <v>526</v>
      </c>
      <c r="B535" t="s">
        <v>955</v>
      </c>
      <c r="C535" t="s">
        <v>538</v>
      </c>
      <c r="D535" s="83">
        <v>1662.723</v>
      </c>
      <c r="E535" s="84">
        <v>4215.42</v>
      </c>
      <c r="F535" s="84">
        <v>763.78000000000009</v>
      </c>
      <c r="G535" s="84">
        <v>428.32999999999993</v>
      </c>
      <c r="H535" s="84">
        <f t="shared" si="25"/>
        <v>5407.53</v>
      </c>
      <c r="I535" s="82">
        <f t="shared" si="27"/>
        <v>3.2522133873170698</v>
      </c>
      <c r="K535" s="68"/>
    </row>
    <row r="536" spans="1:11" x14ac:dyDescent="0.35">
      <c r="A536" s="15">
        <f t="shared" si="26"/>
        <v>527</v>
      </c>
      <c r="B536" t="s">
        <v>957</v>
      </c>
      <c r="C536" t="s">
        <v>581</v>
      </c>
      <c r="D536" s="83">
        <v>0</v>
      </c>
      <c r="E536" s="84">
        <v>25515.399999999998</v>
      </c>
      <c r="F536" s="84">
        <v>219.23</v>
      </c>
      <c r="G536" s="84">
        <v>2478.67</v>
      </c>
      <c r="H536" s="84">
        <f t="shared" si="25"/>
        <v>28213.299999999996</v>
      </c>
      <c r="I536" s="82" t="str">
        <f t="shared" si="27"/>
        <v>n.m.</v>
      </c>
      <c r="K536" s="68"/>
    </row>
    <row r="537" spans="1:11" x14ac:dyDescent="0.35">
      <c r="A537" s="15">
        <f t="shared" si="26"/>
        <v>528</v>
      </c>
      <c r="B537" t="s">
        <v>958</v>
      </c>
      <c r="C537" t="s">
        <v>1260</v>
      </c>
      <c r="D537" s="83">
        <v>0</v>
      </c>
      <c r="E537" s="84">
        <v>24658.189999999995</v>
      </c>
      <c r="F537" s="84">
        <v>180.88</v>
      </c>
      <c r="G537" s="84">
        <v>2660.94</v>
      </c>
      <c r="H537" s="84">
        <f t="shared" si="25"/>
        <v>27500.009999999995</v>
      </c>
      <c r="I537" s="82" t="str">
        <f t="shared" si="27"/>
        <v>n.m.</v>
      </c>
      <c r="K537" s="68"/>
    </row>
    <row r="538" spans="1:11" x14ac:dyDescent="0.35">
      <c r="A538" s="15">
        <f t="shared" si="26"/>
        <v>529</v>
      </c>
      <c r="B538" t="s">
        <v>959</v>
      </c>
      <c r="C538" t="s">
        <v>1261</v>
      </c>
      <c r="D538" s="83">
        <v>936990.54399999999</v>
      </c>
      <c r="E538" s="84">
        <v>5993.5</v>
      </c>
      <c r="F538" s="84">
        <v>40.18</v>
      </c>
      <c r="G538" s="84">
        <v>343.94</v>
      </c>
      <c r="H538" s="84">
        <f t="shared" si="25"/>
        <v>6377.62</v>
      </c>
      <c r="I538" s="82">
        <f t="shared" si="27"/>
        <v>6.8064934495219408E-3</v>
      </c>
      <c r="K538" s="68"/>
    </row>
    <row r="539" spans="1:11" x14ac:dyDescent="0.35">
      <c r="A539" s="15">
        <f t="shared" si="26"/>
        <v>530</v>
      </c>
      <c r="B539" t="s">
        <v>960</v>
      </c>
      <c r="C539" t="s">
        <v>1262</v>
      </c>
      <c r="D539" s="83">
        <v>0</v>
      </c>
      <c r="E539" s="84">
        <v>10319.74</v>
      </c>
      <c r="F539" s="84"/>
      <c r="G539" s="84"/>
      <c r="H539" s="84">
        <f t="shared" si="25"/>
        <v>10319.74</v>
      </c>
      <c r="I539" s="82" t="str">
        <f t="shared" si="27"/>
        <v>n.m.</v>
      </c>
      <c r="K539" s="68"/>
    </row>
    <row r="540" spans="1:11" x14ac:dyDescent="0.35">
      <c r="A540" s="15">
        <f t="shared" si="26"/>
        <v>531</v>
      </c>
      <c r="B540" t="s">
        <v>961</v>
      </c>
      <c r="C540" t="s">
        <v>1263</v>
      </c>
      <c r="D540" s="83">
        <v>0</v>
      </c>
      <c r="E540" s="84">
        <v>8604.86</v>
      </c>
      <c r="F540" s="84"/>
      <c r="G540" s="84"/>
      <c r="H540" s="84">
        <f t="shared" si="25"/>
        <v>8604.86</v>
      </c>
      <c r="I540" s="82" t="str">
        <f t="shared" si="27"/>
        <v>n.m.</v>
      </c>
      <c r="K540" s="68"/>
    </row>
    <row r="541" spans="1:11" x14ac:dyDescent="0.35">
      <c r="A541" s="15">
        <f t="shared" si="26"/>
        <v>532</v>
      </c>
      <c r="B541" t="s">
        <v>962</v>
      </c>
      <c r="C541" t="s">
        <v>1264</v>
      </c>
      <c r="D541" s="83">
        <v>0</v>
      </c>
      <c r="E541" s="84">
        <v>19498.28</v>
      </c>
      <c r="F541" s="84">
        <v>157.81</v>
      </c>
      <c r="G541" s="84">
        <v>2341.4300000000003</v>
      </c>
      <c r="H541" s="84">
        <f t="shared" si="25"/>
        <v>21997.52</v>
      </c>
      <c r="I541" s="82" t="str">
        <f t="shared" si="27"/>
        <v>n.m.</v>
      </c>
      <c r="K541" s="68"/>
    </row>
    <row r="542" spans="1:11" x14ac:dyDescent="0.35">
      <c r="A542" s="15">
        <f t="shared" si="26"/>
        <v>533</v>
      </c>
      <c r="B542" t="s">
        <v>963</v>
      </c>
      <c r="C542" t="s">
        <v>1265</v>
      </c>
      <c r="D542" s="83">
        <v>0</v>
      </c>
      <c r="E542" s="84">
        <v>9748.5999999999985</v>
      </c>
      <c r="F542" s="84">
        <v>89.13000000000001</v>
      </c>
      <c r="G542" s="84">
        <v>1020.4499999999999</v>
      </c>
      <c r="H542" s="84">
        <f t="shared" si="25"/>
        <v>10858.179999999998</v>
      </c>
      <c r="I542" s="82" t="str">
        <f t="shared" si="27"/>
        <v>n.m.</v>
      </c>
      <c r="K542" s="68"/>
    </row>
    <row r="543" spans="1:11" x14ac:dyDescent="0.35">
      <c r="A543" s="15">
        <f t="shared" si="26"/>
        <v>534</v>
      </c>
      <c r="B543" t="s">
        <v>229</v>
      </c>
      <c r="C543" t="s">
        <v>554</v>
      </c>
      <c r="D543" s="83">
        <v>0</v>
      </c>
      <c r="E543" s="84">
        <v>1763.84</v>
      </c>
      <c r="F543" s="84">
        <v>1979.42</v>
      </c>
      <c r="G543" s="84">
        <v>172.95</v>
      </c>
      <c r="H543" s="84">
        <f t="shared" si="25"/>
        <v>3916.21</v>
      </c>
      <c r="I543" s="82" t="str">
        <f t="shared" si="27"/>
        <v>n.m.</v>
      </c>
      <c r="K543" s="68"/>
    </row>
    <row r="544" spans="1:11" x14ac:dyDescent="0.35">
      <c r="A544" s="15">
        <f t="shared" si="26"/>
        <v>535</v>
      </c>
      <c r="B544" t="s">
        <v>207</v>
      </c>
      <c r="C544" t="s">
        <v>532</v>
      </c>
      <c r="D544" s="83">
        <v>0</v>
      </c>
      <c r="E544" s="84">
        <v>70.150000000000006</v>
      </c>
      <c r="F544" s="84">
        <v>23.589999999999996</v>
      </c>
      <c r="G544" s="84"/>
      <c r="H544" s="84">
        <f t="shared" si="25"/>
        <v>93.740000000000009</v>
      </c>
      <c r="I544" s="82" t="str">
        <f t="shared" si="27"/>
        <v>n.m.</v>
      </c>
      <c r="K544" s="68"/>
    </row>
    <row r="545" spans="1:11" x14ac:dyDescent="0.35">
      <c r="A545" s="15">
        <f t="shared" si="26"/>
        <v>536</v>
      </c>
      <c r="B545" t="s">
        <v>188</v>
      </c>
      <c r="C545" t="s">
        <v>514</v>
      </c>
      <c r="D545" s="83">
        <v>2632537.156</v>
      </c>
      <c r="E545" s="84">
        <v>13300.599999999997</v>
      </c>
      <c r="F545" s="84">
        <v>3249.82</v>
      </c>
      <c r="G545" s="84">
        <v>1668.9300000000003</v>
      </c>
      <c r="H545" s="84">
        <f t="shared" si="25"/>
        <v>18219.349999999999</v>
      </c>
      <c r="I545" s="82">
        <f t="shared" si="27"/>
        <v>6.9208329912742164E-3</v>
      </c>
      <c r="K545" s="68"/>
    </row>
    <row r="546" spans="1:11" x14ac:dyDescent="0.35">
      <c r="A546" s="15">
        <f t="shared" si="26"/>
        <v>537</v>
      </c>
      <c r="B546" t="s">
        <v>276</v>
      </c>
      <c r="C546" t="s">
        <v>594</v>
      </c>
      <c r="D546" s="83">
        <v>0</v>
      </c>
      <c r="E546" s="84">
        <v>16774.03</v>
      </c>
      <c r="F546" s="84"/>
      <c r="G546" s="84"/>
      <c r="H546" s="84">
        <f t="shared" si="25"/>
        <v>16774.03</v>
      </c>
      <c r="I546" s="82" t="str">
        <f t="shared" si="27"/>
        <v>n.m.</v>
      </c>
      <c r="K546" s="68"/>
    </row>
    <row r="547" spans="1:11" x14ac:dyDescent="0.35">
      <c r="A547" s="15">
        <f t="shared" si="26"/>
        <v>538</v>
      </c>
      <c r="B547" t="s">
        <v>147</v>
      </c>
      <c r="C547" t="s">
        <v>477</v>
      </c>
      <c r="D547" s="83">
        <v>43892.01</v>
      </c>
      <c r="E547" s="84">
        <v>356153.17999999993</v>
      </c>
      <c r="F547" s="84">
        <v>3096.9099999999994</v>
      </c>
      <c r="G547" s="84">
        <v>30766.749999999996</v>
      </c>
      <c r="H547" s="84">
        <f t="shared" si="25"/>
        <v>390016.83999999991</v>
      </c>
      <c r="I547" s="82">
        <f t="shared" si="27"/>
        <v>8.8858277394906242</v>
      </c>
      <c r="K547" s="68"/>
    </row>
    <row r="548" spans="1:11" x14ac:dyDescent="0.35">
      <c r="A548" s="15">
        <f t="shared" si="26"/>
        <v>539</v>
      </c>
      <c r="B548" t="s">
        <v>116</v>
      </c>
      <c r="C548" t="s">
        <v>444</v>
      </c>
      <c r="D548" s="83">
        <v>13138.194000000001</v>
      </c>
      <c r="E548" s="84">
        <v>8331.0000000000036</v>
      </c>
      <c r="F548" s="84">
        <v>440.51000000000005</v>
      </c>
      <c r="G548" s="84"/>
      <c r="H548" s="84">
        <f t="shared" si="25"/>
        <v>8771.5100000000039</v>
      </c>
      <c r="I548" s="82">
        <f t="shared" si="27"/>
        <v>0.66763437958063365</v>
      </c>
      <c r="K548" s="68"/>
    </row>
    <row r="549" spans="1:11" x14ac:dyDescent="0.35">
      <c r="A549" s="15">
        <f t="shared" si="26"/>
        <v>540</v>
      </c>
      <c r="B549" t="s">
        <v>195</v>
      </c>
      <c r="C549" t="s">
        <v>1266</v>
      </c>
      <c r="D549" s="83">
        <v>61457.235000000001</v>
      </c>
      <c r="E549" s="84">
        <v>230693.22000000003</v>
      </c>
      <c r="F549" s="84">
        <v>3846.6899999999996</v>
      </c>
      <c r="G549" s="84">
        <v>14176.690000000002</v>
      </c>
      <c r="H549" s="84">
        <f t="shared" si="25"/>
        <v>248716.60000000003</v>
      </c>
      <c r="I549" s="82">
        <f t="shared" si="27"/>
        <v>4.0469864939416818</v>
      </c>
      <c r="K549" s="68"/>
    </row>
    <row r="550" spans="1:11" x14ac:dyDescent="0.35">
      <c r="A550" s="15">
        <f t="shared" si="26"/>
        <v>541</v>
      </c>
      <c r="B550" t="s">
        <v>270</v>
      </c>
      <c r="C550" t="s">
        <v>588</v>
      </c>
      <c r="D550" s="83">
        <v>7546.9180000000006</v>
      </c>
      <c r="E550" s="84">
        <v>26185.46</v>
      </c>
      <c r="F550" s="84">
        <v>1274.0500000000002</v>
      </c>
      <c r="G550" s="84">
        <v>2258.5700000000002</v>
      </c>
      <c r="H550" s="84">
        <f t="shared" si="25"/>
        <v>29718.079999999998</v>
      </c>
      <c r="I550" s="82">
        <f t="shared" si="27"/>
        <v>3.9377769839290684</v>
      </c>
      <c r="K550" s="68"/>
    </row>
    <row r="551" spans="1:11" x14ac:dyDescent="0.35">
      <c r="A551" s="15">
        <f t="shared" si="26"/>
        <v>542</v>
      </c>
      <c r="B551" t="s">
        <v>148</v>
      </c>
      <c r="C551" t="s">
        <v>478</v>
      </c>
      <c r="D551" s="83">
        <v>253907.92999999993</v>
      </c>
      <c r="E551" s="84">
        <v>430714.58999999997</v>
      </c>
      <c r="F551" s="84">
        <v>5943.0699999999988</v>
      </c>
      <c r="G551" s="84">
        <v>24974.399999999998</v>
      </c>
      <c r="H551" s="84">
        <f t="shared" si="25"/>
        <v>461632.06</v>
      </c>
      <c r="I551" s="82">
        <f t="shared" si="27"/>
        <v>1.8181080835088534</v>
      </c>
      <c r="K551" s="68"/>
    </row>
    <row r="552" spans="1:11" x14ac:dyDescent="0.35">
      <c r="A552" s="15">
        <f t="shared" si="26"/>
        <v>543</v>
      </c>
      <c r="B552" t="s">
        <v>117</v>
      </c>
      <c r="C552" t="s">
        <v>445</v>
      </c>
      <c r="D552" s="83">
        <v>10174.011999999999</v>
      </c>
      <c r="E552" s="84">
        <v>47861.510000000009</v>
      </c>
      <c r="F552" s="84">
        <v>546.58000000000004</v>
      </c>
      <c r="G552" s="84"/>
      <c r="H552" s="84">
        <f t="shared" si="25"/>
        <v>48408.090000000011</v>
      </c>
      <c r="I552" s="82">
        <f t="shared" si="27"/>
        <v>4.7580138494037572</v>
      </c>
      <c r="K552" s="68"/>
    </row>
    <row r="553" spans="1:11" x14ac:dyDescent="0.35">
      <c r="A553" s="15">
        <f t="shared" si="26"/>
        <v>544</v>
      </c>
      <c r="B553" t="s">
        <v>167</v>
      </c>
      <c r="C553" t="s">
        <v>1267</v>
      </c>
      <c r="D553" s="83">
        <v>4769.1019999999999</v>
      </c>
      <c r="E553" s="84">
        <v>-6805.11</v>
      </c>
      <c r="F553" s="84">
        <v>3.5527136788005009E-15</v>
      </c>
      <c r="G553" s="84"/>
      <c r="H553" s="84">
        <f t="shared" si="25"/>
        <v>-6805.11</v>
      </c>
      <c r="I553" s="82">
        <f t="shared" si="27"/>
        <v>-1.4269164299694157</v>
      </c>
      <c r="K553" s="68"/>
    </row>
    <row r="554" spans="1:11" x14ac:dyDescent="0.35">
      <c r="A554" s="15">
        <f t="shared" si="26"/>
        <v>545</v>
      </c>
      <c r="B554" t="s">
        <v>118</v>
      </c>
      <c r="C554" t="s">
        <v>446</v>
      </c>
      <c r="D554" s="83">
        <v>14187.778</v>
      </c>
      <c r="E554" s="84">
        <v>64363.359999999993</v>
      </c>
      <c r="F554" s="84">
        <v>1037.78</v>
      </c>
      <c r="G554" s="84"/>
      <c r="H554" s="84">
        <f t="shared" si="25"/>
        <v>65401.139999999992</v>
      </c>
      <c r="I554" s="82">
        <f t="shared" si="27"/>
        <v>4.609681656986738</v>
      </c>
      <c r="K554" s="68"/>
    </row>
    <row r="555" spans="1:11" x14ac:dyDescent="0.35">
      <c r="A555" s="15">
        <f t="shared" si="26"/>
        <v>546</v>
      </c>
      <c r="B555" t="s">
        <v>206</v>
      </c>
      <c r="C555" t="s">
        <v>531</v>
      </c>
      <c r="D555" s="83">
        <v>0</v>
      </c>
      <c r="E555" s="84">
        <v>-10344.370000000001</v>
      </c>
      <c r="F555" s="84"/>
      <c r="G555" s="84"/>
      <c r="H555" s="84">
        <f t="shared" si="25"/>
        <v>-10344.370000000001</v>
      </c>
      <c r="I555" s="82" t="str">
        <f t="shared" si="27"/>
        <v>n.m.</v>
      </c>
      <c r="K555" s="68"/>
    </row>
    <row r="556" spans="1:11" x14ac:dyDescent="0.35">
      <c r="A556" s="15">
        <f t="shared" si="26"/>
        <v>547</v>
      </c>
      <c r="B556" t="s">
        <v>152</v>
      </c>
      <c r="C556" t="s">
        <v>482</v>
      </c>
      <c r="D556" s="83">
        <v>3197193.963</v>
      </c>
      <c r="E556" s="84">
        <v>2400174.6399999997</v>
      </c>
      <c r="F556" s="84">
        <v>26152.490000000005</v>
      </c>
      <c r="G556" s="84">
        <v>233325.13999999998</v>
      </c>
      <c r="H556" s="84">
        <f t="shared" si="25"/>
        <v>2659652.27</v>
      </c>
      <c r="I556" s="82">
        <f t="shared" si="27"/>
        <v>0.831870790693095</v>
      </c>
      <c r="K556" s="68"/>
    </row>
    <row r="557" spans="1:11" x14ac:dyDescent="0.35">
      <c r="A557" s="15">
        <f t="shared" si="26"/>
        <v>548</v>
      </c>
      <c r="B557" t="s">
        <v>194</v>
      </c>
      <c r="C557" t="s">
        <v>520</v>
      </c>
      <c r="D557" s="83">
        <v>-109.43199999999999</v>
      </c>
      <c r="E557" s="84">
        <v>-49144.720000000008</v>
      </c>
      <c r="F557" s="84">
        <v>-401.58000000000027</v>
      </c>
      <c r="G557" s="84"/>
      <c r="H557" s="84">
        <f t="shared" si="25"/>
        <v>-49546.30000000001</v>
      </c>
      <c r="I557" s="82">
        <f t="shared" si="27"/>
        <v>452.75879084728427</v>
      </c>
      <c r="K557" s="68"/>
    </row>
    <row r="558" spans="1:11" x14ac:dyDescent="0.35">
      <c r="A558" s="15">
        <f t="shared" si="26"/>
        <v>549</v>
      </c>
      <c r="B558" t="s">
        <v>964</v>
      </c>
      <c r="C558" t="s">
        <v>1268</v>
      </c>
      <c r="D558" s="83">
        <v>0</v>
      </c>
      <c r="E558" s="84">
        <v>278.05</v>
      </c>
      <c r="F558" s="84">
        <v>0.31</v>
      </c>
      <c r="G558" s="84">
        <v>56.24</v>
      </c>
      <c r="H558" s="84">
        <f t="shared" si="25"/>
        <v>334.6</v>
      </c>
      <c r="I558" s="82" t="str">
        <f t="shared" si="27"/>
        <v>n.m.</v>
      </c>
      <c r="K558" s="68"/>
    </row>
    <row r="559" spans="1:11" x14ac:dyDescent="0.35">
      <c r="A559" s="15">
        <f t="shared" si="26"/>
        <v>550</v>
      </c>
      <c r="B559" t="s">
        <v>230</v>
      </c>
      <c r="C559" t="s">
        <v>555</v>
      </c>
      <c r="D559" s="83">
        <v>140327.33100000001</v>
      </c>
      <c r="E559" s="84">
        <v>68684.000000000044</v>
      </c>
      <c r="F559" s="84">
        <v>3211.68</v>
      </c>
      <c r="G559" s="84">
        <v>5263.21</v>
      </c>
      <c r="H559" s="84">
        <f t="shared" si="25"/>
        <v>77158.890000000043</v>
      </c>
      <c r="I559" s="82">
        <f t="shared" si="27"/>
        <v>0.54984933761763088</v>
      </c>
      <c r="K559" s="68"/>
    </row>
    <row r="560" spans="1:11" x14ac:dyDescent="0.35">
      <c r="A560" s="15">
        <f t="shared" si="26"/>
        <v>551</v>
      </c>
      <c r="B560" t="s">
        <v>153</v>
      </c>
      <c r="C560" t="s">
        <v>483</v>
      </c>
      <c r="D560" s="83">
        <v>2756311.0869999998</v>
      </c>
      <c r="E560" s="84">
        <v>1314521.3800000006</v>
      </c>
      <c r="F560" s="84">
        <v>36400.06</v>
      </c>
      <c r="G560" s="84">
        <v>152987.59</v>
      </c>
      <c r="H560" s="84">
        <f t="shared" si="25"/>
        <v>1503909.0300000007</v>
      </c>
      <c r="I560" s="82">
        <f t="shared" si="27"/>
        <v>0.54562383654483371</v>
      </c>
      <c r="K560" s="68"/>
    </row>
    <row r="561" spans="1:11" x14ac:dyDescent="0.35">
      <c r="A561" s="15">
        <f t="shared" si="26"/>
        <v>552</v>
      </c>
      <c r="B561" t="s">
        <v>187</v>
      </c>
      <c r="C561" t="s">
        <v>513</v>
      </c>
      <c r="D561" s="83">
        <v>109379.92800000001</v>
      </c>
      <c r="E561" s="84">
        <v>1703.76</v>
      </c>
      <c r="F561" s="84"/>
      <c r="G561" s="84"/>
      <c r="H561" s="84">
        <f t="shared" si="25"/>
        <v>1703.76</v>
      </c>
      <c r="I561" s="82">
        <f t="shared" si="27"/>
        <v>1.5576532469467339E-2</v>
      </c>
      <c r="K561" s="68"/>
    </row>
    <row r="562" spans="1:11" x14ac:dyDescent="0.35">
      <c r="A562" s="15">
        <f t="shared" si="26"/>
        <v>553</v>
      </c>
      <c r="B562" t="s">
        <v>154</v>
      </c>
      <c r="C562" t="s">
        <v>484</v>
      </c>
      <c r="D562" s="83">
        <v>1480229.4029999999</v>
      </c>
      <c r="E562" s="84">
        <v>504331.90999999992</v>
      </c>
      <c r="F562" s="84">
        <v>13671.130000000005</v>
      </c>
      <c r="G562" s="84">
        <v>52194.270000000004</v>
      </c>
      <c r="H562" s="84">
        <f t="shared" si="25"/>
        <v>570197.30999999994</v>
      </c>
      <c r="I562" s="82">
        <f t="shared" si="27"/>
        <v>0.38520874456646637</v>
      </c>
      <c r="K562" s="68"/>
    </row>
    <row r="563" spans="1:11" x14ac:dyDescent="0.35">
      <c r="A563" s="15">
        <f t="shared" si="26"/>
        <v>554</v>
      </c>
      <c r="B563" t="s">
        <v>257</v>
      </c>
      <c r="C563" t="s">
        <v>577</v>
      </c>
      <c r="D563" s="83">
        <v>111449.79400000001</v>
      </c>
      <c r="E563" s="84">
        <v>1525.78</v>
      </c>
      <c r="F563" s="84"/>
      <c r="G563" s="84"/>
      <c r="H563" s="84">
        <f t="shared" si="25"/>
        <v>1525.78</v>
      </c>
      <c r="I563" s="82">
        <f t="shared" si="27"/>
        <v>1.3690289997305871E-2</v>
      </c>
      <c r="K563" s="68"/>
    </row>
    <row r="564" spans="1:11" x14ac:dyDescent="0.35">
      <c r="A564" s="15">
        <f t="shared" si="26"/>
        <v>555</v>
      </c>
      <c r="B564" t="s">
        <v>965</v>
      </c>
      <c r="C564" t="s">
        <v>1269</v>
      </c>
      <c r="D564" s="83">
        <v>436843.52400000003</v>
      </c>
      <c r="E564" s="84">
        <v>417593.67</v>
      </c>
      <c r="F564" s="84">
        <v>1465.9299999999994</v>
      </c>
      <c r="G564" s="84">
        <v>33414</v>
      </c>
      <c r="H564" s="84">
        <f t="shared" si="25"/>
        <v>452473.59999999998</v>
      </c>
      <c r="I564" s="82">
        <f t="shared" si="27"/>
        <v>1.0357795758464763</v>
      </c>
      <c r="K564" s="68"/>
    </row>
    <row r="565" spans="1:11" x14ac:dyDescent="0.35">
      <c r="A565" s="15">
        <f t="shared" si="26"/>
        <v>556</v>
      </c>
      <c r="B565" t="s">
        <v>966</v>
      </c>
      <c r="C565" t="s">
        <v>1270</v>
      </c>
      <c r="D565" s="83">
        <v>190924.05600000004</v>
      </c>
      <c r="E565" s="84">
        <v>89437.289999999979</v>
      </c>
      <c r="F565" s="84">
        <v>318.10999999999996</v>
      </c>
      <c r="G565" s="84">
        <v>16827.760000000002</v>
      </c>
      <c r="H565" s="84">
        <f t="shared" si="25"/>
        <v>106583.15999999997</v>
      </c>
      <c r="I565" s="82">
        <f t="shared" si="27"/>
        <v>0.55824898251690169</v>
      </c>
      <c r="K565" s="68"/>
    </row>
    <row r="566" spans="1:11" x14ac:dyDescent="0.35">
      <c r="A566" s="15">
        <f t="shared" si="26"/>
        <v>557</v>
      </c>
      <c r="B566" t="s">
        <v>967</v>
      </c>
      <c r="C566" t="s">
        <v>1271</v>
      </c>
      <c r="D566" s="83">
        <v>394847.91599999997</v>
      </c>
      <c r="E566" s="84">
        <v>101152.02999999996</v>
      </c>
      <c r="F566" s="84">
        <v>1671.3200000000004</v>
      </c>
      <c r="G566" s="84">
        <v>20136.009999999998</v>
      </c>
      <c r="H566" s="84">
        <f t="shared" si="25"/>
        <v>122959.35999999996</v>
      </c>
      <c r="I566" s="82">
        <f t="shared" si="27"/>
        <v>0.31140941870894912</v>
      </c>
      <c r="K566" s="68"/>
    </row>
    <row r="567" spans="1:11" x14ac:dyDescent="0.35">
      <c r="A567" s="15">
        <f t="shared" si="26"/>
        <v>558</v>
      </c>
      <c r="B567" t="s">
        <v>968</v>
      </c>
      <c r="C567" t="s">
        <v>1272</v>
      </c>
      <c r="D567" s="83">
        <v>310999.35700000002</v>
      </c>
      <c r="E567" s="84">
        <v>1307.6099999999997</v>
      </c>
      <c r="F567" s="84">
        <v>214.39000000000001</v>
      </c>
      <c r="G567" s="84">
        <v>448.34000000000003</v>
      </c>
      <c r="H567" s="84">
        <f t="shared" si="25"/>
        <v>1970.3399999999997</v>
      </c>
      <c r="I567" s="82">
        <f t="shared" si="27"/>
        <v>6.3355114911057501E-3</v>
      </c>
      <c r="K567" s="68"/>
    </row>
    <row r="568" spans="1:11" x14ac:dyDescent="0.35">
      <c r="A568" s="15">
        <f t="shared" si="26"/>
        <v>559</v>
      </c>
      <c r="B568" t="s">
        <v>969</v>
      </c>
      <c r="C568" t="s">
        <v>1273</v>
      </c>
      <c r="D568" s="83">
        <v>0</v>
      </c>
      <c r="E568" s="84">
        <v>45262.859999999993</v>
      </c>
      <c r="F568" s="84">
        <v>83.84</v>
      </c>
      <c r="G568" s="84">
        <v>7679.23</v>
      </c>
      <c r="H568" s="84">
        <f t="shared" si="25"/>
        <v>53025.929999999993</v>
      </c>
      <c r="I568" s="82" t="str">
        <f t="shared" si="27"/>
        <v>n.m.</v>
      </c>
      <c r="K568" s="68"/>
    </row>
    <row r="569" spans="1:11" x14ac:dyDescent="0.35">
      <c r="A569" s="15">
        <f t="shared" si="26"/>
        <v>560</v>
      </c>
      <c r="B569" t="s">
        <v>970</v>
      </c>
      <c r="C569" t="s">
        <v>1274</v>
      </c>
      <c r="D569" s="83">
        <v>41234.534</v>
      </c>
      <c r="E569" s="84">
        <v>118198.38999999996</v>
      </c>
      <c r="F569" s="84">
        <v>2817.7299999999996</v>
      </c>
      <c r="G569" s="84">
        <v>11052.539999999999</v>
      </c>
      <c r="H569" s="84">
        <f t="shared" si="25"/>
        <v>132068.65999999995</v>
      </c>
      <c r="I569" s="82">
        <f t="shared" si="27"/>
        <v>3.2028653458288128</v>
      </c>
      <c r="K569" s="68"/>
    </row>
    <row r="570" spans="1:11" x14ac:dyDescent="0.35">
      <c r="A570" s="15">
        <f t="shared" si="26"/>
        <v>561</v>
      </c>
      <c r="B570" t="s">
        <v>971</v>
      </c>
      <c r="C570" t="s">
        <v>1275</v>
      </c>
      <c r="D570" s="83">
        <v>1978918.996</v>
      </c>
      <c r="E570" s="84">
        <v>2965204.15</v>
      </c>
      <c r="F570" s="84">
        <v>30140.330000000016</v>
      </c>
      <c r="G570" s="84">
        <v>328423.61999999994</v>
      </c>
      <c r="H570" s="84">
        <f t="shared" si="25"/>
        <v>3323768.1</v>
      </c>
      <c r="I570" s="82">
        <f t="shared" si="27"/>
        <v>1.6795877480171504</v>
      </c>
      <c r="K570" s="68"/>
    </row>
    <row r="571" spans="1:11" x14ac:dyDescent="0.35">
      <c r="A571" s="15">
        <f t="shared" si="26"/>
        <v>562</v>
      </c>
      <c r="B571" t="s">
        <v>972</v>
      </c>
      <c r="C571" t="s">
        <v>1276</v>
      </c>
      <c r="D571" s="83">
        <v>317160.81099999999</v>
      </c>
      <c r="E571" s="84">
        <v>1201365.0900000001</v>
      </c>
      <c r="F571" s="84">
        <v>15013.300000000003</v>
      </c>
      <c r="G571" s="84">
        <v>118704.81999999999</v>
      </c>
      <c r="H571" s="84">
        <f t="shared" si="25"/>
        <v>1335083.2100000002</v>
      </c>
      <c r="I571" s="82">
        <f t="shared" si="27"/>
        <v>4.2094835291614894</v>
      </c>
      <c r="K571" s="68"/>
    </row>
    <row r="572" spans="1:11" x14ac:dyDescent="0.35">
      <c r="A572" s="15">
        <f t="shared" si="26"/>
        <v>563</v>
      </c>
      <c r="B572" t="s">
        <v>186</v>
      </c>
      <c r="C572" t="s">
        <v>1277</v>
      </c>
      <c r="D572" s="83">
        <v>1740184.429</v>
      </c>
      <c r="E572" s="84">
        <v>161697.73000000001</v>
      </c>
      <c r="F572" s="84">
        <v>5930.87</v>
      </c>
      <c r="G572" s="84">
        <v>14366.249999999998</v>
      </c>
      <c r="H572" s="84">
        <f t="shared" si="25"/>
        <v>181994.85</v>
      </c>
      <c r="I572" s="82">
        <f t="shared" si="27"/>
        <v>0.10458365617291707</v>
      </c>
      <c r="K572" s="68"/>
    </row>
    <row r="573" spans="1:11" x14ac:dyDescent="0.35">
      <c r="A573" s="15">
        <f t="shared" si="26"/>
        <v>564</v>
      </c>
      <c r="B573" t="s">
        <v>330</v>
      </c>
      <c r="C573" t="s">
        <v>1278</v>
      </c>
      <c r="D573" s="83">
        <v>634446.90799999994</v>
      </c>
      <c r="E573" s="84">
        <v>21578.789999999997</v>
      </c>
      <c r="F573" s="84">
        <v>875.68999999999994</v>
      </c>
      <c r="G573" s="84"/>
      <c r="H573" s="84">
        <f t="shared" si="25"/>
        <v>22454.479999999996</v>
      </c>
      <c r="I573" s="82">
        <f t="shared" si="27"/>
        <v>3.5392212834300704E-2</v>
      </c>
      <c r="K573" s="68"/>
    </row>
    <row r="574" spans="1:11" x14ac:dyDescent="0.35">
      <c r="A574" s="15">
        <f t="shared" si="26"/>
        <v>565</v>
      </c>
      <c r="B574" t="s">
        <v>193</v>
      </c>
      <c r="C574" t="s">
        <v>519</v>
      </c>
      <c r="D574" s="83">
        <v>226584.62700000004</v>
      </c>
      <c r="E574" s="84">
        <v>26977.670000000002</v>
      </c>
      <c r="F574" s="84">
        <v>562.97</v>
      </c>
      <c r="G574" s="84">
        <v>1721.7900000000002</v>
      </c>
      <c r="H574" s="84">
        <f t="shared" si="25"/>
        <v>29262.430000000004</v>
      </c>
      <c r="I574" s="82">
        <f t="shared" si="27"/>
        <v>0.12914569883860655</v>
      </c>
      <c r="K574" s="68"/>
    </row>
    <row r="575" spans="1:11" x14ac:dyDescent="0.35">
      <c r="A575" s="15">
        <f t="shared" si="26"/>
        <v>566</v>
      </c>
      <c r="B575" t="s">
        <v>192</v>
      </c>
      <c r="C575" t="s">
        <v>518</v>
      </c>
      <c r="D575" s="83">
        <v>358191.69200000004</v>
      </c>
      <c r="E575" s="84">
        <v>30949.269999999997</v>
      </c>
      <c r="F575" s="84">
        <v>961.46000000000026</v>
      </c>
      <c r="G575" s="84">
        <v>3411.19</v>
      </c>
      <c r="H575" s="84">
        <f t="shared" si="25"/>
        <v>35321.919999999998</v>
      </c>
      <c r="I575" s="82">
        <f t="shared" si="27"/>
        <v>9.8611779080571171E-2</v>
      </c>
      <c r="K575" s="68"/>
    </row>
    <row r="576" spans="1:11" x14ac:dyDescent="0.35">
      <c r="A576" s="15">
        <f t="shared" si="26"/>
        <v>567</v>
      </c>
      <c r="B576" t="s">
        <v>249</v>
      </c>
      <c r="C576" t="s">
        <v>1279</v>
      </c>
      <c r="D576" s="83">
        <v>-742050.10899999994</v>
      </c>
      <c r="E576" s="84">
        <v>83513.909999999974</v>
      </c>
      <c r="F576" s="84">
        <v>2730.84</v>
      </c>
      <c r="G576" s="84">
        <v>7616.1100000000006</v>
      </c>
      <c r="H576" s="84">
        <f t="shared" si="25"/>
        <v>93860.859999999971</v>
      </c>
      <c r="I576" s="82">
        <f t="shared" si="27"/>
        <v>-0.12648857383295659</v>
      </c>
      <c r="K576" s="68"/>
    </row>
    <row r="577" spans="1:11" x14ac:dyDescent="0.35">
      <c r="A577" s="15">
        <f t="shared" si="26"/>
        <v>568</v>
      </c>
      <c r="B577" t="s">
        <v>331</v>
      </c>
      <c r="C577" t="s">
        <v>1280</v>
      </c>
      <c r="D577" s="83">
        <v>126790.63800000001</v>
      </c>
      <c r="E577" s="84">
        <v>22103.819999999996</v>
      </c>
      <c r="F577" s="84">
        <v>849.77</v>
      </c>
      <c r="G577" s="84"/>
      <c r="H577" s="84">
        <f t="shared" si="25"/>
        <v>22953.589999999997</v>
      </c>
      <c r="I577" s="82">
        <f t="shared" si="27"/>
        <v>0.18103536950417423</v>
      </c>
      <c r="K577" s="68"/>
    </row>
    <row r="578" spans="1:11" x14ac:dyDescent="0.35">
      <c r="A578" s="15">
        <f t="shared" ref="A578:A612" si="28">A577+1</f>
        <v>569</v>
      </c>
      <c r="B578" t="s">
        <v>271</v>
      </c>
      <c r="C578" t="s">
        <v>589</v>
      </c>
      <c r="D578" s="83">
        <v>14107.884</v>
      </c>
      <c r="E578" s="84">
        <v>813</v>
      </c>
      <c r="F578" s="84">
        <v>55.929999999999986</v>
      </c>
      <c r="G578" s="84">
        <v>112.18000000000002</v>
      </c>
      <c r="H578" s="84">
        <f t="shared" si="25"/>
        <v>981.11</v>
      </c>
      <c r="I578" s="82">
        <f t="shared" si="27"/>
        <v>6.9543384394144439E-2</v>
      </c>
      <c r="K578" s="68"/>
    </row>
    <row r="579" spans="1:11" x14ac:dyDescent="0.35">
      <c r="A579" s="15">
        <f t="shared" si="28"/>
        <v>570</v>
      </c>
      <c r="B579" t="s">
        <v>973</v>
      </c>
      <c r="C579" t="s">
        <v>1281</v>
      </c>
      <c r="D579" s="83">
        <v>3335.4140000000002</v>
      </c>
      <c r="E579" s="84">
        <v>8984.75</v>
      </c>
      <c r="F579" s="84">
        <v>322.33</v>
      </c>
      <c r="G579" s="84"/>
      <c r="H579" s="84">
        <f t="shared" si="25"/>
        <v>9307.08</v>
      </c>
      <c r="I579" s="82">
        <f t="shared" si="27"/>
        <v>2.7903822434036671</v>
      </c>
      <c r="K579" s="68"/>
    </row>
    <row r="580" spans="1:11" x14ac:dyDescent="0.35">
      <c r="A580" s="15">
        <f t="shared" si="28"/>
        <v>571</v>
      </c>
      <c r="B580" t="s">
        <v>975</v>
      </c>
      <c r="C580" t="s">
        <v>1283</v>
      </c>
      <c r="D580" s="83">
        <v>2260680.6919999998</v>
      </c>
      <c r="E580" s="84">
        <v>7036.69</v>
      </c>
      <c r="F580" s="84"/>
      <c r="G580" s="84"/>
      <c r="H580" s="84">
        <f t="shared" si="25"/>
        <v>7036.69</v>
      </c>
      <c r="I580" s="82">
        <f t="shared" si="27"/>
        <v>3.1126421457489052E-3</v>
      </c>
      <c r="K580" s="68"/>
    </row>
    <row r="581" spans="1:11" x14ac:dyDescent="0.35">
      <c r="A581" s="15">
        <f t="shared" si="28"/>
        <v>572</v>
      </c>
      <c r="B581" t="s">
        <v>976</v>
      </c>
      <c r="C581" t="s">
        <v>1284</v>
      </c>
      <c r="D581" s="83">
        <v>0</v>
      </c>
      <c r="E581" s="84">
        <v>-126959.73</v>
      </c>
      <c r="F581" s="84"/>
      <c r="G581" s="84">
        <v>602.98</v>
      </c>
      <c r="H581" s="84">
        <f t="shared" si="25"/>
        <v>-126356.75</v>
      </c>
      <c r="I581" s="82" t="str">
        <f t="shared" si="27"/>
        <v>n.m.</v>
      </c>
      <c r="K581" s="68"/>
    </row>
    <row r="582" spans="1:11" x14ac:dyDescent="0.35">
      <c r="A582" s="15">
        <f t="shared" si="28"/>
        <v>573</v>
      </c>
      <c r="B582" t="s">
        <v>978</v>
      </c>
      <c r="C582" t="s">
        <v>1286</v>
      </c>
      <c r="D582" s="83">
        <v>0</v>
      </c>
      <c r="E582" s="84">
        <v>-62822.35</v>
      </c>
      <c r="F582" s="84"/>
      <c r="G582" s="84">
        <v>234.42000000000002</v>
      </c>
      <c r="H582" s="84">
        <f t="shared" si="25"/>
        <v>-62587.93</v>
      </c>
      <c r="I582" s="82" t="str">
        <f t="shared" si="27"/>
        <v>n.m.</v>
      </c>
      <c r="K582" s="68"/>
    </row>
    <row r="583" spans="1:11" x14ac:dyDescent="0.35">
      <c r="A583" s="15">
        <f t="shared" si="28"/>
        <v>574</v>
      </c>
      <c r="B583" t="s">
        <v>979</v>
      </c>
      <c r="C583" t="s">
        <v>1287</v>
      </c>
      <c r="D583" s="83">
        <v>0</v>
      </c>
      <c r="E583" s="84">
        <v>49302.840000000004</v>
      </c>
      <c r="F583" s="84">
        <v>1015.7500000000002</v>
      </c>
      <c r="G583" s="84">
        <v>3405.42</v>
      </c>
      <c r="H583" s="84">
        <f t="shared" si="25"/>
        <v>53724.01</v>
      </c>
      <c r="I583" s="82" t="str">
        <f t="shared" si="27"/>
        <v>n.m.</v>
      </c>
      <c r="K583" s="68"/>
    </row>
    <row r="584" spans="1:11" x14ac:dyDescent="0.35">
      <c r="A584" s="15">
        <f t="shared" si="28"/>
        <v>575</v>
      </c>
      <c r="B584" t="s">
        <v>980</v>
      </c>
      <c r="C584" t="s">
        <v>1288</v>
      </c>
      <c r="D584" s="83">
        <v>0</v>
      </c>
      <c r="E584" s="84">
        <v>10090.73</v>
      </c>
      <c r="F584" s="84"/>
      <c r="G584" s="84"/>
      <c r="H584" s="84">
        <f t="shared" si="25"/>
        <v>10090.73</v>
      </c>
      <c r="I584" s="82" t="str">
        <f t="shared" si="27"/>
        <v>n.m.</v>
      </c>
      <c r="K584" s="68"/>
    </row>
    <row r="585" spans="1:11" x14ac:dyDescent="0.35">
      <c r="A585" s="15">
        <f t="shared" si="28"/>
        <v>576</v>
      </c>
      <c r="B585" t="s">
        <v>981</v>
      </c>
      <c r="C585" t="s">
        <v>1289</v>
      </c>
      <c r="D585" s="83">
        <v>0</v>
      </c>
      <c r="E585" s="84">
        <v>1918.0100000000002</v>
      </c>
      <c r="F585" s="84">
        <v>50.2</v>
      </c>
      <c r="G585" s="84">
        <v>152.57999999999998</v>
      </c>
      <c r="H585" s="84">
        <f t="shared" si="25"/>
        <v>2120.7900000000004</v>
      </c>
      <c r="I585" s="82" t="str">
        <f t="shared" si="27"/>
        <v>n.m.</v>
      </c>
      <c r="K585" s="68"/>
    </row>
    <row r="586" spans="1:11" x14ac:dyDescent="0.35">
      <c r="A586" s="15">
        <f t="shared" si="28"/>
        <v>577</v>
      </c>
      <c r="B586" t="s">
        <v>982</v>
      </c>
      <c r="C586" t="s">
        <v>1290</v>
      </c>
      <c r="D586" s="83">
        <v>0</v>
      </c>
      <c r="E586" s="84">
        <v>36451.080000000009</v>
      </c>
      <c r="F586" s="84">
        <v>754.81999999999982</v>
      </c>
      <c r="G586" s="84">
        <v>2719.1899999999996</v>
      </c>
      <c r="H586" s="84">
        <f t="shared" si="25"/>
        <v>39925.090000000011</v>
      </c>
      <c r="I586" s="82" t="str">
        <f t="shared" si="27"/>
        <v>n.m.</v>
      </c>
      <c r="K586" s="68"/>
    </row>
    <row r="587" spans="1:11" x14ac:dyDescent="0.35">
      <c r="A587" s="15">
        <f t="shared" si="28"/>
        <v>578</v>
      </c>
      <c r="B587" t="s">
        <v>983</v>
      </c>
      <c r="C587" t="s">
        <v>1291</v>
      </c>
      <c r="D587" s="83">
        <v>0</v>
      </c>
      <c r="E587" s="84">
        <v>10005.83</v>
      </c>
      <c r="F587" s="84"/>
      <c r="G587" s="84"/>
      <c r="H587" s="84">
        <f t="shared" si="25"/>
        <v>10005.83</v>
      </c>
      <c r="I587" s="82" t="str">
        <f t="shared" si="27"/>
        <v>n.m.</v>
      </c>
      <c r="K587" s="68"/>
    </row>
    <row r="588" spans="1:11" x14ac:dyDescent="0.35">
      <c r="A588" s="15">
        <f t="shared" si="28"/>
        <v>579</v>
      </c>
      <c r="B588" t="s">
        <v>986</v>
      </c>
      <c r="C588" t="s">
        <v>1294</v>
      </c>
      <c r="D588" s="83">
        <v>0</v>
      </c>
      <c r="E588" s="84">
        <v>-82812.55</v>
      </c>
      <c r="F588" s="84"/>
      <c r="G588" s="84">
        <v>9328.4600000000009</v>
      </c>
      <c r="H588" s="84">
        <f t="shared" si="25"/>
        <v>-73484.09</v>
      </c>
      <c r="I588" s="82" t="str">
        <f t="shared" ref="I588:I598" si="29">IFERROR(H588/D588,"n.m.")</f>
        <v>n.m.</v>
      </c>
      <c r="K588" s="68"/>
    </row>
    <row r="589" spans="1:11" x14ac:dyDescent="0.35">
      <c r="A589" s="15">
        <f t="shared" si="28"/>
        <v>580</v>
      </c>
      <c r="B589" t="s">
        <v>987</v>
      </c>
      <c r="C589" t="s">
        <v>1295</v>
      </c>
      <c r="D589" s="83">
        <v>0</v>
      </c>
      <c r="E589" s="84">
        <v>2053.4899999999998</v>
      </c>
      <c r="F589" s="84">
        <v>14.140000000000002</v>
      </c>
      <c r="G589" s="84">
        <v>244.9</v>
      </c>
      <c r="H589" s="84">
        <f t="shared" si="25"/>
        <v>2312.5299999999997</v>
      </c>
      <c r="I589" s="82" t="str">
        <f t="shared" si="29"/>
        <v>n.m.</v>
      </c>
      <c r="K589" s="68"/>
    </row>
    <row r="590" spans="1:11" x14ac:dyDescent="0.35">
      <c r="A590" s="15">
        <f t="shared" si="28"/>
        <v>581</v>
      </c>
      <c r="B590" t="s">
        <v>989</v>
      </c>
      <c r="C590" t="s">
        <v>1297</v>
      </c>
      <c r="D590" s="83">
        <v>0</v>
      </c>
      <c r="E590" s="84">
        <v>4361.88</v>
      </c>
      <c r="F590" s="84">
        <v>1.81</v>
      </c>
      <c r="G590" s="84">
        <v>866.93000000000006</v>
      </c>
      <c r="H590" s="84">
        <f t="shared" si="25"/>
        <v>5230.6200000000008</v>
      </c>
      <c r="I590" s="82" t="str">
        <f t="shared" si="29"/>
        <v>n.m.</v>
      </c>
      <c r="K590" s="68"/>
    </row>
    <row r="591" spans="1:11" x14ac:dyDescent="0.35">
      <c r="A591" s="15">
        <f t="shared" si="28"/>
        <v>582</v>
      </c>
      <c r="B591" t="s">
        <v>991</v>
      </c>
      <c r="C591" t="s">
        <v>1299</v>
      </c>
      <c r="D591" s="83">
        <v>0</v>
      </c>
      <c r="E591" s="84">
        <v>2857.46</v>
      </c>
      <c r="F591" s="84">
        <v>4.46</v>
      </c>
      <c r="G591" s="84">
        <v>571.21</v>
      </c>
      <c r="H591" s="84">
        <f t="shared" si="25"/>
        <v>3433.13</v>
      </c>
      <c r="I591" s="82" t="str">
        <f t="shared" si="29"/>
        <v>n.m.</v>
      </c>
      <c r="K591" s="68"/>
    </row>
    <row r="592" spans="1:11" x14ac:dyDescent="0.35">
      <c r="A592" s="15">
        <f t="shared" si="28"/>
        <v>583</v>
      </c>
      <c r="B592" t="s">
        <v>992</v>
      </c>
      <c r="C592" t="s">
        <v>1300</v>
      </c>
      <c r="D592" s="83">
        <v>0</v>
      </c>
      <c r="E592" s="84">
        <v>311.44</v>
      </c>
      <c r="F592" s="84">
        <v>0.43000000000000005</v>
      </c>
      <c r="G592" s="84">
        <v>62.34</v>
      </c>
      <c r="H592" s="84">
        <f t="shared" si="25"/>
        <v>374.21000000000004</v>
      </c>
      <c r="I592" s="82" t="str">
        <f t="shared" si="29"/>
        <v>n.m.</v>
      </c>
      <c r="K592" s="68"/>
    </row>
    <row r="593" spans="1:11" x14ac:dyDescent="0.35">
      <c r="A593" s="15">
        <f t="shared" si="28"/>
        <v>584</v>
      </c>
      <c r="B593" t="s">
        <v>299</v>
      </c>
      <c r="C593" t="s">
        <v>612</v>
      </c>
      <c r="D593" s="83">
        <v>0</v>
      </c>
      <c r="E593" s="84"/>
      <c r="F593" s="84">
        <v>246.45000000000002</v>
      </c>
      <c r="G593" s="84"/>
      <c r="H593" s="84">
        <f t="shared" si="25"/>
        <v>246.45000000000002</v>
      </c>
      <c r="I593" s="82" t="str">
        <f t="shared" si="29"/>
        <v>n.m.</v>
      </c>
      <c r="K593" s="68"/>
    </row>
    <row r="594" spans="1:11" x14ac:dyDescent="0.35">
      <c r="A594" s="15">
        <f t="shared" si="28"/>
        <v>585</v>
      </c>
      <c r="B594" t="s">
        <v>1004</v>
      </c>
      <c r="C594" t="s">
        <v>479</v>
      </c>
      <c r="D594" s="83">
        <v>3166997.0659999996</v>
      </c>
      <c r="E594" s="84">
        <v>4129442.8299999996</v>
      </c>
      <c r="F594" s="84">
        <v>61.1</v>
      </c>
      <c r="G594" s="84">
        <v>364595.36</v>
      </c>
      <c r="H594" s="84">
        <f t="shared" si="25"/>
        <v>4494099.29</v>
      </c>
      <c r="I594" s="82">
        <f t="shared" si="29"/>
        <v>1.419041191495692</v>
      </c>
      <c r="K594" s="68"/>
    </row>
    <row r="595" spans="1:11" x14ac:dyDescent="0.35">
      <c r="A595" s="15">
        <f t="shared" si="28"/>
        <v>586</v>
      </c>
      <c r="B595" t="s">
        <v>1005</v>
      </c>
      <c r="C595" t="s">
        <v>506</v>
      </c>
      <c r="D595" s="83">
        <v>393527.98599999998</v>
      </c>
      <c r="E595" s="84">
        <v>2354.3100000000004</v>
      </c>
      <c r="F595" s="84"/>
      <c r="G595" s="84">
        <v>464.83000000000004</v>
      </c>
      <c r="H595" s="84">
        <f t="shared" si="25"/>
        <v>2819.1400000000003</v>
      </c>
      <c r="I595" s="82">
        <f t="shared" si="29"/>
        <v>7.163759885681931E-3</v>
      </c>
      <c r="K595" s="68"/>
    </row>
    <row r="596" spans="1:11" s="68" customFormat="1" x14ac:dyDescent="0.35">
      <c r="A596" s="61">
        <f t="shared" si="28"/>
        <v>587</v>
      </c>
      <c r="B596" s="62" t="s">
        <v>671</v>
      </c>
      <c r="C596" s="64"/>
      <c r="D596" s="66">
        <v>-9816842.4240000397</v>
      </c>
      <c r="E596" s="65"/>
      <c r="F596" s="65"/>
      <c r="G596" s="65"/>
      <c r="H596" s="65"/>
      <c r="I596" s="63" t="s">
        <v>673</v>
      </c>
    </row>
    <row r="597" spans="1:11" x14ac:dyDescent="0.35">
      <c r="A597" s="15">
        <f t="shared" si="28"/>
        <v>588</v>
      </c>
      <c r="B597" s="7" t="s">
        <v>653</v>
      </c>
      <c r="C597" s="6"/>
      <c r="D597" s="45">
        <f>SUM(D315:D596)</f>
        <v>69474650.682999983</v>
      </c>
      <c r="E597" s="45">
        <f>SUM(E315:E596)</f>
        <v>64178884.470999978</v>
      </c>
      <c r="F597" s="45">
        <f>SUM(F315:F596)</f>
        <v>1733568.7999999998</v>
      </c>
      <c r="G597" s="45">
        <f>SUM(G315:G596)</f>
        <v>62467.640000001862</v>
      </c>
      <c r="H597" s="45">
        <f>SUM(H315:H596)</f>
        <v>65974920.911000036</v>
      </c>
      <c r="I597" s="81">
        <f t="shared" si="29"/>
        <v>0.94962580253956841</v>
      </c>
    </row>
    <row r="598" spans="1:11" x14ac:dyDescent="0.35">
      <c r="A598" s="15">
        <f t="shared" si="28"/>
        <v>589</v>
      </c>
      <c r="B598" s="1" t="s">
        <v>654</v>
      </c>
      <c r="C598" s="1"/>
      <c r="D598" s="38">
        <f>D597+D313+D214</f>
        <v>179551829.59</v>
      </c>
      <c r="E598" s="46">
        <f>E597+E313+E214</f>
        <v>157889166.0679999</v>
      </c>
      <c r="F598" s="46">
        <f>F597+F313+F214</f>
        <v>3023719.4799999995</v>
      </c>
      <c r="G598" s="46">
        <f>G597+G313+G214</f>
        <v>1823042.8100000035</v>
      </c>
      <c r="H598" s="46">
        <f>H597+H313+H214</f>
        <v>162735928.35799992</v>
      </c>
      <c r="I598" s="80">
        <f t="shared" si="29"/>
        <v>0.90634514128651</v>
      </c>
    </row>
    <row r="599" spans="1:11" x14ac:dyDescent="0.35">
      <c r="A599" s="15">
        <f t="shared" si="28"/>
        <v>590</v>
      </c>
      <c r="B599" s="1"/>
      <c r="C599" s="1"/>
      <c r="D599" s="4"/>
      <c r="E599" s="14"/>
      <c r="F599" s="14"/>
      <c r="G599" s="14"/>
      <c r="H599" s="14"/>
      <c r="I599" s="26"/>
    </row>
    <row r="600" spans="1:11" x14ac:dyDescent="0.35">
      <c r="A600" s="15">
        <f t="shared" si="28"/>
        <v>591</v>
      </c>
      <c r="B600" t="s">
        <v>58</v>
      </c>
      <c r="C600" t="s">
        <v>656</v>
      </c>
      <c r="D600" s="2" t="s">
        <v>667</v>
      </c>
      <c r="E600" s="41">
        <v>-83010058.946999967</v>
      </c>
      <c r="F600" s="41">
        <v>0</v>
      </c>
      <c r="G600" s="41"/>
      <c r="H600" s="42">
        <f t="shared" ref="H600:H602" si="30">SUM(E600:G600)</f>
        <v>-83010058.946999967</v>
      </c>
      <c r="I600" s="2" t="s">
        <v>667</v>
      </c>
    </row>
    <row r="601" spans="1:11" x14ac:dyDescent="0.35">
      <c r="A601" s="15">
        <f t="shared" si="28"/>
        <v>592</v>
      </c>
      <c r="B601" t="s">
        <v>19</v>
      </c>
      <c r="C601" t="s">
        <v>657</v>
      </c>
      <c r="D601" s="2" t="s">
        <v>667</v>
      </c>
      <c r="E601" s="41">
        <v>-4490194.9599999981</v>
      </c>
      <c r="F601" s="41">
        <v>0</v>
      </c>
      <c r="G601" s="41">
        <v>-3400105.9699999997</v>
      </c>
      <c r="H601" s="42">
        <f t="shared" si="30"/>
        <v>-7890300.9299999978</v>
      </c>
      <c r="I601" s="2" t="s">
        <v>667</v>
      </c>
    </row>
    <row r="602" spans="1:11" x14ac:dyDescent="0.35">
      <c r="A602" s="15">
        <f t="shared" si="28"/>
        <v>593</v>
      </c>
      <c r="B602" s="6" t="s">
        <v>52</v>
      </c>
      <c r="C602" s="6" t="s">
        <v>658</v>
      </c>
      <c r="D602" s="7" t="s">
        <v>667</v>
      </c>
      <c r="E602" s="43">
        <v>-64244649.379999869</v>
      </c>
      <c r="F602" s="43">
        <v>0</v>
      </c>
      <c r="G602" s="43"/>
      <c r="H602" s="43">
        <f t="shared" si="30"/>
        <v>-64244649.379999869</v>
      </c>
      <c r="I602" s="7" t="s">
        <v>667</v>
      </c>
    </row>
    <row r="603" spans="1:11" x14ac:dyDescent="0.35">
      <c r="A603" s="15">
        <f t="shared" si="28"/>
        <v>594</v>
      </c>
      <c r="B603" s="1" t="s">
        <v>655</v>
      </c>
      <c r="D603" s="21"/>
      <c r="E603" s="46">
        <f>SUM(E600:E602)</f>
        <v>-151744903.28699982</v>
      </c>
      <c r="F603" s="46">
        <f>SUM(F600:F602)</f>
        <v>0</v>
      </c>
      <c r="G603" s="46">
        <f t="shared" ref="G603:H603" si="31">SUM(G600:G602)</f>
        <v>-3400105.9699999997</v>
      </c>
      <c r="H603" s="46">
        <f t="shared" si="31"/>
        <v>-155145009.25699982</v>
      </c>
      <c r="I603" s="29"/>
    </row>
    <row r="604" spans="1:11" x14ac:dyDescent="0.35">
      <c r="A604" s="15">
        <f t="shared" si="28"/>
        <v>595</v>
      </c>
      <c r="B604" s="6"/>
      <c r="C604" s="6"/>
      <c r="D604" s="25"/>
      <c r="E604" s="41"/>
      <c r="F604" s="41"/>
      <c r="G604" s="41"/>
      <c r="H604" s="41"/>
      <c r="I604" s="26"/>
    </row>
    <row r="605" spans="1:11" ht="45.75" customHeight="1" thickBot="1" x14ac:dyDescent="0.4">
      <c r="A605" s="15">
        <f t="shared" si="28"/>
        <v>596</v>
      </c>
      <c r="B605" s="90" t="s">
        <v>1403</v>
      </c>
      <c r="C605" s="90"/>
      <c r="D605" s="47">
        <f>D603+D598</f>
        <v>179551829.59</v>
      </c>
      <c r="E605" s="47">
        <f>E603+E598</f>
        <v>6144262.7810000777</v>
      </c>
      <c r="F605" s="47">
        <f>F603+F598</f>
        <v>3023719.4799999995</v>
      </c>
      <c r="G605" s="47">
        <f>G603+G598</f>
        <v>-1577063.1599999962</v>
      </c>
      <c r="H605" s="47">
        <f>H603+H598</f>
        <v>7590919.1010001004</v>
      </c>
      <c r="I605" s="48"/>
    </row>
    <row r="606" spans="1:11" ht="15" thickTop="1" x14ac:dyDescent="0.35">
      <c r="A606" s="15">
        <f t="shared" si="28"/>
        <v>597</v>
      </c>
    </row>
    <row r="607" spans="1:11" x14ac:dyDescent="0.35">
      <c r="A607" s="15">
        <f t="shared" si="28"/>
        <v>598</v>
      </c>
    </row>
    <row r="608" spans="1:11" x14ac:dyDescent="0.35">
      <c r="A608" s="15">
        <f t="shared" si="28"/>
        <v>599</v>
      </c>
      <c r="B608" s="1" t="s">
        <v>666</v>
      </c>
    </row>
    <row r="609" spans="1:9" x14ac:dyDescent="0.35">
      <c r="A609" s="15">
        <f t="shared" si="28"/>
        <v>600</v>
      </c>
      <c r="B609" s="1" t="s">
        <v>680</v>
      </c>
      <c r="C609" s="92" t="s">
        <v>670</v>
      </c>
      <c r="D609" s="92"/>
      <c r="E609" s="92"/>
      <c r="F609" s="92"/>
      <c r="G609" s="92"/>
      <c r="H609" s="92"/>
      <c r="I609" s="92"/>
    </row>
    <row r="610" spans="1:9" x14ac:dyDescent="0.35">
      <c r="A610" s="15">
        <f t="shared" si="28"/>
        <v>601</v>
      </c>
      <c r="B610" s="1" t="s">
        <v>681</v>
      </c>
      <c r="C610" s="92" t="s">
        <v>669</v>
      </c>
      <c r="D610" s="92"/>
      <c r="E610" s="92"/>
      <c r="F610" s="92"/>
      <c r="G610" s="92"/>
      <c r="H610" s="92"/>
      <c r="I610" s="92"/>
    </row>
    <row r="611" spans="1:9" x14ac:dyDescent="0.35">
      <c r="A611" s="15">
        <f t="shared" si="28"/>
        <v>602</v>
      </c>
      <c r="B611" s="1" t="s">
        <v>672</v>
      </c>
      <c r="C611" s="92" t="s">
        <v>674</v>
      </c>
      <c r="D611" s="92"/>
      <c r="E611" s="92"/>
      <c r="F611" s="92"/>
      <c r="G611" s="92"/>
      <c r="H611" s="92"/>
      <c r="I611" s="92"/>
    </row>
    <row r="612" spans="1:9" ht="37.5" customHeight="1" x14ac:dyDescent="0.35">
      <c r="A612" s="56">
        <f t="shared" si="28"/>
        <v>603</v>
      </c>
      <c r="B612" s="31" t="s">
        <v>667</v>
      </c>
      <c r="C612" s="86" t="s">
        <v>668</v>
      </c>
      <c r="D612" s="86"/>
      <c r="E612" s="86"/>
      <c r="F612" s="86"/>
      <c r="G612" s="86"/>
      <c r="H612" s="86"/>
      <c r="I612" s="86"/>
    </row>
  </sheetData>
  <sortState xmlns:xlrd2="http://schemas.microsoft.com/office/spreadsheetml/2017/richdata2" ref="A4:Q153">
    <sortCondition descending="1" ref="H153"/>
  </sortState>
  <mergeCells count="10">
    <mergeCell ref="E7:H7"/>
    <mergeCell ref="A2:I2"/>
    <mergeCell ref="A3:I3"/>
    <mergeCell ref="A4:I4"/>
    <mergeCell ref="A5:I5"/>
    <mergeCell ref="C612:I612"/>
    <mergeCell ref="C609:I609"/>
    <mergeCell ref="C610:I610"/>
    <mergeCell ref="C611:I611"/>
    <mergeCell ref="B605:C605"/>
  </mergeCells>
  <pageMargins left="0.7" right="0.7" top="0.75" bottom="0.75" header="0.3" footer="0.3"/>
  <pageSetup scale="52" fitToHeight="1000" orientation="portrait" horizontalDpi="1200" verticalDpi="1200" r:id="rId1"/>
  <headerFoot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gyMjYyPC9Vc2VyTmFtZT48RGF0ZVRpbWU+Ni8yMC8yMDIzIDI6MzE6MjMgUE08L0RhdGVUaW1lPjxMYWJlbFN0cmluZz5BRVAgSW50ZXJuYWw8L0xhYmVsU3RyaW5nPjwvaXRlbT48L2xhYmVsSGlzdG9yeT4=</Value>
</WrappedLabelHistory>
</file>

<file path=customXml/item3.xml>��< ? x m l   v e r s i o n = " 1 . 0 "   e n c o d i n g = " u t f - 1 6 " ? > < D a t a M a s h u p   s q m i d = " a a 4 6 3 0 3 f - 4 7 0 6 - 4 e 2 1 - 9 0 5 7 - c 2 3 e b d 1 e 9 a 5 1 "   x m l n s = " h t t p : / / s c h e m a s . m i c r o s o f t . c o m / D a t a M a s h u p " > A A A A A B Y D A A B Q S w M E F A A C A A g A 6 V r q U N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D p W u p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6 V r q U C i K R 7 g O A A A A E Q A A A B M A H A B G b 3 J t d W x h c y 9 T Z W N 0 a W 9 u M S 5 t I K I Y A C i g F A A A A A A A A A A A A A A A A A A A A A A A A A A A A C t O T S 7 J z M 9 T C I b Q h t Y A U E s B A i 0 A F A A C A A g A 6 V r q U N H d V o y m A A A A + A A A A B I A A A A A A A A A A A A A A A A A A A A A A E N v b m Z p Z y 9 Q Y W N r Y W d l L n h t b F B L A Q I t A B Q A A g A I A O l a 6 l A P y u m r p A A A A O k A A A A T A A A A A A A A A A A A A A A A A P I A A A B b Q 2 9 u d G V u d F 9 U e X B l c 1 0 u e G 1 s U E s B A i 0 A F A A C A A g A 6 V r q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L m 4 + 7 z I / N N p b 6 v r y o q F E o A A A A A A g A A A A A A A 2 Y A A M A A A A A Q A A A A 8 J v C 8 K Y a 3 s + C M 9 e k X d C B Z Q A A A A A E g A A A o A A A A B A A A A B F D 2 7 r p o b P X F 1 d j T x O 6 i y j U A A A A P d T Z P K H / b C M 3 A S a j E I j M o d u Z Q Q l D f N F 5 t i W M 2 v I x r e Z L D / n h Q h / + s F s i 1 E h x 2 o 4 j s Y G X C u 7 L / e D 2 W L h m 2 V c T m U 9 V a u + h B a K 3 Z g j m d P O F 0 d C F A A A A G D c H j H 9 a p X d C B Z u x x 6 t h Y 8 4 5 D / o < / D a t a M a s h u p > 
</file>

<file path=customXml/item4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FC3A59D6-CF72-4224-849D-F9FFF3A071BE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C5917590-2707-4510-8AAF-E94CC27710B8}">
  <ds:schemaRefs>
    <ds:schemaRef ds:uri="http://www.w3.org/2001/XMLSchema"/>
    <ds:schemaRef ds:uri="http://www.boldonjames.com/2016/02/Classifier/internal/wrappedLabelHistory"/>
  </ds:schemaRefs>
</ds:datastoreItem>
</file>

<file path=customXml/itemProps3.xml><?xml version="1.0" encoding="utf-8"?>
<ds:datastoreItem xmlns:ds="http://schemas.openxmlformats.org/officeDocument/2006/customXml" ds:itemID="{6620201E-ECA5-45DE-B67D-AC027F38A076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64E2E091-B6A9-47B0-A994-39695074302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Test Year</vt:lpstr>
      <vt:lpstr>12 Mos. Preceding Test Year</vt:lpstr>
      <vt:lpstr>'12 Mos. Preceding Test Year'!Print_Area</vt:lpstr>
      <vt:lpstr>'Test Year'!Print_Area</vt:lpstr>
      <vt:lpstr>'12 Mos. Preceding Test Year'!Print_Titles</vt:lpstr>
      <vt:lpstr>'Test Year'!Print_Titles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s276749</dc:creator>
  <cp:keywords/>
  <cp:lastModifiedBy>s279416</cp:lastModifiedBy>
  <cp:lastPrinted>2020-07-21T11:38:11Z</cp:lastPrinted>
  <dcterms:created xsi:type="dcterms:W3CDTF">2020-07-10T12:02:26Z</dcterms:created>
  <dcterms:modified xsi:type="dcterms:W3CDTF">2023-07-07T16:57:06Z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531d95a2-7845-487c-9945-1a1e3999ae3b</vt:lpwstr>
  </property>
  <property fmtid="{D5CDD505-2E9C-101B-9397-08002B2CF9AE}" pid="3" name="bjSaver">
    <vt:lpwstr>mHnpUGvhrYAwVF9YqH5Whw/DnKUHosNP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/&gt;&lt;/sisl&gt;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{C5917590-2707-4510-8AAF-E94CC27710B8}</vt:lpwstr>
  </property>
</Properties>
</file>