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7155" tabRatio="928" activeTab="0"/>
  </bookViews>
  <sheets>
    <sheet name="Schedule A1" sheetId="1" r:id="rId1"/>
    <sheet name="Schedule A2" sheetId="2" r:id="rId2"/>
  </sheets>
  <definedNames>
    <definedName name="_xlnm.Print_Area" localSheetId="0">'Schedule A1'!$A$1:$W$16</definedName>
  </definedNames>
  <calcPr fullCalcOnLoad="1"/>
</workbook>
</file>

<file path=xl/sharedStrings.xml><?xml version="1.0" encoding="utf-8"?>
<sst xmlns="http://schemas.openxmlformats.org/spreadsheetml/2006/main" count="64" uniqueCount="49">
  <si>
    <t>Long-term Debt</t>
  </si>
  <si>
    <t>Short-term Debt</t>
  </si>
  <si>
    <t>Preferred &amp; Preference Stock</t>
  </si>
  <si>
    <t>Common Equity</t>
  </si>
  <si>
    <t>Other (Itemize by Type)</t>
  </si>
  <si>
    <t>Total Capitalization</t>
  </si>
  <si>
    <t>5th Year</t>
  </si>
  <si>
    <t>Amount</t>
  </si>
  <si>
    <t>Ratio</t>
  </si>
  <si>
    <t>Type of Capital</t>
  </si>
  <si>
    <t>Line No.</t>
  </si>
  <si>
    <t>4th Year</t>
  </si>
  <si>
    <t>3rd Year</t>
  </si>
  <si>
    <t>2nd Year</t>
  </si>
  <si>
    <t>1st Year</t>
  </si>
  <si>
    <t>Kentucky Power Company</t>
  </si>
  <si>
    <t>"000 Omitted"</t>
  </si>
  <si>
    <t xml:space="preserve"> </t>
  </si>
  <si>
    <t>Calculation of Average Test Year Capital Structure</t>
  </si>
  <si>
    <t>Item (a)</t>
  </si>
  <si>
    <t>Total Capital (b)</t>
  </si>
  <si>
    <t>Long-term Debt (c)</t>
  </si>
  <si>
    <t>Short-term Debt (d)</t>
  </si>
  <si>
    <t>Preferred Stock (e)</t>
  </si>
  <si>
    <t>Common Stock (f)</t>
  </si>
  <si>
    <t>Retained Earnings (g)</t>
  </si>
  <si>
    <t>Total Common Equity (h)</t>
  </si>
  <si>
    <t>Balance Beginning of Test Year</t>
  </si>
  <si>
    <t>1st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</si>
  <si>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</si>
  <si>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</si>
  <si>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</si>
  <si>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</si>
  <si>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</si>
  <si>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</si>
  <si>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</si>
  <si>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</si>
  <si>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</si>
  <si>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11th Month</t>
  </si>
  <si>
    <t>12th Month</t>
  </si>
  <si>
    <t>Total (L1 through L13)</t>
  </si>
  <si>
    <t>Average Balance (L14/13)</t>
  </si>
  <si>
    <t>Average Capitalization Ratios</t>
  </si>
  <si>
    <t>End-of-period Capitalization Ratios</t>
  </si>
  <si>
    <t>Calculation of Average Capital Structure</t>
  </si>
  <si>
    <t>12 Months Ended for the Periods as Shown</t>
  </si>
  <si>
    <t>Latest Available Quarter 3/31/2023</t>
  </si>
  <si>
    <t>Case No. 2023-00159</t>
  </si>
  <si>
    <t>12-Months Ended December 31, 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</si>
</sst>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mm/dd/yy"/>
    <numFmt numFmtId="170" formatCode="0.000%"/>
    <numFmt numFmtId="171" formatCode="&quot;$&quot;#,##0.000_);\(&quot;$&quot;#,##0.000\)"/>
    <numFmt numFmtId="172" formatCode="[$-409]dddd\,\ mmmm\ dd\,\ yyyy"/>
    <numFmt numFmtId="173" formatCode="_(* #,##0.000_);_(* \(#,##0.000\);_(* &quot;-&quot;???_);_(@_)"/>
    <numFmt numFmtId="174" formatCode="_(* #,##0.0000_);_(* \(#,##0.0000\);_(* &quot;-&quot;???_);_(@_)"/>
    <numFmt numFmtId="175" formatCode="[$-409]mmmm\-yy;@"/>
    <numFmt numFmtId="176" formatCode="_(* #,##0.0_);_(* \(#,##0.0\);_(* &quot;-&quot;??_);_(@_)"/>
    <numFmt numFmtId="177" formatCode="_(* #,##0_);_(* \(#,##0\);_(* &quot;-&quot;??_);_(@_)"/>
    <numFmt numFmtId="178" formatCode="[$-F800]dddd\,\ mmmm\ dd\,\ yyyy"/>
  </numFmts>
  <fonts count="37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2" fillId="0" borderId="9">
      <alignment horizontal="center"/>
      <protection/>
    </xf>
    <xf numFmtId="3" fontId="1" fillId="0" borderId="0" applyFont="0" applyFill="0" applyBorder="0" applyAlignment="0" applyProtection="0"/>
    <xf numFmtId="0" fontId="1" fillId="33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60" applyNumberFormat="1" applyFont="1" applyBorder="1" applyAlignment="1">
      <alignment/>
    </xf>
    <xf numFmtId="41" fontId="0" fillId="0" borderId="11" xfId="0" applyNumberFormat="1" applyBorder="1" applyAlignment="1">
      <alignment horizontal="center"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1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177" fontId="0" fillId="0" borderId="19" xfId="44" applyNumberFormat="1" applyFont="1" applyBorder="1" applyAlignment="1">
      <alignment/>
    </xf>
    <xf numFmtId="177" fontId="0" fillId="0" borderId="15" xfId="44" applyNumberFormat="1" applyFont="1" applyBorder="1" applyAlignment="1">
      <alignment/>
    </xf>
    <xf numFmtId="177" fontId="0" fillId="0" borderId="20" xfId="44" applyNumberFormat="1" applyFont="1" applyBorder="1" applyAlignment="1">
      <alignment/>
    </xf>
    <xf numFmtId="177" fontId="0" fillId="0" borderId="11" xfId="44" applyNumberFormat="1" applyFont="1" applyBorder="1" applyAlignment="1">
      <alignment/>
    </xf>
    <xf numFmtId="177" fontId="0" fillId="0" borderId="21" xfId="44" applyNumberFormat="1" applyFont="1" applyBorder="1" applyAlignment="1">
      <alignment/>
    </xf>
    <xf numFmtId="177" fontId="0" fillId="0" borderId="22" xfId="44" applyNumberFormat="1" applyFont="1" applyBorder="1" applyAlignment="1">
      <alignment/>
    </xf>
    <xf numFmtId="177" fontId="0" fillId="0" borderId="0" xfId="44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177" fontId="0" fillId="0" borderId="13" xfId="44" applyNumberFormat="1" applyFont="1" applyBorder="1" applyAlignment="1">
      <alignment/>
    </xf>
    <xf numFmtId="177" fontId="0" fillId="0" borderId="12" xfId="44" applyNumberFormat="1" applyFont="1" applyBorder="1" applyAlignment="1">
      <alignment/>
    </xf>
    <xf numFmtId="177" fontId="0" fillId="0" borderId="23" xfId="44" applyNumberFormat="1" applyFon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177" fontId="0" fillId="0" borderId="11" xfId="0" applyNumberFormat="1" applyBorder="1" applyAlignment="1">
      <alignment/>
    </xf>
    <xf numFmtId="10" fontId="0" fillId="0" borderId="11" xfId="61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 wrapText="1"/>
    </xf>
    <xf numFmtId="177" fontId="0" fillId="0" borderId="11" xfId="0" applyNumberFormat="1" applyFill="1" applyBorder="1" applyAlignment="1">
      <alignment horizontal="right"/>
    </xf>
    <xf numFmtId="178" fontId="0" fillId="0" borderId="0" xfId="0" applyNumberFormat="1" applyFont="1" applyAlignment="1">
      <alignment/>
    </xf>
    <xf numFmtId="0" fontId="0" fillId="0" borderId="19" xfId="0" applyBorder="1" applyAlignment="1">
      <alignment/>
    </xf>
    <xf numFmtId="177" fontId="0" fillId="0" borderId="17" xfId="44" applyNumberFormat="1" applyFont="1" applyBorder="1" applyAlignment="1">
      <alignment/>
    </xf>
    <xf numFmtId="10" fontId="0" fillId="0" borderId="11" xfId="60" applyNumberFormat="1" applyFont="1" applyFill="1" applyBorder="1" applyAlignment="1">
      <alignment/>
    </xf>
    <xf numFmtId="10" fontId="0" fillId="0" borderId="11" xfId="61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1" fontId="0" fillId="0" borderId="0" xfId="0" applyNumberForma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3" xfId="62"/>
    <cellStyle name="PSChar" xfId="63"/>
    <cellStyle name="PSDate" xfId="64"/>
    <cellStyle name="PSDec" xfId="65"/>
    <cellStyle name="PSHeading" xfId="66"/>
    <cellStyle name="PSInt" xfId="67"/>
    <cellStyle name="PSSpacer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7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26.7109375" style="0" bestFit="1" customWidth="1"/>
    <col min="3" max="3" width="11.140625" style="0" bestFit="1" customWidth="1"/>
    <col min="4" max="4" width="9.28125" style="0" customWidth="1"/>
    <col min="5" max="5" width="11.140625" style="0" bestFit="1" customWidth="1"/>
    <col min="6" max="6" width="9.28125" style="0" customWidth="1"/>
    <col min="7" max="7" width="11.140625" style="0" bestFit="1" customWidth="1"/>
    <col min="8" max="8" width="9.28125" style="0" customWidth="1"/>
    <col min="9" max="9" width="11.140625" style="0" bestFit="1" customWidth="1"/>
    <col min="10" max="10" width="9.28125" style="0" customWidth="1"/>
    <col min="11" max="11" width="11.140625" style="0" bestFit="1" customWidth="1"/>
    <col min="12" max="12" width="9.28125" style="0" customWidth="1"/>
    <col min="13" max="13" width="11.140625" style="0" bestFit="1" customWidth="1"/>
    <col min="14" max="14" width="9.28125" style="0" customWidth="1"/>
    <col min="15" max="15" width="11.140625" style="0" bestFit="1" customWidth="1"/>
    <col min="16" max="16" width="9.28125" style="0" customWidth="1"/>
    <col min="17" max="17" width="11.140625" style="0" bestFit="1" customWidth="1"/>
    <col min="18" max="18" width="9.28125" style="0" customWidth="1"/>
    <col min="19" max="19" width="11.140625" style="0" bestFit="1" customWidth="1"/>
    <col min="20" max="20" width="9.28125" style="0" customWidth="1"/>
    <col min="21" max="21" width="13.140625" style="0" bestFit="1" customWidth="1"/>
    <col min="22" max="22" width="9.28125" style="0" customWidth="1"/>
    <col min="23" max="23" width="10.140625" style="0" bestFit="1" customWidth="1"/>
  </cols>
  <sheetData>
    <row r="1" spans="5:10" ht="12.75">
      <c r="E1" s="51" t="s">
        <v>15</v>
      </c>
      <c r="F1" s="51"/>
      <c r="G1" s="51"/>
      <c r="H1" s="51"/>
      <c r="I1" s="51"/>
      <c r="J1" s="51"/>
    </row>
    <row r="2" spans="5:10" ht="12.75">
      <c r="E2" s="52" t="s">
        <v>47</v>
      </c>
      <c r="F2" s="51"/>
      <c r="G2" s="51"/>
      <c r="H2" s="51"/>
      <c r="I2" s="51"/>
      <c r="J2" s="51"/>
    </row>
    <row r="3" spans="5:10" ht="12.75">
      <c r="E3" s="51" t="s">
        <v>44</v>
      </c>
      <c r="F3" s="51"/>
      <c r="G3" s="51"/>
      <c r="H3" s="51"/>
      <c r="I3" s="51"/>
      <c r="J3" s="51"/>
    </row>
    <row r="4" spans="5:10" ht="12.75">
      <c r="E4" s="53" t="s">
        <v>45</v>
      </c>
      <c r="F4" s="53"/>
      <c r="G4" s="53"/>
      <c r="H4" s="53"/>
      <c r="I4" s="53"/>
      <c r="J4" s="53"/>
    </row>
    <row r="5" spans="5:10" ht="12.75">
      <c r="E5" s="53" t="s">
        <v>16</v>
      </c>
      <c r="F5" s="53"/>
      <c r="G5" s="53"/>
      <c r="H5" s="53"/>
      <c r="I5" s="53"/>
      <c r="J5" s="53"/>
    </row>
    <row r="6" spans="3:19" ht="12.75">
      <c r="C6" s="12"/>
      <c r="E6" s="12"/>
      <c r="G6" s="12"/>
      <c r="I6" s="12"/>
      <c r="K6" s="12"/>
      <c r="M6" s="12"/>
      <c r="O6" s="12"/>
      <c r="Q6" s="12"/>
      <c r="S6" s="12"/>
    </row>
    <row r="7" spans="2:14" ht="12" customHeight="1">
      <c r="B7" s="42"/>
      <c r="C7" s="46">
        <v>2018</v>
      </c>
      <c r="D7" s="50"/>
      <c r="E7" s="46">
        <v>2019</v>
      </c>
      <c r="F7" s="50"/>
      <c r="G7" s="46">
        <v>2020</v>
      </c>
      <c r="H7" s="50"/>
      <c r="I7" s="46">
        <v>2021</v>
      </c>
      <c r="J7" s="50"/>
      <c r="K7" s="46">
        <v>2022</v>
      </c>
      <c r="L7" s="50"/>
      <c r="M7" s="46" t="s">
        <v>46</v>
      </c>
      <c r="N7" s="47"/>
    </row>
    <row r="8" spans="1:14" ht="12.75" customHeight="1">
      <c r="A8" s="54" t="s">
        <v>10</v>
      </c>
      <c r="B8" s="56" t="s">
        <v>9</v>
      </c>
      <c r="C8" s="48" t="s">
        <v>6</v>
      </c>
      <c r="D8" s="49"/>
      <c r="E8" s="48" t="s">
        <v>11</v>
      </c>
      <c r="F8" s="49"/>
      <c r="G8" s="48" t="s">
        <v>12</v>
      </c>
      <c r="H8" s="49"/>
      <c r="I8" s="48" t="s">
        <v>13</v>
      </c>
      <c r="J8" s="49"/>
      <c r="K8" s="48" t="s">
        <v>14</v>
      </c>
      <c r="L8" s="49"/>
      <c r="M8" s="48"/>
      <c r="N8" s="49"/>
    </row>
    <row r="9" spans="1:14" ht="12.75">
      <c r="A9" s="55"/>
      <c r="B9" s="57"/>
      <c r="C9" s="2" t="s">
        <v>7</v>
      </c>
      <c r="D9" s="2" t="s">
        <v>8</v>
      </c>
      <c r="E9" s="2" t="s">
        <v>7</v>
      </c>
      <c r="F9" s="2" t="s">
        <v>8</v>
      </c>
      <c r="G9" s="2" t="s">
        <v>7</v>
      </c>
      <c r="H9" s="2" t="s">
        <v>8</v>
      </c>
      <c r="I9" s="2" t="s">
        <v>7</v>
      </c>
      <c r="J9" s="2" t="s">
        <v>8</v>
      </c>
      <c r="K9" s="2" t="s">
        <v>7</v>
      </c>
      <c r="L9" s="2" t="s">
        <v>8</v>
      </c>
      <c r="M9" s="2" t="s">
        <v>7</v>
      </c>
      <c r="N9" s="2" t="s">
        <v>8</v>
      </c>
    </row>
    <row r="10" spans="1:14" ht="12.75">
      <c r="A10" s="1">
        <v>1</v>
      </c>
      <c r="B10" s="39" t="s">
        <v>0</v>
      </c>
      <c r="C10" s="13">
        <v>867128</v>
      </c>
      <c r="D10" s="44">
        <f>C10/$C$15</f>
        <v>0.5326737799359204</v>
      </c>
      <c r="E10" s="13">
        <v>867553</v>
      </c>
      <c r="F10" s="44">
        <f>E10/$E$15</f>
        <v>0.4921147331568068</v>
      </c>
      <c r="G10" s="13">
        <v>992650.38674</v>
      </c>
      <c r="H10" s="44">
        <f>G10/$G$15</f>
        <v>0.5275477793905182</v>
      </c>
      <c r="I10" s="13">
        <v>1103104.87779</v>
      </c>
      <c r="J10" s="44">
        <f>I10/$I$15</f>
        <v>0.544647481268999</v>
      </c>
      <c r="K10" s="13">
        <v>1178447.5281599998</v>
      </c>
      <c r="L10" s="44">
        <f>K10/$K$15</f>
        <v>0.5373225885123007</v>
      </c>
      <c r="M10" s="13">
        <v>1178544.6830700003</v>
      </c>
      <c r="N10" s="6">
        <f>M10/$M$15</f>
        <v>0.5315628412687476</v>
      </c>
    </row>
    <row r="11" spans="1:14" ht="12.75">
      <c r="A11" s="1">
        <v>2</v>
      </c>
      <c r="B11" s="3" t="s">
        <v>1</v>
      </c>
      <c r="C11" s="13">
        <v>27871</v>
      </c>
      <c r="D11" s="44">
        <f>C11/$C$15</f>
        <v>0.017121060466959936</v>
      </c>
      <c r="E11" s="13">
        <v>113175</v>
      </c>
      <c r="F11" s="44">
        <f>E11/$E$15</f>
        <v>0.06419790482543615</v>
      </c>
      <c r="G11" s="13">
        <v>65646.7931</v>
      </c>
      <c r="H11" s="44">
        <f>G11/$G$15</f>
        <v>0.03488823495828117</v>
      </c>
      <c r="I11" s="13">
        <v>47895.48928</v>
      </c>
      <c r="J11" s="44">
        <f>I11/$I$15</f>
        <v>0.023647939670759403</v>
      </c>
      <c r="K11" s="13">
        <v>94427.54311</v>
      </c>
      <c r="L11" s="44">
        <f>K11/$K$15</f>
        <v>0.043054994540099104</v>
      </c>
      <c r="M11" s="13">
        <v>113624.55178</v>
      </c>
      <c r="N11" s="6">
        <f>M11/$M$15</f>
        <v>0.05124845111916501</v>
      </c>
    </row>
    <row r="12" spans="1:14" ht="12.75">
      <c r="A12" s="1">
        <v>3</v>
      </c>
      <c r="B12" s="3" t="s">
        <v>2</v>
      </c>
      <c r="C12" s="7">
        <v>0</v>
      </c>
      <c r="D12" s="44">
        <f>C12/$C$15</f>
        <v>0</v>
      </c>
      <c r="E12" s="7">
        <v>0</v>
      </c>
      <c r="F12" s="44">
        <f>E12/$E$15</f>
        <v>0</v>
      </c>
      <c r="G12" s="7">
        <v>0</v>
      </c>
      <c r="H12" s="44">
        <f>G12/$G$15</f>
        <v>0</v>
      </c>
      <c r="I12" s="7">
        <v>0</v>
      </c>
      <c r="J12" s="44">
        <f>I12/$I$15</f>
        <v>0</v>
      </c>
      <c r="K12" s="7">
        <v>0</v>
      </c>
      <c r="L12" s="44">
        <f>K12/$K$15</f>
        <v>0</v>
      </c>
      <c r="M12" s="13">
        <v>0</v>
      </c>
      <c r="N12" s="6">
        <f>M12/$M$15</f>
        <v>0</v>
      </c>
    </row>
    <row r="13" spans="1:14" ht="12.75">
      <c r="A13" s="1">
        <v>4</v>
      </c>
      <c r="B13" s="3" t="s">
        <v>3</v>
      </c>
      <c r="C13" s="13">
        <v>732879.1360410003</v>
      </c>
      <c r="D13" s="44">
        <f>C13/$C$15</f>
        <v>0.4502051595971197</v>
      </c>
      <c r="E13" s="13">
        <v>782180</v>
      </c>
      <c r="F13" s="44">
        <f>E13/$E$15</f>
        <v>0.44368736201775705</v>
      </c>
      <c r="G13" s="13">
        <v>823334.0685880001</v>
      </c>
      <c r="H13" s="44">
        <f>G13/$G$15</f>
        <v>0.4375639856512006</v>
      </c>
      <c r="I13" s="13">
        <v>874355.3276259996</v>
      </c>
      <c r="J13" s="44">
        <f>I13/$I$15</f>
        <v>0.43170457906024146</v>
      </c>
      <c r="K13" s="13">
        <v>920309.3459769998</v>
      </c>
      <c r="L13" s="44">
        <f>K13/$K$15</f>
        <v>0.4196224169476001</v>
      </c>
      <c r="M13" s="13">
        <v>924962.196416</v>
      </c>
      <c r="N13" s="6">
        <f>M13/$M$15</f>
        <v>0.41718870761208726</v>
      </c>
    </row>
    <row r="14" spans="1:14" ht="12.75">
      <c r="A14" s="1">
        <v>5</v>
      </c>
      <c r="B14" s="3" t="s">
        <v>4</v>
      </c>
      <c r="C14" s="7">
        <v>0</v>
      </c>
      <c r="D14" s="44">
        <f>C14/$C$15</f>
        <v>0</v>
      </c>
      <c r="E14" s="7">
        <v>0</v>
      </c>
      <c r="F14" s="44">
        <f>E14/$E$15</f>
        <v>0</v>
      </c>
      <c r="G14" s="7">
        <v>0</v>
      </c>
      <c r="H14" s="44">
        <f>G14/$G$15</f>
        <v>0</v>
      </c>
      <c r="I14" s="7">
        <v>0</v>
      </c>
      <c r="J14" s="44">
        <f>I14/$I$15</f>
        <v>0</v>
      </c>
      <c r="K14" s="7">
        <v>0</v>
      </c>
      <c r="L14" s="44">
        <f>K14/$K$15</f>
        <v>0</v>
      </c>
      <c r="M14" s="13">
        <v>0</v>
      </c>
      <c r="N14" s="6">
        <f>M14/$M$15</f>
        <v>0</v>
      </c>
    </row>
    <row r="15" spans="1:14" ht="12.75">
      <c r="A15" s="1">
        <v>6</v>
      </c>
      <c r="B15" s="3" t="s">
        <v>5</v>
      </c>
      <c r="C15" s="7">
        <f aca="true" t="shared" si="0" ref="C15:N15">SUM(C10:C14)</f>
        <v>1627878.1360410003</v>
      </c>
      <c r="D15" s="6">
        <f t="shared" si="0"/>
        <v>1</v>
      </c>
      <c r="E15" s="7">
        <f t="shared" si="0"/>
        <v>1762908</v>
      </c>
      <c r="F15" s="6">
        <f t="shared" si="0"/>
        <v>1</v>
      </c>
      <c r="G15" s="7">
        <f>SUM(G10:G14)</f>
        <v>1881631.2484280001</v>
      </c>
      <c r="H15" s="6">
        <f>SUM(H10:H14)</f>
        <v>1</v>
      </c>
      <c r="I15" s="7">
        <f t="shared" si="0"/>
        <v>2025355.6946959998</v>
      </c>
      <c r="J15" s="6">
        <f t="shared" si="0"/>
        <v>0.9999999999999998</v>
      </c>
      <c r="K15" s="7">
        <f>SUM(K10:K14)</f>
        <v>2193184.4172469997</v>
      </c>
      <c r="L15" s="6">
        <f>SUM(L10:L14)</f>
        <v>1</v>
      </c>
      <c r="M15" s="7">
        <f t="shared" si="0"/>
        <v>2217131.4312660005</v>
      </c>
      <c r="N15" s="6">
        <f t="shared" si="0"/>
        <v>0.9999999999999999</v>
      </c>
    </row>
    <row r="16" spans="3:19" ht="12.75">
      <c r="C16" s="9"/>
      <c r="E16" s="9"/>
      <c r="G16" s="9"/>
      <c r="I16" s="11" t="s">
        <v>17</v>
      </c>
      <c r="K16" s="8"/>
      <c r="M16" s="8"/>
      <c r="O16" s="8"/>
      <c r="Q16" s="8"/>
      <c r="S16" s="10" t="s">
        <v>17</v>
      </c>
    </row>
    <row r="17" ht="12.75">
      <c r="G17" s="65"/>
    </row>
  </sheetData>
  <sheetProtection/>
  <mergeCells count="18">
    <mergeCell ref="K7:L7"/>
    <mergeCell ref="K8:L8"/>
    <mergeCell ref="I7:J7"/>
    <mergeCell ref="I8:J8"/>
    <mergeCell ref="G7:H7"/>
    <mergeCell ref="G8:H8"/>
    <mergeCell ref="C7:D7"/>
    <mergeCell ref="A8:A9"/>
    <mergeCell ref="B8:B9"/>
    <mergeCell ref="M7:N8"/>
    <mergeCell ref="E7:F7"/>
    <mergeCell ref="C8:D8"/>
    <mergeCell ref="E8:F8"/>
    <mergeCell ref="E1:J1"/>
    <mergeCell ref="E2:J2"/>
    <mergeCell ref="E3:J3"/>
    <mergeCell ref="E4:J4"/>
    <mergeCell ref="E5:J5"/>
  </mergeCells>
  <printOptions/>
  <pageMargins left="0.75" right="0.75" top="1" bottom="1" header="0.5" footer="0.5"/>
  <pageSetup horizontalDpi="600" verticalDpi="600" orientation="landscape" scale="65" r:id="rId1"/>
  <headerFooter alignWithMargins="0">
    <oddHeader>&amp;R&amp;8KPSC Case No. 2017-00179
Commission Staff's Initial Set of Data Requests 
Dated May 22, 2017
Item No. 3 
Schedule 3
Page 1 of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2" max="2" width="30.140625" style="0" bestFit="1" customWidth="1"/>
    <col min="3" max="3" width="14.140625" style="0" bestFit="1" customWidth="1"/>
    <col min="4" max="4" width="14.421875" style="0" customWidth="1"/>
    <col min="5" max="5" width="14.00390625" style="0" customWidth="1"/>
    <col min="6" max="6" width="17.421875" style="0" customWidth="1"/>
    <col min="7" max="7" width="14.140625" style="0" customWidth="1"/>
    <col min="8" max="8" width="11.00390625" style="0" customWidth="1"/>
    <col min="9" max="9" width="14.00390625" style="0" customWidth="1"/>
    <col min="10" max="10" width="23.28125" style="0" bestFit="1" customWidth="1"/>
  </cols>
  <sheetData>
    <row r="1" spans="1:9" ht="12.75">
      <c r="A1" s="5"/>
      <c r="B1" s="15"/>
      <c r="C1" s="15"/>
      <c r="D1" s="61" t="s">
        <v>15</v>
      </c>
      <c r="E1" s="61"/>
      <c r="F1" s="61"/>
      <c r="G1" s="15"/>
      <c r="H1" s="15"/>
      <c r="I1" s="16"/>
    </row>
    <row r="2" spans="1:9" ht="12.75">
      <c r="A2" s="17"/>
      <c r="B2" s="18"/>
      <c r="C2" s="18"/>
      <c r="D2" s="62" t="s">
        <v>47</v>
      </c>
      <c r="E2" s="63"/>
      <c r="F2" s="63"/>
      <c r="G2" s="18"/>
      <c r="H2" s="18"/>
      <c r="I2" s="19"/>
    </row>
    <row r="3" spans="1:9" ht="12.75">
      <c r="A3" s="17"/>
      <c r="B3" s="18"/>
      <c r="C3" s="18"/>
      <c r="D3" s="63" t="s">
        <v>18</v>
      </c>
      <c r="E3" s="63"/>
      <c r="F3" s="63"/>
      <c r="G3" s="18"/>
      <c r="H3" s="18"/>
      <c r="I3" s="19"/>
    </row>
    <row r="4" spans="1:9" ht="12.75">
      <c r="A4" s="17"/>
      <c r="B4" s="18"/>
      <c r="C4" s="18"/>
      <c r="D4" s="64" t="s">
        <v>48</v>
      </c>
      <c r="E4" s="53"/>
      <c r="F4" s="53"/>
      <c r="G4" s="18"/>
      <c r="H4" s="18"/>
      <c r="I4" s="19"/>
    </row>
    <row r="5" spans="1:9" ht="12.75">
      <c r="A5" s="17"/>
      <c r="B5" s="18"/>
      <c r="C5" s="18"/>
      <c r="D5" s="53" t="s">
        <v>16</v>
      </c>
      <c r="E5" s="53"/>
      <c r="F5" s="53"/>
      <c r="G5" s="18"/>
      <c r="H5" s="18"/>
      <c r="I5" s="19"/>
    </row>
    <row r="6" spans="1:9" ht="12.75">
      <c r="A6" s="17"/>
      <c r="B6" s="18"/>
      <c r="C6" s="18"/>
      <c r="D6" s="20"/>
      <c r="E6" s="20"/>
      <c r="F6" s="20"/>
      <c r="G6" s="18"/>
      <c r="H6" s="18"/>
      <c r="I6" s="19"/>
    </row>
    <row r="7" spans="1:9" ht="26.25" customHeight="1">
      <c r="A7" s="5"/>
      <c r="B7" s="58" t="s">
        <v>19</v>
      </c>
      <c r="C7" s="59" t="s">
        <v>20</v>
      </c>
      <c r="D7" s="59" t="s">
        <v>21</v>
      </c>
      <c r="E7" s="60" t="s">
        <v>22</v>
      </c>
      <c r="F7" s="60" t="s">
        <v>23</v>
      </c>
      <c r="G7" s="60" t="s">
        <v>24</v>
      </c>
      <c r="H7" s="60" t="s">
        <v>25</v>
      </c>
      <c r="I7" s="60" t="s">
        <v>26</v>
      </c>
    </row>
    <row r="8" spans="1:9" ht="26.25" customHeight="1">
      <c r="A8" s="17" t="s">
        <v>10</v>
      </c>
      <c r="B8" s="58"/>
      <c r="C8" s="59"/>
      <c r="D8" s="59"/>
      <c r="E8" s="60"/>
      <c r="F8" s="60"/>
      <c r="G8" s="60"/>
      <c r="H8" s="60"/>
      <c r="I8" s="60"/>
    </row>
    <row r="9" spans="1:10" ht="12.75">
      <c r="A9" s="1">
        <v>1</v>
      </c>
      <c r="B9" s="14" t="s">
        <v>27</v>
      </c>
      <c r="C9" s="7">
        <f>D9+E9+I9</f>
        <v>2025355.6946959998</v>
      </c>
      <c r="D9" s="43">
        <v>1103104.87779</v>
      </c>
      <c r="E9" s="26">
        <v>47895.48928</v>
      </c>
      <c r="F9" s="22">
        <v>0</v>
      </c>
      <c r="G9" s="21">
        <v>50450</v>
      </c>
      <c r="H9" s="27">
        <v>296020.20702599967</v>
      </c>
      <c r="I9" s="26">
        <v>874355.3276259996</v>
      </c>
      <c r="J9" s="41"/>
    </row>
    <row r="10" spans="1:10" ht="12.75">
      <c r="A10" s="1">
        <v>2</v>
      </c>
      <c r="B10" s="14" t="s">
        <v>28</v>
      </c>
      <c r="C10" s="7">
        <f aca="true" t="shared" si="0" ref="C10:C21">D10+E10+I10</f>
        <v>2038369.482706</v>
      </c>
      <c r="D10" s="23">
        <v>1103143.58858</v>
      </c>
      <c r="E10" s="24">
        <v>43382.81049</v>
      </c>
      <c r="F10" s="25">
        <v>0</v>
      </c>
      <c r="G10" s="24">
        <v>50450</v>
      </c>
      <c r="H10" s="25">
        <v>313507.96303600003</v>
      </c>
      <c r="I10" s="24">
        <v>891843.0836359999</v>
      </c>
      <c r="J10" s="41"/>
    </row>
    <row r="11" spans="1:10" ht="12.75">
      <c r="A11" s="1">
        <v>3</v>
      </c>
      <c r="B11" s="14" t="s">
        <v>29</v>
      </c>
      <c r="C11" s="7">
        <f t="shared" si="0"/>
        <v>2093170.098806</v>
      </c>
      <c r="D11" s="43">
        <v>1103182.29935</v>
      </c>
      <c r="E11" s="26">
        <v>96750.24178</v>
      </c>
      <c r="F11" s="27">
        <v>0</v>
      </c>
      <c r="G11" s="26">
        <v>50450</v>
      </c>
      <c r="H11" s="27">
        <v>314902.4370760001</v>
      </c>
      <c r="I11" s="26">
        <v>893237.557676</v>
      </c>
      <c r="J11" s="41"/>
    </row>
    <row r="12" spans="1:10" ht="12.75">
      <c r="A12" s="1">
        <v>4</v>
      </c>
      <c r="B12" s="14" t="s">
        <v>30</v>
      </c>
      <c r="C12" s="7">
        <f t="shared" si="0"/>
        <v>2097366.3038609996</v>
      </c>
      <c r="D12" s="23">
        <v>1103190.40639</v>
      </c>
      <c r="E12" s="24">
        <v>93939.2228</v>
      </c>
      <c r="F12" s="25">
        <v>0</v>
      </c>
      <c r="G12" s="24">
        <v>50450</v>
      </c>
      <c r="H12" s="25">
        <v>321940.99808099994</v>
      </c>
      <c r="I12" s="24">
        <v>900236.6746709998</v>
      </c>
      <c r="J12" s="41"/>
    </row>
    <row r="13" spans="1:10" ht="12.75">
      <c r="A13" s="1">
        <v>5</v>
      </c>
      <c r="B13" s="14" t="s">
        <v>31</v>
      </c>
      <c r="C13" s="7">
        <f t="shared" si="0"/>
        <v>2113958.4603319997</v>
      </c>
      <c r="D13" s="43">
        <v>1103231.26216</v>
      </c>
      <c r="E13" s="26">
        <v>111166.07983</v>
      </c>
      <c r="F13" s="27">
        <v>0</v>
      </c>
      <c r="G13" s="26">
        <v>50450</v>
      </c>
      <c r="H13" s="27">
        <v>321265.44175199996</v>
      </c>
      <c r="I13" s="26">
        <v>899561.118342</v>
      </c>
      <c r="J13" s="41"/>
    </row>
    <row r="14" spans="1:10" ht="12.75">
      <c r="A14" s="1">
        <v>6</v>
      </c>
      <c r="B14" s="28" t="s">
        <v>32</v>
      </c>
      <c r="C14" s="7">
        <f t="shared" si="0"/>
        <v>2101265.7268729997</v>
      </c>
      <c r="D14" s="23">
        <v>1103273.7428</v>
      </c>
      <c r="E14" s="24">
        <v>103111.84998999999</v>
      </c>
      <c r="F14" s="25">
        <v>0</v>
      </c>
      <c r="G14" s="24">
        <v>50450</v>
      </c>
      <c r="H14" s="25">
        <v>316584.457493</v>
      </c>
      <c r="I14" s="24">
        <v>894880.1340829999</v>
      </c>
      <c r="J14" s="41"/>
    </row>
    <row r="15" spans="1:10" ht="12.75">
      <c r="A15" s="1">
        <v>7</v>
      </c>
      <c r="B15" s="14" t="s">
        <v>33</v>
      </c>
      <c r="C15" s="7">
        <f t="shared" si="0"/>
        <v>2157458.173521</v>
      </c>
      <c r="D15" s="43">
        <v>1103316.2234200002</v>
      </c>
      <c r="E15" s="26">
        <v>140777.68281</v>
      </c>
      <c r="F15" s="27">
        <v>0</v>
      </c>
      <c r="G15" s="26">
        <v>50450</v>
      </c>
      <c r="H15" s="27">
        <v>335108.03471100004</v>
      </c>
      <c r="I15" s="26">
        <v>913364.2672909999</v>
      </c>
      <c r="J15" s="41"/>
    </row>
    <row r="16" spans="1:10" ht="12.75">
      <c r="A16" s="1">
        <v>8</v>
      </c>
      <c r="B16" s="14" t="s">
        <v>34</v>
      </c>
      <c r="C16" s="7">
        <f t="shared" si="0"/>
        <v>2143998.521563</v>
      </c>
      <c r="D16" s="23">
        <v>1178358.70405</v>
      </c>
      <c r="E16" s="24">
        <v>67229.50057999999</v>
      </c>
      <c r="F16" s="25">
        <v>0</v>
      </c>
      <c r="G16" s="24">
        <v>50450</v>
      </c>
      <c r="H16" s="25">
        <v>320154.08435300004</v>
      </c>
      <c r="I16" s="24">
        <v>898410.316933</v>
      </c>
      <c r="J16" s="41"/>
    </row>
    <row r="17" spans="1:10" ht="12.75">
      <c r="A17" s="1">
        <v>9</v>
      </c>
      <c r="B17" s="14" t="s">
        <v>35</v>
      </c>
      <c r="C17" s="7">
        <f t="shared" si="0"/>
        <v>2119884.3665199997</v>
      </c>
      <c r="D17" s="43">
        <v>1178382.71694</v>
      </c>
      <c r="E17" s="26">
        <v>40321.93767</v>
      </c>
      <c r="F17" s="27">
        <v>0</v>
      </c>
      <c r="G17" s="26">
        <v>50450</v>
      </c>
      <c r="H17" s="27">
        <v>322923.4793300002</v>
      </c>
      <c r="I17" s="26">
        <v>901179.7119100001</v>
      </c>
      <c r="J17" s="41"/>
    </row>
    <row r="18" spans="1:10" ht="12.75">
      <c r="A18" s="1">
        <v>10</v>
      </c>
      <c r="B18" s="14" t="s">
        <v>36</v>
      </c>
      <c r="C18" s="7">
        <f t="shared" si="0"/>
        <v>2150138.77539</v>
      </c>
      <c r="D18" s="23">
        <v>1178355.14405</v>
      </c>
      <c r="E18" s="24">
        <v>48494.00307</v>
      </c>
      <c r="F18" s="25">
        <v>0</v>
      </c>
      <c r="G18" s="24">
        <v>50450</v>
      </c>
      <c r="H18" s="25">
        <v>346704.34897999984</v>
      </c>
      <c r="I18" s="24">
        <v>923289.6282699998</v>
      </c>
      <c r="J18" s="41"/>
    </row>
    <row r="19" spans="1:10" ht="12.75">
      <c r="A19" s="1">
        <v>11</v>
      </c>
      <c r="B19" s="14" t="s">
        <v>37</v>
      </c>
      <c r="C19" s="7">
        <f t="shared" si="0"/>
        <v>2162609.573783</v>
      </c>
      <c r="D19" s="29">
        <v>1178386.75822</v>
      </c>
      <c r="E19" s="30">
        <v>61189.592840000005</v>
      </c>
      <c r="F19" s="27">
        <v>0</v>
      </c>
      <c r="G19" s="26">
        <v>50450</v>
      </c>
      <c r="H19" s="31">
        <v>346447.9434330002</v>
      </c>
      <c r="I19" s="30">
        <v>923033.2227230002</v>
      </c>
      <c r="J19" s="41"/>
    </row>
    <row r="20" spans="1:10" ht="12.75">
      <c r="A20" s="1">
        <v>12</v>
      </c>
      <c r="B20" s="14" t="s">
        <v>38</v>
      </c>
      <c r="C20" s="7">
        <f t="shared" si="0"/>
        <v>2193073.669303</v>
      </c>
      <c r="D20" s="23">
        <v>1178415.14319</v>
      </c>
      <c r="E20" s="24">
        <v>84862.40684000001</v>
      </c>
      <c r="F20" s="25">
        <v>0</v>
      </c>
      <c r="G20" s="24">
        <v>50450</v>
      </c>
      <c r="H20" s="25">
        <v>353210.839983</v>
      </c>
      <c r="I20" s="24">
        <v>929796.119273</v>
      </c>
      <c r="J20" s="41"/>
    </row>
    <row r="21" spans="1:10" ht="12.75">
      <c r="A21" s="1">
        <v>13</v>
      </c>
      <c r="B21" s="14" t="s">
        <v>39</v>
      </c>
      <c r="C21" s="7">
        <f t="shared" si="0"/>
        <v>2193184.4172469997</v>
      </c>
      <c r="D21" s="29">
        <v>1178447.5281599998</v>
      </c>
      <c r="E21" s="30">
        <v>94427.54311</v>
      </c>
      <c r="F21" s="31">
        <v>0</v>
      </c>
      <c r="G21" s="24">
        <v>50450</v>
      </c>
      <c r="H21" s="31">
        <v>343572.38373699994</v>
      </c>
      <c r="I21" s="30">
        <v>920309.3459769998</v>
      </c>
      <c r="J21" s="41"/>
    </row>
    <row r="22" spans="1:9" ht="12.75">
      <c r="A22" s="1">
        <v>14</v>
      </c>
      <c r="B22" s="1" t="s">
        <v>40</v>
      </c>
      <c r="C22" s="7">
        <f>SUM(C9:C21)</f>
        <v>27589833.264601</v>
      </c>
      <c r="D22" s="32">
        <f aca="true" t="shared" si="1" ref="D22:I22">SUM(D9:D21)</f>
        <v>14792788.395100003</v>
      </c>
      <c r="E22" s="33">
        <f t="shared" si="1"/>
        <v>1033548.36109</v>
      </c>
      <c r="F22" s="31">
        <f t="shared" si="1"/>
        <v>0</v>
      </c>
      <c r="G22" s="33">
        <f t="shared" si="1"/>
        <v>655850</v>
      </c>
      <c r="H22" s="33">
        <f t="shared" si="1"/>
        <v>4252342.618991</v>
      </c>
      <c r="I22" s="33">
        <f t="shared" si="1"/>
        <v>11763496.508410998</v>
      </c>
    </row>
    <row r="23" spans="1:9" ht="12.75">
      <c r="A23" s="1">
        <v>15</v>
      </c>
      <c r="B23" s="1" t="s">
        <v>41</v>
      </c>
      <c r="C23" s="34">
        <f aca="true" t="shared" si="2" ref="C23:I23">C22/13</f>
        <v>2122294.866507769</v>
      </c>
      <c r="D23" s="35">
        <f t="shared" si="2"/>
        <v>1137906.7996230773</v>
      </c>
      <c r="E23" s="40">
        <f t="shared" si="2"/>
        <v>79503.72008384616</v>
      </c>
      <c r="F23" s="34">
        <f t="shared" si="2"/>
        <v>0</v>
      </c>
      <c r="G23" s="34">
        <f t="shared" si="2"/>
        <v>50450</v>
      </c>
      <c r="H23" s="34">
        <f t="shared" si="2"/>
        <v>327103.27838392305</v>
      </c>
      <c r="I23" s="34">
        <f t="shared" si="2"/>
        <v>904884.3468008459</v>
      </c>
    </row>
    <row r="24" spans="1:9" ht="12.75">
      <c r="A24" s="1">
        <v>16</v>
      </c>
      <c r="B24" s="1" t="s">
        <v>42</v>
      </c>
      <c r="C24" s="36">
        <f aca="true" t="shared" si="3" ref="C24:I24">C23/$C$23</f>
        <v>1</v>
      </c>
      <c r="D24" s="45">
        <f t="shared" si="3"/>
        <v>0.5361680968938591</v>
      </c>
      <c r="E24" s="45">
        <f t="shared" si="3"/>
        <v>0.037461203595459534</v>
      </c>
      <c r="F24" s="45">
        <f t="shared" si="3"/>
        <v>0</v>
      </c>
      <c r="G24" s="45">
        <f t="shared" si="3"/>
        <v>0.02377143760565908</v>
      </c>
      <c r="H24" s="45">
        <f t="shared" si="3"/>
        <v>0.15412715902299226</v>
      </c>
      <c r="I24" s="45">
        <f t="shared" si="3"/>
        <v>0.4263706995106815</v>
      </c>
    </row>
    <row r="25" spans="1:9" ht="12.75">
      <c r="A25" s="1">
        <v>17</v>
      </c>
      <c r="B25" s="1" t="s">
        <v>43</v>
      </c>
      <c r="C25" s="36">
        <f aca="true" t="shared" si="4" ref="C25:I25">C21/$C$21</f>
        <v>1</v>
      </c>
      <c r="D25" s="45">
        <f t="shared" si="4"/>
        <v>0.5373225885123007</v>
      </c>
      <c r="E25" s="45">
        <f t="shared" si="4"/>
        <v>0.043054994540099104</v>
      </c>
      <c r="F25" s="45">
        <f t="shared" si="4"/>
        <v>0</v>
      </c>
      <c r="G25" s="45">
        <f t="shared" si="4"/>
        <v>0.023003081548120557</v>
      </c>
      <c r="H25" s="45">
        <f t="shared" si="4"/>
        <v>0.15665457999572605</v>
      </c>
      <c r="I25" s="45">
        <f t="shared" si="4"/>
        <v>0.4196224169476001</v>
      </c>
    </row>
    <row r="26" spans="1:9" ht="12.75">
      <c r="A26" s="17"/>
      <c r="B26" s="18"/>
      <c r="C26" s="18"/>
      <c r="D26" s="18"/>
      <c r="E26" s="18"/>
      <c r="F26" s="18"/>
      <c r="G26" s="18"/>
      <c r="H26" s="18"/>
      <c r="I26" s="19"/>
    </row>
    <row r="27" spans="1:9" ht="12.75">
      <c r="A27" s="4"/>
      <c r="B27" s="37"/>
      <c r="C27" s="37"/>
      <c r="D27" s="37"/>
      <c r="E27" s="37"/>
      <c r="F27" s="37"/>
      <c r="G27" s="37"/>
      <c r="H27" s="37"/>
      <c r="I27" s="38"/>
    </row>
  </sheetData>
  <sheetProtection/>
  <mergeCells count="13">
    <mergeCell ref="H7:H8"/>
    <mergeCell ref="I7:I8"/>
    <mergeCell ref="D1:F1"/>
    <mergeCell ref="D2:F2"/>
    <mergeCell ref="D3:F3"/>
    <mergeCell ref="D4:F4"/>
    <mergeCell ref="D5:F5"/>
    <mergeCell ref="B7:B8"/>
    <mergeCell ref="C7:C8"/>
    <mergeCell ref="D7:D8"/>
    <mergeCell ref="E7:E8"/>
    <mergeCell ref="F7:F8"/>
    <mergeCell ref="G7:G8"/>
  </mergeCells>
  <printOptions/>
  <pageMargins left="0.75" right="0.75" top="1" bottom="1" header="0.5" footer="0.5"/>
  <pageSetup horizontalDpi="600" verticalDpi="600" orientation="landscape" scale="75" r:id="rId1"/>
  <headerFooter alignWithMargins="0">
    <oddHeader>&amp;R&amp;8KPSC Case No. 2017-00179
Commission Staff's Initial Set of Data Requests 
Dated May 22, 2017
Item No. 3 
Schedule 3
Page 2 of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s214930</cp:lastModifiedBy>
  <cp:lastPrinted>2017-07-03T12:06:33Z</cp:lastPrinted>
  <dcterms:created xsi:type="dcterms:W3CDTF">2005-09-26T17:23:10Z</dcterms:created>
  <dcterms:modified xsi:type="dcterms:W3CDTF">2023-07-07T18:29:06Z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0bd38be6-f314-43a4-a5ea-3370891322b5</vt:lpwstr>
  </property>
  <property fmtid="{D5CDD505-2E9C-101B-9397-08002B2CF9AE}" pid="3" name="bjSaver">
    <vt:lpwstr>bviGLTSrUdTEuzQfN0UjEQ/4cwPlrsH+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/&gt;&lt;/sisl&gt;</vt:lpwstr>
  </property>
  <property fmtid="{D5CDD505-2E9C-101B-9397-08002B2CF9AE}" pid="6" name="bjDocumentSecurityLabel">
    <vt:lpwstr>Uncategorized</vt:lpwstr>
  </property>
</Properties>
</file>