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00_2023-00159 Base Rate Case\06_All Filed Discovery\01_Staff Discovery\Set_1\As Filed\Public Attachments\"/>
    </mc:Choice>
  </mc:AlternateContent>
  <xr:revisionPtr revIDLastSave="0" documentId="13_ncr:1_{D31786BD-D357-4B3A-ABF1-FE4005000944}" xr6:coauthVersionLast="47" xr6:coauthVersionMax="47" xr10:uidLastSave="{00000000-0000-0000-0000-000000000000}"/>
  <bookViews>
    <workbookView xWindow="28680" yWindow="-120" windowWidth="38640" windowHeight="21240" xr2:uid="{DDA17874-6D28-4695-AD78-7F7FAFC3C223}"/>
  </bookViews>
  <sheets>
    <sheet name="KPSC_1_1a" sheetId="1" r:id="rId1"/>
  </sheets>
  <externalReferences>
    <externalReference r:id="rId2"/>
  </externalReferences>
  <definedNames>
    <definedName name="C_Begin">#REF!</definedName>
    <definedName name="C_End">#REF!</definedName>
    <definedName name="End_of_Report">[1]GAAP_BS2!#REF!</definedName>
    <definedName name="FERC_Account">#REF!</definedName>
    <definedName name="FERC_LEVEL_2">#REF!</definedName>
    <definedName name="LIABILITIES">[1]GAAP_BS2!#REF!</definedName>
    <definedName name="NONCURRENT_LIABILITIES">[1]GAAP_BS2!#REF!</definedName>
    <definedName name="NvsASD">"V2020-03-31"</definedName>
    <definedName name="NvsAutoDrillOk">"VN"</definedName>
    <definedName name="NvsElapsedTime">0.000439814815763384</definedName>
    <definedName name="NvsEndTime">43936.7682407407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ParentRef">"Sheet1!$$0"</definedName>
    <definedName name="NvsReqBU">"VX992"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PR_ID">#REF!</definedName>
    <definedName name="_xlnm.Print_Titles" localSheetId="0">KPSC_1_1a!$1:$6</definedName>
    <definedName name="Rev_End">#REF!</definedName>
    <definedName name="search_directory_name">"R:\fcm90prd\nvision\rpts\Fin_Reports\"</definedName>
    <definedName name="SHAREHOLDER_EQUITY">[1]GAAP_BS2!#REF!</definedName>
    <definedName name="Total">#REF!</definedName>
    <definedName name="Total_119">#REF!</definedName>
    <definedName name="Total_166">#REF!</definedName>
    <definedName name="Total_169">#REF!</definedName>
    <definedName name="Total_192">#REF!</definedName>
    <definedName name="Total_211">#REF!</definedName>
    <definedName name="Trial_Begin">[1]GAAP_BS2!#REF!</definedName>
    <definedName name="Trial_End">[1]GAAP_BS2!#REF!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2" i="1" l="1"/>
  <c r="E362" i="1"/>
  <c r="D362" i="1"/>
  <c r="C362" i="1"/>
  <c r="I361" i="1"/>
  <c r="H361" i="1"/>
  <c r="G361" i="1"/>
  <c r="F360" i="1"/>
  <c r="E360" i="1"/>
  <c r="D360" i="1"/>
  <c r="C360" i="1"/>
  <c r="I359" i="1"/>
  <c r="H359" i="1"/>
  <c r="G359" i="1"/>
  <c r="I358" i="1"/>
  <c r="H358" i="1"/>
  <c r="G358" i="1"/>
  <c r="I357" i="1"/>
  <c r="H357" i="1"/>
  <c r="G357" i="1"/>
  <c r="I356" i="1"/>
  <c r="H356" i="1"/>
  <c r="G356" i="1"/>
  <c r="I355" i="1"/>
  <c r="H355" i="1"/>
  <c r="G355" i="1"/>
  <c r="I354" i="1"/>
  <c r="H354" i="1"/>
  <c r="G354" i="1"/>
  <c r="I353" i="1"/>
  <c r="H353" i="1"/>
  <c r="G353" i="1"/>
  <c r="I352" i="1"/>
  <c r="H352" i="1"/>
  <c r="G352" i="1"/>
  <c r="I351" i="1"/>
  <c r="H351" i="1"/>
  <c r="G351" i="1"/>
  <c r="I350" i="1"/>
  <c r="H350" i="1"/>
  <c r="G350" i="1"/>
  <c r="I349" i="1"/>
  <c r="H349" i="1"/>
  <c r="G349" i="1"/>
  <c r="I348" i="1"/>
  <c r="H348" i="1"/>
  <c r="G348" i="1"/>
  <c r="I347" i="1"/>
  <c r="H347" i="1"/>
  <c r="G347" i="1"/>
  <c r="I346" i="1"/>
  <c r="H346" i="1"/>
  <c r="G346" i="1"/>
  <c r="I345" i="1"/>
  <c r="H345" i="1"/>
  <c r="G345" i="1"/>
  <c r="I344" i="1"/>
  <c r="H344" i="1"/>
  <c r="G344" i="1"/>
  <c r="I343" i="1"/>
  <c r="H343" i="1"/>
  <c r="G343" i="1"/>
  <c r="I342" i="1"/>
  <c r="H342" i="1"/>
  <c r="G342" i="1"/>
  <c r="I341" i="1"/>
  <c r="H341" i="1"/>
  <c r="G341" i="1"/>
  <c r="I340" i="1"/>
  <c r="H340" i="1"/>
  <c r="G340" i="1"/>
  <c r="I339" i="1"/>
  <c r="H339" i="1"/>
  <c r="G339" i="1"/>
  <c r="I338" i="1"/>
  <c r="H338" i="1"/>
  <c r="G338" i="1"/>
  <c r="I337" i="1"/>
  <c r="H337" i="1"/>
  <c r="G337" i="1"/>
  <c r="I336" i="1"/>
  <c r="H336" i="1"/>
  <c r="G336" i="1"/>
  <c r="I335" i="1"/>
  <c r="H335" i="1"/>
  <c r="G335" i="1"/>
  <c r="I334" i="1"/>
  <c r="H334" i="1"/>
  <c r="G334" i="1"/>
  <c r="I333" i="1"/>
  <c r="H333" i="1"/>
  <c r="G333" i="1"/>
  <c r="I332" i="1"/>
  <c r="H332" i="1"/>
  <c r="G332" i="1"/>
  <c r="I331" i="1"/>
  <c r="H331" i="1"/>
  <c r="G331" i="1"/>
  <c r="I330" i="1"/>
  <c r="H330" i="1"/>
  <c r="G330" i="1"/>
  <c r="I329" i="1"/>
  <c r="H329" i="1"/>
  <c r="G329" i="1"/>
  <c r="I328" i="1"/>
  <c r="H328" i="1"/>
  <c r="G328" i="1"/>
  <c r="I327" i="1"/>
  <c r="H327" i="1"/>
  <c r="G327" i="1"/>
  <c r="I326" i="1"/>
  <c r="H326" i="1"/>
  <c r="G326" i="1"/>
  <c r="I325" i="1"/>
  <c r="H325" i="1"/>
  <c r="G325" i="1"/>
  <c r="I324" i="1"/>
  <c r="H324" i="1"/>
  <c r="G324" i="1"/>
  <c r="I323" i="1"/>
  <c r="H323" i="1"/>
  <c r="G323" i="1"/>
  <c r="I322" i="1"/>
  <c r="H322" i="1"/>
  <c r="G322" i="1"/>
  <c r="I321" i="1"/>
  <c r="H321" i="1"/>
  <c r="G321" i="1"/>
  <c r="I320" i="1"/>
  <c r="H320" i="1"/>
  <c r="G320" i="1"/>
  <c r="I319" i="1"/>
  <c r="H319" i="1"/>
  <c r="G319" i="1"/>
  <c r="I318" i="1"/>
  <c r="H318" i="1"/>
  <c r="G318" i="1"/>
  <c r="I317" i="1"/>
  <c r="H317" i="1"/>
  <c r="G317" i="1"/>
  <c r="I316" i="1"/>
  <c r="H316" i="1"/>
  <c r="G316" i="1"/>
  <c r="I315" i="1"/>
  <c r="H315" i="1"/>
  <c r="G315" i="1"/>
  <c r="I314" i="1"/>
  <c r="H314" i="1"/>
  <c r="G314" i="1"/>
  <c r="I313" i="1"/>
  <c r="H313" i="1"/>
  <c r="G313" i="1"/>
  <c r="I312" i="1"/>
  <c r="H312" i="1"/>
  <c r="G312" i="1"/>
  <c r="I311" i="1"/>
  <c r="H311" i="1"/>
  <c r="G311" i="1"/>
  <c r="I310" i="1"/>
  <c r="H310" i="1"/>
  <c r="G310" i="1"/>
  <c r="I309" i="1"/>
  <c r="H309" i="1"/>
  <c r="G309" i="1"/>
  <c r="I308" i="1"/>
  <c r="H308" i="1"/>
  <c r="G308" i="1"/>
  <c r="I307" i="1"/>
  <c r="H307" i="1"/>
  <c r="G307" i="1"/>
  <c r="I306" i="1"/>
  <c r="H306" i="1"/>
  <c r="G306" i="1"/>
  <c r="I305" i="1"/>
  <c r="H305" i="1"/>
  <c r="G305" i="1"/>
  <c r="I304" i="1"/>
  <c r="H304" i="1"/>
  <c r="G304" i="1"/>
  <c r="I303" i="1"/>
  <c r="H303" i="1"/>
  <c r="G303" i="1"/>
  <c r="I302" i="1"/>
  <c r="H302" i="1"/>
  <c r="G302" i="1"/>
  <c r="I301" i="1"/>
  <c r="H301" i="1"/>
  <c r="G301" i="1"/>
  <c r="I300" i="1"/>
  <c r="H300" i="1"/>
  <c r="G300" i="1"/>
  <c r="I299" i="1"/>
  <c r="H299" i="1"/>
  <c r="G299" i="1"/>
  <c r="I298" i="1"/>
  <c r="H298" i="1"/>
  <c r="G298" i="1"/>
  <c r="I297" i="1"/>
  <c r="H297" i="1"/>
  <c r="G297" i="1"/>
  <c r="I296" i="1"/>
  <c r="H296" i="1"/>
  <c r="G296" i="1"/>
  <c r="I295" i="1"/>
  <c r="H295" i="1"/>
  <c r="G295" i="1"/>
  <c r="I294" i="1"/>
  <c r="H294" i="1"/>
  <c r="G294" i="1"/>
  <c r="I293" i="1"/>
  <c r="H293" i="1"/>
  <c r="G293" i="1"/>
  <c r="I292" i="1"/>
  <c r="H292" i="1"/>
  <c r="G292" i="1"/>
  <c r="I291" i="1"/>
  <c r="H291" i="1"/>
  <c r="G291" i="1"/>
  <c r="I290" i="1"/>
  <c r="H290" i="1"/>
  <c r="G290" i="1"/>
  <c r="I289" i="1"/>
  <c r="H289" i="1"/>
  <c r="G289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G360" i="1" l="1"/>
  <c r="H362" i="1"/>
  <c r="I360" i="1"/>
  <c r="G362" i="1"/>
  <c r="I362" i="1"/>
  <c r="H360" i="1"/>
</calcChain>
</file>

<file path=xl/sharedStrings.xml><?xml version="1.0" encoding="utf-8"?>
<sst xmlns="http://schemas.openxmlformats.org/spreadsheetml/2006/main" count="732" uniqueCount="676">
  <si>
    <t>Kentucky Power Company</t>
  </si>
  <si>
    <t>KPSC 1_1(a) and 1_17(a)</t>
  </si>
  <si>
    <t>Operating Expenses for the Twelve Months Ending</t>
  </si>
  <si>
    <t>Increase (Decrease) Over Prior 12 Months</t>
  </si>
  <si>
    <t>Account</t>
  </si>
  <si>
    <t>Descr</t>
  </si>
  <si>
    <t>Test Year</t>
  </si>
  <si>
    <t>2022</t>
  </si>
  <si>
    <t>2021</t>
  </si>
  <si>
    <t>4010001</t>
  </si>
  <si>
    <t>Operation Exp - Nonassociated</t>
  </si>
  <si>
    <t>4030001</t>
  </si>
  <si>
    <t>Depreciation Exp</t>
  </si>
  <si>
    <t>4030029</t>
  </si>
  <si>
    <t>Over/Undr Depr Exp Var Riders</t>
  </si>
  <si>
    <t>4031001</t>
  </si>
  <si>
    <t>Depr - Asset Retirement Oblig</t>
  </si>
  <si>
    <t>4040001</t>
  </si>
  <si>
    <t>Amort. of Plant</t>
  </si>
  <si>
    <t>4040007</t>
  </si>
  <si>
    <t>Cloud Implement - Amort Plant</t>
  </si>
  <si>
    <t>4060001</t>
  </si>
  <si>
    <t>Amort of Plt Acq Adj</t>
  </si>
  <si>
    <t>4073000</t>
  </si>
  <si>
    <t>Regulatory Debits</t>
  </si>
  <si>
    <t>n.m.</t>
  </si>
  <si>
    <t>4073014</t>
  </si>
  <si>
    <t>Regulatory Debit - BSDR</t>
  </si>
  <si>
    <t>4081002</t>
  </si>
  <si>
    <t>FICA</t>
  </si>
  <si>
    <t>4081003</t>
  </si>
  <si>
    <t>Federal Unemployment Tax</t>
  </si>
  <si>
    <t>408100518</t>
  </si>
  <si>
    <t>Real Personal Property Taxes</t>
  </si>
  <si>
    <t>408100519</t>
  </si>
  <si>
    <t>408100520</t>
  </si>
  <si>
    <t>408100521</t>
  </si>
  <si>
    <t>408100522</t>
  </si>
  <si>
    <t>408100619</t>
  </si>
  <si>
    <t>State Gross Receipts Tax</t>
  </si>
  <si>
    <t>408100620</t>
  </si>
  <si>
    <t>408100621</t>
  </si>
  <si>
    <t>408100622</t>
  </si>
  <si>
    <t>408100623</t>
  </si>
  <si>
    <t>4081007</t>
  </si>
  <si>
    <t>State Unemployment Tax</t>
  </si>
  <si>
    <t>408100819</t>
  </si>
  <si>
    <t>State Franchise Taxes</t>
  </si>
  <si>
    <t>408100820</t>
  </si>
  <si>
    <t>408101419</t>
  </si>
  <si>
    <t>Federal Excise Taxes</t>
  </si>
  <si>
    <t>408101420</t>
  </si>
  <si>
    <t>408101421</t>
  </si>
  <si>
    <t>408101422</t>
  </si>
  <si>
    <t>408101423</t>
  </si>
  <si>
    <t>408101719</t>
  </si>
  <si>
    <t>St Lic-Rgstrtion Tax-Fees</t>
  </si>
  <si>
    <t>408101819</t>
  </si>
  <si>
    <t>St Publ Serv Comm Tax-Fees</t>
  </si>
  <si>
    <t>408101820</t>
  </si>
  <si>
    <t>408101821</t>
  </si>
  <si>
    <t>408101900</t>
  </si>
  <si>
    <t>State Sales and Use Taxes</t>
  </si>
  <si>
    <t>408101918</t>
  </si>
  <si>
    <t>408101919</t>
  </si>
  <si>
    <t>408101920</t>
  </si>
  <si>
    <t>408101921</t>
  </si>
  <si>
    <t>408101922</t>
  </si>
  <si>
    <t>408101923</t>
  </si>
  <si>
    <t>408102019</t>
  </si>
  <si>
    <t>State Business Occup Taxes</t>
  </si>
  <si>
    <t>408102020</t>
  </si>
  <si>
    <t>408102021</t>
  </si>
  <si>
    <t>408102022</t>
  </si>
  <si>
    <t>408102023</t>
  </si>
  <si>
    <t>408102919</t>
  </si>
  <si>
    <t>Real-Pers Prop Tax-Cap Leases</t>
  </si>
  <si>
    <t>408102920</t>
  </si>
  <si>
    <t>408102921</t>
  </si>
  <si>
    <t>408102922</t>
  </si>
  <si>
    <t>408102923</t>
  </si>
  <si>
    <t>4081033</t>
  </si>
  <si>
    <t>Fringe Benefit Loading - FICA</t>
  </si>
  <si>
    <t>4081034</t>
  </si>
  <si>
    <t>Fringe Benefit Loading - FUT</t>
  </si>
  <si>
    <t>4081035</t>
  </si>
  <si>
    <t>Fringe Benefit Loading - SUT</t>
  </si>
  <si>
    <t>408103620</t>
  </si>
  <si>
    <t>Real Prop Tax-Cap Leases</t>
  </si>
  <si>
    <t>408103621</t>
  </si>
  <si>
    <t>408103622</t>
  </si>
  <si>
    <t>408103623</t>
  </si>
  <si>
    <t>4091001</t>
  </si>
  <si>
    <t>Income Taxes, UOI - Federal</t>
  </si>
  <si>
    <t>409100219</t>
  </si>
  <si>
    <t>Income Taxes UOI - State</t>
  </si>
  <si>
    <t>409100220</t>
  </si>
  <si>
    <t>409100221</t>
  </si>
  <si>
    <t>409100222</t>
  </si>
  <si>
    <t>409100223</t>
  </si>
  <si>
    <t>4101001</t>
  </si>
  <si>
    <t>Prov Def I/T Util Op Inc-Fed</t>
  </si>
  <si>
    <t>4101002</t>
  </si>
  <si>
    <t>Prov Def I/T Util Op Inc-State</t>
  </si>
  <si>
    <t>4111001</t>
  </si>
  <si>
    <t>Prv Def I/T-Cr Util Op Inc-Fed</t>
  </si>
  <si>
    <t>4111002</t>
  </si>
  <si>
    <t>Prv Def I/T-Cr UtilOpInc-State</t>
  </si>
  <si>
    <t>4111005</t>
  </si>
  <si>
    <t>Accretion Expense</t>
  </si>
  <si>
    <t>4114001</t>
  </si>
  <si>
    <t>ITC Adj, Utility Oper - Fed</t>
  </si>
  <si>
    <t>4116000</t>
  </si>
  <si>
    <t>Gain From Disposition of Plant</t>
  </si>
  <si>
    <t>4118002</t>
  </si>
  <si>
    <t>Comp. Allow Gains Title IV SO2</t>
  </si>
  <si>
    <t>4118006</t>
  </si>
  <si>
    <t>CSAPR SO2 Gains</t>
  </si>
  <si>
    <t>4118008</t>
  </si>
  <si>
    <t>Comp Allow Gain CSAPR Seas NOx</t>
  </si>
  <si>
    <t>5000000</t>
  </si>
  <si>
    <t>Oper Supervision &amp; Engineering</t>
  </si>
  <si>
    <t>5000001</t>
  </si>
  <si>
    <t>Oper Super &amp; Eng-RATA-Affil</t>
  </si>
  <si>
    <t>5010000</t>
  </si>
  <si>
    <t>Fuel</t>
  </si>
  <si>
    <t>5010001</t>
  </si>
  <si>
    <t>Fuel Consumed</t>
  </si>
  <si>
    <t>5010003</t>
  </si>
  <si>
    <t>Fuel - Procure Unload &amp; Handle</t>
  </si>
  <si>
    <t>5010005</t>
  </si>
  <si>
    <t>Fuel - Deferred</t>
  </si>
  <si>
    <t>5010012</t>
  </si>
  <si>
    <t>Ash Sales Proceeds</t>
  </si>
  <si>
    <t>5010013</t>
  </si>
  <si>
    <t>Fuel Survey Activity</t>
  </si>
  <si>
    <t>5010019</t>
  </si>
  <si>
    <t>Fuel Oil Consumed</t>
  </si>
  <si>
    <t>5010020</t>
  </si>
  <si>
    <t>Nat Gas Consumed Steam</t>
  </si>
  <si>
    <t>5010021</t>
  </si>
  <si>
    <t>Transp Gas Consumed Steam</t>
  </si>
  <si>
    <t>5010027</t>
  </si>
  <si>
    <t>Gypsum handling/disposal costs</t>
  </si>
  <si>
    <t>5010028</t>
  </si>
  <si>
    <t>Gypsum Sales Proceeds</t>
  </si>
  <si>
    <t>5010031</t>
  </si>
  <si>
    <t>Fuel Contract Termination Adj.</t>
  </si>
  <si>
    <t>5010034</t>
  </si>
  <si>
    <t>Gas Transp Res Fees-Steam</t>
  </si>
  <si>
    <t>5010040</t>
  </si>
  <si>
    <t>Gas Procuremnt Sales Net</t>
  </si>
  <si>
    <t>5020000</t>
  </si>
  <si>
    <t>Steam Expenses</t>
  </si>
  <si>
    <t>5020002</t>
  </si>
  <si>
    <t>Urea Expense</t>
  </si>
  <si>
    <t>5020003</t>
  </si>
  <si>
    <t>Trona Expense</t>
  </si>
  <si>
    <t>5020004</t>
  </si>
  <si>
    <t>Lime-Related Expenses</t>
  </si>
  <si>
    <t>5020005</t>
  </si>
  <si>
    <t>Polymer expense</t>
  </si>
  <si>
    <t>5020007</t>
  </si>
  <si>
    <t>Lime Hydrate Expense</t>
  </si>
  <si>
    <t>5020014</t>
  </si>
  <si>
    <t>Calcium Bromide Expense</t>
  </si>
  <si>
    <t>5020020</t>
  </si>
  <si>
    <t>Misc Consumable Exp</t>
  </si>
  <si>
    <t>5050000</t>
  </si>
  <si>
    <t>Electric Expenses</t>
  </si>
  <si>
    <t>5060000</t>
  </si>
  <si>
    <t>Misc Steam Power Expenses</t>
  </si>
  <si>
    <t>5060002</t>
  </si>
  <si>
    <t>Misc Steam Power Exp-Assoc</t>
  </si>
  <si>
    <t>5060003</t>
  </si>
  <si>
    <t>Removal Cost Expense - Steam</t>
  </si>
  <si>
    <t>5060004</t>
  </si>
  <si>
    <t>NSR Settlement Expense</t>
  </si>
  <si>
    <t>5060011</t>
  </si>
  <si>
    <t>BSRR O/U Recovery-Oper Costs</t>
  </si>
  <si>
    <t>5060025</t>
  </si>
  <si>
    <t>Misc Stm Pwr Exp Environmental</t>
  </si>
  <si>
    <t>5070000</t>
  </si>
  <si>
    <t>Rents</t>
  </si>
  <si>
    <t>5090000</t>
  </si>
  <si>
    <t>Allow Consum Title IV SO2</t>
  </si>
  <si>
    <t>5090009</t>
  </si>
  <si>
    <t>Allow Consumpt CSAPR SO2</t>
  </si>
  <si>
    <t>5100000</t>
  </si>
  <si>
    <t>Maint Supv &amp; Engineering</t>
  </si>
  <si>
    <t>5110000</t>
  </si>
  <si>
    <t>Maintenance of Structures</t>
  </si>
  <si>
    <t>5120000</t>
  </si>
  <si>
    <t>Maintenance of Boiler Plant</t>
  </si>
  <si>
    <t>5120025</t>
  </si>
  <si>
    <t>Maint of Blr Plt Environmental</t>
  </si>
  <si>
    <t>5120034</t>
  </si>
  <si>
    <t>BSDR O/U Recovery - Maint Cost</t>
  </si>
  <si>
    <t>5120037</t>
  </si>
  <si>
    <t>KY Steam Maint O/U</t>
  </si>
  <si>
    <t>5130000</t>
  </si>
  <si>
    <t>Maintenance of Electric Plant</t>
  </si>
  <si>
    <t>5140000</t>
  </si>
  <si>
    <t>Maintenance of Misc Steam Plt</t>
  </si>
  <si>
    <t>5140025</t>
  </si>
  <si>
    <t>Maint MiscStmPlt Environmental</t>
  </si>
  <si>
    <t>5490000</t>
  </si>
  <si>
    <t>Misc Other Pwer Generation Exp</t>
  </si>
  <si>
    <t>5500004</t>
  </si>
  <si>
    <t>Wind Easement Exp - NonLease</t>
  </si>
  <si>
    <t>5500005</t>
  </si>
  <si>
    <t>Lease Expense - Wind Leases</t>
  </si>
  <si>
    <t>5540001</t>
  </si>
  <si>
    <t>Maint of Oth Pwr Gen Plt-GT</t>
  </si>
  <si>
    <t>5550001</t>
  </si>
  <si>
    <t>Purch Pwr-NonTrading-Nonassoc</t>
  </si>
  <si>
    <t>5550004</t>
  </si>
  <si>
    <t>Purchased Power-Pool Capacity</t>
  </si>
  <si>
    <t>5550027</t>
  </si>
  <si>
    <t>Purch Pwr-Non-Fuel Portion-Aff</t>
  </si>
  <si>
    <t>5550029</t>
  </si>
  <si>
    <t>Purch Power-Assoc-Trnsfr Price</t>
  </si>
  <si>
    <t>5550039</t>
  </si>
  <si>
    <t>PJM Inadvertent Mtr Res-OSS</t>
  </si>
  <si>
    <t>5550040</t>
  </si>
  <si>
    <t>PJM Inadvertent Mtr Res-LSE</t>
  </si>
  <si>
    <t>5550046</t>
  </si>
  <si>
    <t>Purch Power-Fuel Portion-Affil</t>
  </si>
  <si>
    <t>5550074</t>
  </si>
  <si>
    <t>PJM Reactive-Charge</t>
  </si>
  <si>
    <t>5550075</t>
  </si>
  <si>
    <t>PJM Reactive-Credit</t>
  </si>
  <si>
    <t>5550076</t>
  </si>
  <si>
    <t>PJM Black Start-Charge</t>
  </si>
  <si>
    <t>5550078</t>
  </si>
  <si>
    <t>PJM Regulation-Charge</t>
  </si>
  <si>
    <t>5550079</t>
  </si>
  <si>
    <t>PJM Regulation-Credit</t>
  </si>
  <si>
    <t>5550080</t>
  </si>
  <si>
    <t>PJM Hourly Net Purch.-FERC</t>
  </si>
  <si>
    <t>5550083</t>
  </si>
  <si>
    <t>PJM Spinning Reserve-Charge</t>
  </si>
  <si>
    <t>5550084</t>
  </si>
  <si>
    <t>PJM Spinning Reserve-Credit</t>
  </si>
  <si>
    <t>5550090</t>
  </si>
  <si>
    <t>PJM 30m Suppl Rserv Charge LSE</t>
  </si>
  <si>
    <t>5550099</t>
  </si>
  <si>
    <t>PJM Purchases-non-ECR-Auction</t>
  </si>
  <si>
    <t>5550123</t>
  </si>
  <si>
    <t>PJM OpRes-LSE-Charge</t>
  </si>
  <si>
    <t>5550124</t>
  </si>
  <si>
    <t>PJM Implicit Congestion-LSE</t>
  </si>
  <si>
    <t>5550132</t>
  </si>
  <si>
    <t>PJM FTR Revenue-LSE</t>
  </si>
  <si>
    <t>5550137</t>
  </si>
  <si>
    <t>PJM OpRes-LSE-Credit</t>
  </si>
  <si>
    <t>5550153</t>
  </si>
  <si>
    <t>PurchPower-Rockport Def-NonAff</t>
  </si>
  <si>
    <t>5550326</t>
  </si>
  <si>
    <t>PJM Transm Loss Charges - LSE</t>
  </si>
  <si>
    <t>5550327</t>
  </si>
  <si>
    <t>PJM Transm Loss Credits-LSE</t>
  </si>
  <si>
    <t>5550328</t>
  </si>
  <si>
    <t>PJM FC Penalty Credit</t>
  </si>
  <si>
    <t>5550329</t>
  </si>
  <si>
    <t>PJM FC Penalty Charge</t>
  </si>
  <si>
    <t>5560000</t>
  </si>
  <si>
    <t>Sys Control &amp; Load Dispatching</t>
  </si>
  <si>
    <t>5570000</t>
  </si>
  <si>
    <t>Other Expenses</t>
  </si>
  <si>
    <t>5570007</t>
  </si>
  <si>
    <t>Other Pwr Exp - Wholesale RECs</t>
  </si>
  <si>
    <t>5570020</t>
  </si>
  <si>
    <t>MATL-COMPUTER HARDWARE</t>
  </si>
  <si>
    <t>5570021</t>
  </si>
  <si>
    <t>MATL-CONSUMABLES</t>
  </si>
  <si>
    <t>5570024</t>
  </si>
  <si>
    <t>MATL-REPAIR PARTS</t>
  </si>
  <si>
    <t>5600000</t>
  </si>
  <si>
    <t>5611000</t>
  </si>
  <si>
    <t>Load Dispatch - Reliability</t>
  </si>
  <si>
    <t>5612000</t>
  </si>
  <si>
    <t>Load Dispatch-Mntr&amp;Op TransSys</t>
  </si>
  <si>
    <t>5614000</t>
  </si>
  <si>
    <t>PJM Admin-SSC&amp;DS-OSS</t>
  </si>
  <si>
    <t>5614001</t>
  </si>
  <si>
    <t>PJM Admin-SSC&amp;DS-Internal</t>
  </si>
  <si>
    <t>5614006</t>
  </si>
  <si>
    <t>SPP Transmission Charges</t>
  </si>
  <si>
    <t>5614007</t>
  </si>
  <si>
    <t>RTO Admin Default LSE.</t>
  </si>
  <si>
    <t>5614008</t>
  </si>
  <si>
    <t>PJM Admin Defaults OSS</t>
  </si>
  <si>
    <t>5614009</t>
  </si>
  <si>
    <t>GreenHat Settlement</t>
  </si>
  <si>
    <t>5615000</t>
  </si>
  <si>
    <t>Reliability,Plng&amp;Stds Develop</t>
  </si>
  <si>
    <t>5616000</t>
  </si>
  <si>
    <t>Transmission Service Studies</t>
  </si>
  <si>
    <t>5618000</t>
  </si>
  <si>
    <t>PJM Admin-RP&amp;SDS-OSS</t>
  </si>
  <si>
    <t>5618001</t>
  </si>
  <si>
    <t>PJM Admin-RP&amp;SDS- Internal</t>
  </si>
  <si>
    <t>5620001</t>
  </si>
  <si>
    <t>Station Expenses - Nonassoc</t>
  </si>
  <si>
    <t>5630000</t>
  </si>
  <si>
    <t>Overhead Line Expenses</t>
  </si>
  <si>
    <t>5640000</t>
  </si>
  <si>
    <t>Underground Line Expenses</t>
  </si>
  <si>
    <t>5650002</t>
  </si>
  <si>
    <t>Transmssn Elec by Others-NAC</t>
  </si>
  <si>
    <t>5650007</t>
  </si>
  <si>
    <t>Tran Elec by Oth-Aff-Trn Price</t>
  </si>
  <si>
    <t>5650012</t>
  </si>
  <si>
    <t>PJM Trans Enhancement Charge</t>
  </si>
  <si>
    <t>5650015</t>
  </si>
  <si>
    <t>PJM TO Serv Exp - Aff</t>
  </si>
  <si>
    <t>5650016</t>
  </si>
  <si>
    <t>PJM NITS Expense - Affiliated</t>
  </si>
  <si>
    <t>5650019</t>
  </si>
  <si>
    <t>Affil PJM Trans Enhncement Exp</t>
  </si>
  <si>
    <t>5650020</t>
  </si>
  <si>
    <t>PROVISION RTO Affl Expense</t>
  </si>
  <si>
    <t>5650021</t>
  </si>
  <si>
    <t>PJM NITS Expense - Non-Affilia</t>
  </si>
  <si>
    <t>5650023</t>
  </si>
  <si>
    <t>Amort of PROVISION RTO Expense</t>
  </si>
  <si>
    <t>5650024</t>
  </si>
  <si>
    <t>Schedule 1A-Non-Affiliated</t>
  </si>
  <si>
    <t>5650060</t>
  </si>
  <si>
    <t>PJM trans enhancement refund</t>
  </si>
  <si>
    <t>5650062</t>
  </si>
  <si>
    <t>Deferral of Provision RTO Exp</t>
  </si>
  <si>
    <t>5660000</t>
  </si>
  <si>
    <t>Misc Transmission Expenses</t>
  </si>
  <si>
    <t>5660009</t>
  </si>
  <si>
    <t>PJM OATT LSE Over-Under Adjust</t>
  </si>
  <si>
    <t>5660010</t>
  </si>
  <si>
    <t>5660011</t>
  </si>
  <si>
    <t>Misc Transm Exp - Affiliate</t>
  </si>
  <si>
    <t>5670001</t>
  </si>
  <si>
    <t>Rents - Nonassociated</t>
  </si>
  <si>
    <t>5670002</t>
  </si>
  <si>
    <t>Rents - Associated</t>
  </si>
  <si>
    <t>5680000</t>
  </si>
  <si>
    <t>5690000</t>
  </si>
  <si>
    <t>5691000</t>
  </si>
  <si>
    <t>Maint of Computer Hardware</t>
  </si>
  <si>
    <t>5692000</t>
  </si>
  <si>
    <t>Maint of Computer Software</t>
  </si>
  <si>
    <t>5693000</t>
  </si>
  <si>
    <t>Maint of Communication Equip</t>
  </si>
  <si>
    <t>5700000</t>
  </si>
  <si>
    <t>Maint of Station Equipment</t>
  </si>
  <si>
    <t>5710000</t>
  </si>
  <si>
    <t>Maintenance of Overhead Lines</t>
  </si>
  <si>
    <t>5720000</t>
  </si>
  <si>
    <t>Maint of Underground Lines</t>
  </si>
  <si>
    <t>5730000</t>
  </si>
  <si>
    <t>Maint of Misc Trnsmssion Plt</t>
  </si>
  <si>
    <t>5757000</t>
  </si>
  <si>
    <t>PJM Admin-MAM&amp;SC- OSS</t>
  </si>
  <si>
    <t>5757001</t>
  </si>
  <si>
    <t>PJM Admin-MAM&amp;SC- Internal</t>
  </si>
  <si>
    <t>5800000</t>
  </si>
  <si>
    <t>5810000</t>
  </si>
  <si>
    <t>Load Dispatching</t>
  </si>
  <si>
    <t>5820000</t>
  </si>
  <si>
    <t>Station Expenses</t>
  </si>
  <si>
    <t>5830000</t>
  </si>
  <si>
    <t>5840000</t>
  </si>
  <si>
    <t>5850000</t>
  </si>
  <si>
    <t>Street Lighting &amp; Signal Sys E</t>
  </si>
  <si>
    <t>5860000</t>
  </si>
  <si>
    <t>Meter Expenses</t>
  </si>
  <si>
    <t>5870000</t>
  </si>
  <si>
    <t>Customer Installations Exp</t>
  </si>
  <si>
    <t>5880000</t>
  </si>
  <si>
    <t>Miscellaneous Distribution Exp</t>
  </si>
  <si>
    <t>5890001</t>
  </si>
  <si>
    <t>5890002</t>
  </si>
  <si>
    <t>5900000</t>
  </si>
  <si>
    <t>5910000</t>
  </si>
  <si>
    <t>5920000</t>
  </si>
  <si>
    <t>5930000</t>
  </si>
  <si>
    <t>5930001</t>
  </si>
  <si>
    <t>Tree and Brush Control</t>
  </si>
  <si>
    <t>5930010</t>
  </si>
  <si>
    <t>Storm Expense Amortization</t>
  </si>
  <si>
    <t>5940000</t>
  </si>
  <si>
    <t>5950000</t>
  </si>
  <si>
    <t>Maint of Lne Trnf,Rglators&amp;Dvi</t>
  </si>
  <si>
    <t>5960000</t>
  </si>
  <si>
    <t>Maint of Strt Lghtng &amp; Sgnal S</t>
  </si>
  <si>
    <t>5970000</t>
  </si>
  <si>
    <t>Maintenance of Meters</t>
  </si>
  <si>
    <t>5980000</t>
  </si>
  <si>
    <t>Maint of Misc Distribution Plt</t>
  </si>
  <si>
    <t>9010000</t>
  </si>
  <si>
    <t>Supervision - Customer Accts</t>
  </si>
  <si>
    <t>9020000</t>
  </si>
  <si>
    <t>Meter Reading Expenses</t>
  </si>
  <si>
    <t>9020002</t>
  </si>
  <si>
    <t>Meter Reading - Regular</t>
  </si>
  <si>
    <t>9020003</t>
  </si>
  <si>
    <t>Meter Reading - Large Power</t>
  </si>
  <si>
    <t>9020004</t>
  </si>
  <si>
    <t>Read-In &amp; Read-Out Meters</t>
  </si>
  <si>
    <t>9030000</t>
  </si>
  <si>
    <t>Cust Records &amp; Collection Exp</t>
  </si>
  <si>
    <t>9030001</t>
  </si>
  <si>
    <t>Customer Orders &amp; Inquiries</t>
  </si>
  <si>
    <t>9030002</t>
  </si>
  <si>
    <t>Manual Billing</t>
  </si>
  <si>
    <t>9030003</t>
  </si>
  <si>
    <t>Postage - Customer Bills</t>
  </si>
  <si>
    <t>9030004</t>
  </si>
  <si>
    <t>Cashiering</t>
  </si>
  <si>
    <t>9030005</t>
  </si>
  <si>
    <t>Collection Agents Fees &amp; Exp</t>
  </si>
  <si>
    <t>9030006</t>
  </si>
  <si>
    <t>Credit &amp; Oth Collection Activi</t>
  </si>
  <si>
    <t>9030007</t>
  </si>
  <si>
    <t>Collectors</t>
  </si>
  <si>
    <t>9030009</t>
  </si>
  <si>
    <t>Data Processing</t>
  </si>
  <si>
    <t>9030014</t>
  </si>
  <si>
    <t>COVID-19 Credit Card Fees</t>
  </si>
  <si>
    <t>9040000</t>
  </si>
  <si>
    <t>Uncollectible Accounts</t>
  </si>
  <si>
    <t>9040007</t>
  </si>
  <si>
    <t>Uncoll Accts - Misc Receivable</t>
  </si>
  <si>
    <t>9050000</t>
  </si>
  <si>
    <t>Misc Customer Accounts Exp</t>
  </si>
  <si>
    <t>9070000</t>
  </si>
  <si>
    <t>Supervision - Customer Service</t>
  </si>
  <si>
    <t>9070001</t>
  </si>
  <si>
    <t>Supervision - DSM</t>
  </si>
  <si>
    <t>9080000</t>
  </si>
  <si>
    <t>Customer Assistance Expenses</t>
  </si>
  <si>
    <t>9080004</t>
  </si>
  <si>
    <t>Cust Assistnce Exp - DSM - Ind</t>
  </si>
  <si>
    <t>9080009</t>
  </si>
  <si>
    <t>Cust Assistance Expense - DSM</t>
  </si>
  <si>
    <t>9090000</t>
  </si>
  <si>
    <t>Information &amp; Instruct Advrtis</t>
  </si>
  <si>
    <t>9100000</t>
  </si>
  <si>
    <t>Misc Cust Svc&amp;Informational Ex</t>
  </si>
  <si>
    <t>9100001</t>
  </si>
  <si>
    <t>Misc Cust Svc &amp; Info Exp - RCS</t>
  </si>
  <si>
    <t>9110001</t>
  </si>
  <si>
    <t>Supervision - Residential</t>
  </si>
  <si>
    <t>9120000</t>
  </si>
  <si>
    <t>Demonstrating &amp; Selling Exp</t>
  </si>
  <si>
    <t>9120001</t>
  </si>
  <si>
    <t>Demo &amp; Selling Exp - Res</t>
  </si>
  <si>
    <t>9120003</t>
  </si>
  <si>
    <t>Demo &amp; Selling Exp - Area Dev</t>
  </si>
  <si>
    <t>9130000</t>
  </si>
  <si>
    <t>Advertising Expenses</t>
  </si>
  <si>
    <t>9130001</t>
  </si>
  <si>
    <t>Advertising Exp - Residential</t>
  </si>
  <si>
    <t>9200000</t>
  </si>
  <si>
    <t>Administrative &amp; Gen Salaries</t>
  </si>
  <si>
    <t>9200003</t>
  </si>
  <si>
    <t>Admin &amp; Gen Salaries Trnsfr</t>
  </si>
  <si>
    <t>9210001</t>
  </si>
  <si>
    <t>Off Supl &amp; Exp - Nonassociated</t>
  </si>
  <si>
    <t>9210003</t>
  </si>
  <si>
    <t>Office Supplies &amp; Exp - Trnsf</t>
  </si>
  <si>
    <t>9210004</t>
  </si>
  <si>
    <t>Office Utilites</t>
  </si>
  <si>
    <t>9210005</t>
  </si>
  <si>
    <t>Cellular Phones and Pagers</t>
  </si>
  <si>
    <t>9210006</t>
  </si>
  <si>
    <t>O&amp;M Reconciliation</t>
  </si>
  <si>
    <t>9210020</t>
  </si>
  <si>
    <t>EMP RECOG - Over 100 Dollars</t>
  </si>
  <si>
    <t>9210021</t>
  </si>
  <si>
    <t>EMP TRAVEL - Airfare</t>
  </si>
  <si>
    <t>9210022</t>
  </si>
  <si>
    <t>MEALS &amp; ENT-100 Pct DEDUCTIBLE</t>
  </si>
  <si>
    <t>9210023</t>
  </si>
  <si>
    <t>EMP TRAVEL-MILEAGE</t>
  </si>
  <si>
    <t>9210024</t>
  </si>
  <si>
    <t>EMP TRAVEL-PARKING</t>
  </si>
  <si>
    <t>9210025</t>
  </si>
  <si>
    <t>MEALS &amp; ENT-50 Pct DEDUCTIBLE</t>
  </si>
  <si>
    <t>9210026</t>
  </si>
  <si>
    <t>EMP TRAVEL-CAR RENTAL</t>
  </si>
  <si>
    <t>9210027</t>
  </si>
  <si>
    <t>EMP TRAVEL-TAXI AND SHUTTLE</t>
  </si>
  <si>
    <t>9210028</t>
  </si>
  <si>
    <t>EMP TRAVEL-HOTEL &amp; LODGING</t>
  </si>
  <si>
    <t>9210029</t>
  </si>
  <si>
    <t>NON-EMP TRAVEL-RECRUITING EXP</t>
  </si>
  <si>
    <t>9210030</t>
  </si>
  <si>
    <t>EMP TRAVEL-OTHER</t>
  </si>
  <si>
    <t>9210031</t>
  </si>
  <si>
    <t>SAFETY EQUIPMENT AND SUPPLIES</t>
  </si>
  <si>
    <t>9210032</t>
  </si>
  <si>
    <t>9210033</t>
  </si>
  <si>
    <t>FOOD SERVICE-CATERING</t>
  </si>
  <si>
    <t>9210034</t>
  </si>
  <si>
    <t>In-House Training &amp; Seminars</t>
  </si>
  <si>
    <t>9210035</t>
  </si>
  <si>
    <t>RECRUITING AND SCREENING</t>
  </si>
  <si>
    <t>9210036</t>
  </si>
  <si>
    <t>SAFETY TRAINING</t>
  </si>
  <si>
    <t>9210037</t>
  </si>
  <si>
    <t>OEM/TECHNICAL TRAINING</t>
  </si>
  <si>
    <t>9210040</t>
  </si>
  <si>
    <t>DUES-BUSINESS/PROFESSIONAL</t>
  </si>
  <si>
    <t>9220000</t>
  </si>
  <si>
    <t>Administrative Exp Trnsf - Cr</t>
  </si>
  <si>
    <t>9220001</t>
  </si>
  <si>
    <t>Admin Exp Trnsf to Cnstrction</t>
  </si>
  <si>
    <t>9220002</t>
  </si>
  <si>
    <t>Admin Exp Trnsf Const-Mngerial</t>
  </si>
  <si>
    <t>9220004</t>
  </si>
  <si>
    <t>Admin Exp Trnsf to ABD</t>
  </si>
  <si>
    <t>9230001</t>
  </si>
  <si>
    <t>Outside Svcs Empl - Nonassoc</t>
  </si>
  <si>
    <t>9230003</t>
  </si>
  <si>
    <t>AEPSC Billed to Client Co</t>
  </si>
  <si>
    <t>9230023</t>
  </si>
  <si>
    <t>SRV-TEMPORARY AGENCY LABOR</t>
  </si>
  <si>
    <t>9230031</t>
  </si>
  <si>
    <t>SRV-OUTSIDE SERVICES (TECH)</t>
  </si>
  <si>
    <t>9230034</t>
  </si>
  <si>
    <t>SRV-SOFTWARE LICENSING</t>
  </si>
  <si>
    <t>9240000</t>
  </si>
  <si>
    <t>Property Insurance</t>
  </si>
  <si>
    <t>9250000</t>
  </si>
  <si>
    <t>Injuries and Damages</t>
  </si>
  <si>
    <t>9250001</t>
  </si>
  <si>
    <t>Safety Dinners and Awards</t>
  </si>
  <si>
    <t>9250002</t>
  </si>
  <si>
    <t>Emp Accdent Prvntion-Adm Exp</t>
  </si>
  <si>
    <t>9250006</t>
  </si>
  <si>
    <t>Wrkrs Cmpnstn Pre&amp;Slf Ins Prv</t>
  </si>
  <si>
    <t>9250007</t>
  </si>
  <si>
    <t>Prsnal Injries&amp;Prop Dmage-Pub</t>
  </si>
  <si>
    <t>9250010</t>
  </si>
  <si>
    <t>Frg Ben Loading - Workers Comp</t>
  </si>
  <si>
    <t>9260000</t>
  </si>
  <si>
    <t>Employee Pensions &amp; Benefits</t>
  </si>
  <si>
    <t>9260001</t>
  </si>
  <si>
    <t>Edit &amp; Print Empl Pub-Salaries</t>
  </si>
  <si>
    <t>9260002</t>
  </si>
  <si>
    <t>Pension &amp; Group Ins Admin</t>
  </si>
  <si>
    <t>9260003</t>
  </si>
  <si>
    <t>Pension Plan</t>
  </si>
  <si>
    <t>9260004</t>
  </si>
  <si>
    <t>Group Life Insurance Premiums</t>
  </si>
  <si>
    <t>9260005</t>
  </si>
  <si>
    <t>Group Medical Ins Premiums</t>
  </si>
  <si>
    <t>9260007</t>
  </si>
  <si>
    <t>Group L-T Disability Ins Prem</t>
  </si>
  <si>
    <t>9260009</t>
  </si>
  <si>
    <t>Group Dental Insurance Prem</t>
  </si>
  <si>
    <t>9260010</t>
  </si>
  <si>
    <t>Training Administration Exp</t>
  </si>
  <si>
    <t>9260012</t>
  </si>
  <si>
    <t>Employee Activities</t>
  </si>
  <si>
    <t>9260014</t>
  </si>
  <si>
    <t>Educational Assistance Pmts</t>
  </si>
  <si>
    <t>9260021</t>
  </si>
  <si>
    <t>Postretirement Benefits - OPEB</t>
  </si>
  <si>
    <t>9260027</t>
  </si>
  <si>
    <t>Savings Plan Contributions</t>
  </si>
  <si>
    <t>9260036</t>
  </si>
  <si>
    <t>Deferred Compensation</t>
  </si>
  <si>
    <t>9260037</t>
  </si>
  <si>
    <t>Supplemental Pension</t>
  </si>
  <si>
    <t>9260040</t>
  </si>
  <si>
    <t>SFAS 112 Postemployment Benef</t>
  </si>
  <si>
    <t>9260042</t>
  </si>
  <si>
    <t>SERP Pension  - Non-Service</t>
  </si>
  <si>
    <t>9260043</t>
  </si>
  <si>
    <t>OPEB - Non-Service</t>
  </si>
  <si>
    <t>9260050</t>
  </si>
  <si>
    <t>Frg Ben Loading - Pension</t>
  </si>
  <si>
    <t>9260051</t>
  </si>
  <si>
    <t>Frg Ben Loading - Grp Ins</t>
  </si>
  <si>
    <t>9260052</t>
  </si>
  <si>
    <t>Frg Ben Loading - Savings</t>
  </si>
  <si>
    <t>9260053</t>
  </si>
  <si>
    <t>Frg Ben Loading - OPEB</t>
  </si>
  <si>
    <t>9260055</t>
  </si>
  <si>
    <t>IntercoFringeOffset- Don't Use</t>
  </si>
  <si>
    <t>9260058</t>
  </si>
  <si>
    <t>Frg Ben Loading - Accrual</t>
  </si>
  <si>
    <t>9260060</t>
  </si>
  <si>
    <t>Amort-Post Retirerment Benefit</t>
  </si>
  <si>
    <t>9260062</t>
  </si>
  <si>
    <t>Pension Plan - Non-Service</t>
  </si>
  <si>
    <t>9270000</t>
  </si>
  <si>
    <t>Franchise Requirements</t>
  </si>
  <si>
    <t>9280000</t>
  </si>
  <si>
    <t>Regulatory Commission Exp</t>
  </si>
  <si>
    <t>9280001</t>
  </si>
  <si>
    <t>Regulatory Commission Exp-Adm</t>
  </si>
  <si>
    <t>9280002</t>
  </si>
  <si>
    <t>Regulatory Commission Exp-Case</t>
  </si>
  <si>
    <t>9280005</t>
  </si>
  <si>
    <t>Reg Com Exp-FERC Trans Cases</t>
  </si>
  <si>
    <t>9280006</t>
  </si>
  <si>
    <t>State Publ Serv CommissionFees</t>
  </si>
  <si>
    <t>9301000</t>
  </si>
  <si>
    <t>General Advertising Expenses</t>
  </si>
  <si>
    <t>9301001</t>
  </si>
  <si>
    <t>Newspaper Advertising Space</t>
  </si>
  <si>
    <t>9301002</t>
  </si>
  <si>
    <t>Radio Station Advertising Time</t>
  </si>
  <si>
    <t>9301003</t>
  </si>
  <si>
    <t>TV Station Advertising Time</t>
  </si>
  <si>
    <t>9301010</t>
  </si>
  <si>
    <t>Publicity</t>
  </si>
  <si>
    <t>9301012</t>
  </si>
  <si>
    <t>Public Opinion Surveys</t>
  </si>
  <si>
    <t>9301014</t>
  </si>
  <si>
    <t>Video Communications</t>
  </si>
  <si>
    <t>9301015</t>
  </si>
  <si>
    <t>Other Corporate Comm Exp</t>
  </si>
  <si>
    <t>9302000</t>
  </si>
  <si>
    <t>Misc General Expenses</t>
  </si>
  <si>
    <t>9302003</t>
  </si>
  <si>
    <t>Corporate &amp; Fiscal Expenses</t>
  </si>
  <si>
    <t>9302004</t>
  </si>
  <si>
    <t>Research, Develop&amp;Demonstr Exp</t>
  </si>
  <si>
    <t>9302006</t>
  </si>
  <si>
    <t>Assoc Bus Dev - Materials Sold</t>
  </si>
  <si>
    <t>9302007</t>
  </si>
  <si>
    <t>Assoc Business Development Exp</t>
  </si>
  <si>
    <t>9302017</t>
  </si>
  <si>
    <t>SellingPrice Normalization Exp</t>
  </si>
  <si>
    <t>9310001</t>
  </si>
  <si>
    <t>Rents - Real Property</t>
  </si>
  <si>
    <t>9310002</t>
  </si>
  <si>
    <t>Rents - Personal Property</t>
  </si>
  <si>
    <t>9310005</t>
  </si>
  <si>
    <t>Int on Regulated Fin Leases</t>
  </si>
  <si>
    <t>9350000</t>
  </si>
  <si>
    <t>Maintenance of General Plant</t>
  </si>
  <si>
    <t>9350001</t>
  </si>
  <si>
    <t>Maint of Structures - Owned</t>
  </si>
  <si>
    <t>9350002</t>
  </si>
  <si>
    <t>Maint of Structures - Leased</t>
  </si>
  <si>
    <t>9350012</t>
  </si>
  <si>
    <t>Maint of Data Equipment</t>
  </si>
  <si>
    <t>9350013</t>
  </si>
  <si>
    <t>Maint of Cmmncation Eq-Unall</t>
  </si>
  <si>
    <t>9350015</t>
  </si>
  <si>
    <t>Maint of Office Furniture &amp; Eq</t>
  </si>
  <si>
    <t>9350016</t>
  </si>
  <si>
    <t>Maintenance of Video Equipment</t>
  </si>
  <si>
    <t>9350017</t>
  </si>
  <si>
    <t>Maint of Misc General Property</t>
  </si>
  <si>
    <t>9350019</t>
  </si>
  <si>
    <t>Maint of Gen Plant-SCADA Equ</t>
  </si>
  <si>
    <t>9350023</t>
  </si>
  <si>
    <t>Site Communications Services</t>
  </si>
  <si>
    <t>9350024</t>
  </si>
  <si>
    <t>Maint of DA-AMI Comm Equip</t>
  </si>
  <si>
    <t>Electric Operations &amp; Maintenance Expense (A)</t>
  </si>
  <si>
    <t xml:space="preserve">Reclass (C) </t>
  </si>
  <si>
    <t>Total Operating Expenses (B)</t>
  </si>
  <si>
    <t>(A)</t>
  </si>
  <si>
    <t>Subtotal of accounts included in Electric Operations and Maintenance Expenses reported on pages 320-323 of Kentucky Power's FERC Form 1.</t>
  </si>
  <si>
    <t>(B)</t>
  </si>
  <si>
    <t>Total of accounts reported in Total Utility Operating Expenses.</t>
  </si>
  <si>
    <t xml:space="preserve">(C) </t>
  </si>
  <si>
    <t>Reclass for FERC Form 1 reporting purposes primarily represents income tax effect on factored accounts receivable expenses (21%).</t>
  </si>
  <si>
    <t>Not meaningful.</t>
  </si>
  <si>
    <t>Case No. 2023-00159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</si>
</sst>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9" fontId="3" fillId="0" borderId="0" xfId="2" applyFont="1" applyFill="1" applyAlignment="1">
      <alignment horizontal="right"/>
    </xf>
    <xf numFmtId="9" fontId="3" fillId="0" borderId="0" xfId="2" applyFont="1"/>
    <xf numFmtId="0" fontId="4" fillId="0" borderId="2" xfId="0" applyFont="1" applyBorder="1"/>
    <xf numFmtId="164" fontId="4" fillId="0" borderId="2" xfId="0" applyNumberFormat="1" applyFont="1" applyBorder="1"/>
    <xf numFmtId="9" fontId="4" fillId="0" borderId="2" xfId="2" applyFont="1" applyFill="1" applyBorder="1" applyAlignment="1">
      <alignment horizontal="right"/>
    </xf>
    <xf numFmtId="164" fontId="3" fillId="0" borderId="0" xfId="1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6749\Desktop\KPCo%20Base%20Case%20Deliverable\Heather's%20power%20query\2020_3%20FERC_BS1%20--%20Kentucky%20Power%20Corp%20Cons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_BS2"/>
      <sheetName val="Modification History"/>
      <sheetName val="Org Maps"/>
      <sheetName val="Trial Balanc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DC367-0D16-4182-9465-0E2C9CAE44D5}">
  <sheetPr codeName="Sheet1">
    <pageSetUpPr fitToPage="1"/>
  </sheetPr>
  <dimension ref="A1:L367"/>
  <sheetViews>
    <sheetView tabSelected="1" zoomScaleNormal="100" workbookViewId="0">
      <selection activeCell="F4" sqref="F4"/>
    </sheetView>
  </sheetViews>
  <sheetFormatPr defaultColWidth="9.140625" defaultRowHeight="15.75" x14ac:dyDescent="0.25"/>
  <cols>
    <col min="1" max="1" width="13.42578125" style="1" customWidth="1"/>
    <col min="2" max="2" width="39.28515625" style="1" customWidth="1"/>
    <col min="3" max="5" width="16.140625" style="8" bestFit="1" customWidth="1"/>
    <col min="6" max="6" width="15.28515625" style="8" bestFit="1" customWidth="1"/>
    <col min="7" max="7" width="23.5703125" style="1" bestFit="1" customWidth="1"/>
    <col min="8" max="8" width="10.85546875" style="1" bestFit="1" customWidth="1"/>
    <col min="9" max="9" width="15.5703125" style="1" bestFit="1" customWidth="1"/>
    <col min="10" max="11" width="9.140625" style="1"/>
    <col min="12" max="12" width="22.7109375" style="1" bestFit="1" customWidth="1"/>
    <col min="13" max="16384" width="9.140625" style="1"/>
  </cols>
  <sheetData>
    <row r="1" spans="1:1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1" x14ac:dyDescent="0.25">
      <c r="A2" s="15" t="s">
        <v>675</v>
      </c>
      <c r="B2" s="15"/>
      <c r="C2" s="15"/>
      <c r="D2" s="15"/>
      <c r="E2" s="15"/>
      <c r="F2" s="15"/>
      <c r="G2" s="15"/>
      <c r="H2" s="15"/>
      <c r="I2" s="15"/>
    </row>
    <row r="3" spans="1:1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x14ac:dyDescent="0.25">
      <c r="A5" s="16" t="s">
        <v>2</v>
      </c>
      <c r="B5" s="16"/>
      <c r="C5" s="16"/>
      <c r="D5" s="16"/>
      <c r="E5" s="16"/>
      <c r="F5" s="16"/>
      <c r="G5" s="16" t="s">
        <v>3</v>
      </c>
      <c r="H5" s="16"/>
      <c r="I5" s="16"/>
    </row>
    <row r="6" spans="1:11" x14ac:dyDescent="0.25">
      <c r="A6" s="3" t="s">
        <v>4</v>
      </c>
      <c r="B6" s="4" t="s">
        <v>5</v>
      </c>
      <c r="C6" s="5" t="s">
        <v>6</v>
      </c>
      <c r="D6" s="4">
        <v>2022</v>
      </c>
      <c r="E6" s="4">
        <v>2021</v>
      </c>
      <c r="F6" s="6">
        <v>2020</v>
      </c>
      <c r="G6" s="7" t="s">
        <v>6</v>
      </c>
      <c r="H6" s="7" t="s">
        <v>7</v>
      </c>
      <c r="I6" s="7" t="s">
        <v>8</v>
      </c>
    </row>
    <row r="7" spans="1:11" x14ac:dyDescent="0.25">
      <c r="A7" s="1" t="s">
        <v>9</v>
      </c>
      <c r="B7" s="1" t="s">
        <v>10</v>
      </c>
      <c r="C7" s="8">
        <v>0</v>
      </c>
      <c r="D7" s="8">
        <v>0</v>
      </c>
      <c r="E7" s="8">
        <v>0</v>
      </c>
      <c r="F7" s="8">
        <v>0</v>
      </c>
      <c r="G7" s="9" t="str">
        <f>IFERROR((C7-D7)/ABS(D7), "n.m.")</f>
        <v>n.m.</v>
      </c>
      <c r="H7" s="9" t="str">
        <f>IFERROR((D7-E7)/ABS(E7), "n.m.")</f>
        <v>n.m.</v>
      </c>
      <c r="I7" s="9" t="str">
        <f>IFERROR((E7-F7)/ABS(F7), "n.m.")</f>
        <v>n.m.</v>
      </c>
      <c r="K7" s="8"/>
    </row>
    <row r="8" spans="1:11" x14ac:dyDescent="0.25">
      <c r="A8" s="1" t="s">
        <v>11</v>
      </c>
      <c r="B8" s="1" t="s">
        <v>12</v>
      </c>
      <c r="C8" s="8">
        <v>99351498.780000001</v>
      </c>
      <c r="D8" s="8">
        <v>97881865.639999986</v>
      </c>
      <c r="E8" s="8">
        <v>93256799.069999993</v>
      </c>
      <c r="F8" s="8">
        <v>89546271.289999992</v>
      </c>
      <c r="G8" s="9">
        <f t="shared" ref="G8:I71" si="0">IFERROR((C8-D8)/ABS(D8), "n.m.")</f>
        <v>1.5014355625435091E-2</v>
      </c>
      <c r="H8" s="9">
        <f t="shared" si="0"/>
        <v>4.9594953034237714E-2</v>
      </c>
      <c r="I8" s="9">
        <f t="shared" si="0"/>
        <v>4.1436988124086985E-2</v>
      </c>
    </row>
    <row r="9" spans="1:11" x14ac:dyDescent="0.25">
      <c r="A9" s="1" t="s">
        <v>13</v>
      </c>
      <c r="B9" s="1" t="s">
        <v>14</v>
      </c>
      <c r="C9" s="8">
        <v>3627685</v>
      </c>
      <c r="D9" s="8">
        <v>780572</v>
      </c>
      <c r="E9" s="8">
        <v>226465</v>
      </c>
      <c r="F9" s="8">
        <v>-1798616.1800000002</v>
      </c>
      <c r="G9" s="9">
        <f t="shared" si="0"/>
        <v>3.6474700604172323</v>
      </c>
      <c r="H9" s="9">
        <f t="shared" si="0"/>
        <v>2.4467666085267039</v>
      </c>
      <c r="I9" s="9">
        <f t="shared" si="0"/>
        <v>1.1259106876265286</v>
      </c>
    </row>
    <row r="10" spans="1:11" x14ac:dyDescent="0.25">
      <c r="A10" s="1" t="s">
        <v>15</v>
      </c>
      <c r="B10" s="1" t="s">
        <v>16</v>
      </c>
      <c r="C10" s="8">
        <v>62537.290000000015</v>
      </c>
      <c r="D10" s="8">
        <v>58338.61</v>
      </c>
      <c r="E10" s="8">
        <v>155861.07999999996</v>
      </c>
      <c r="F10" s="8">
        <v>283686.83999999997</v>
      </c>
      <c r="G10" s="9">
        <f t="shared" si="0"/>
        <v>7.197086115010308E-2</v>
      </c>
      <c r="H10" s="9">
        <f t="shared" si="0"/>
        <v>-0.62570123343172002</v>
      </c>
      <c r="I10" s="9">
        <f t="shared" si="0"/>
        <v>-0.45058755633500669</v>
      </c>
    </row>
    <row r="11" spans="1:11" x14ac:dyDescent="0.25">
      <c r="A11" s="1" t="s">
        <v>17</v>
      </c>
      <c r="B11" s="1" t="s">
        <v>18</v>
      </c>
      <c r="C11" s="8">
        <v>9616812.589999998</v>
      </c>
      <c r="D11" s="8">
        <v>9541244.1799999997</v>
      </c>
      <c r="E11" s="8">
        <v>8712288.959999999</v>
      </c>
      <c r="F11" s="8">
        <v>7402034.6400000006</v>
      </c>
      <c r="G11" s="9">
        <f t="shared" si="0"/>
        <v>7.9201840529772808E-3</v>
      </c>
      <c r="H11" s="9">
        <f t="shared" si="0"/>
        <v>9.5147810616235659E-2</v>
      </c>
      <c r="I11" s="9">
        <f t="shared" si="0"/>
        <v>0.17701272470672988</v>
      </c>
    </row>
    <row r="12" spans="1:11" x14ac:dyDescent="0.25">
      <c r="A12" s="1" t="s">
        <v>19</v>
      </c>
      <c r="B12" s="1" t="s">
        <v>20</v>
      </c>
      <c r="C12" s="8">
        <v>161012.63999999998</v>
      </c>
      <c r="D12" s="8">
        <v>146402.76999999999</v>
      </c>
      <c r="E12" s="8">
        <v>107441.81999999999</v>
      </c>
      <c r="F12" s="8">
        <v>45996.75</v>
      </c>
      <c r="G12" s="9">
        <f t="shared" si="0"/>
        <v>9.979230584230063E-2</v>
      </c>
      <c r="H12" s="9">
        <f t="shared" si="0"/>
        <v>0.36262369717862186</v>
      </c>
      <c r="I12" s="9">
        <f t="shared" si="0"/>
        <v>1.3358567724893604</v>
      </c>
    </row>
    <row r="13" spans="1:11" x14ac:dyDescent="0.25">
      <c r="A13" s="1" t="s">
        <v>21</v>
      </c>
      <c r="B13" s="1" t="s">
        <v>22</v>
      </c>
      <c r="C13" s="8">
        <v>38616</v>
      </c>
      <c r="D13" s="8">
        <v>38616</v>
      </c>
      <c r="E13" s="8">
        <v>38616</v>
      </c>
      <c r="F13" s="8">
        <v>38616</v>
      </c>
      <c r="G13" s="9">
        <f t="shared" si="0"/>
        <v>0</v>
      </c>
      <c r="H13" s="9">
        <f t="shared" si="0"/>
        <v>0</v>
      </c>
      <c r="I13" s="9">
        <f t="shared" si="0"/>
        <v>0</v>
      </c>
    </row>
    <row r="14" spans="1:11" x14ac:dyDescent="0.25">
      <c r="A14" s="1" t="s">
        <v>23</v>
      </c>
      <c r="B14" s="1" t="s">
        <v>24</v>
      </c>
      <c r="C14" s="8">
        <v>361145.87999999995</v>
      </c>
      <c r="D14" s="8">
        <v>361145.87999999995</v>
      </c>
      <c r="E14" s="8">
        <v>361145.86999999994</v>
      </c>
      <c r="F14" s="8">
        <v>-2E-3</v>
      </c>
      <c r="G14" s="9">
        <f t="shared" si="0"/>
        <v>0</v>
      </c>
      <c r="H14" s="9">
        <f t="shared" si="0"/>
        <v>2.7689642440915156E-8</v>
      </c>
      <c r="I14" s="9" t="s">
        <v>25</v>
      </c>
    </row>
    <row r="15" spans="1:11" x14ac:dyDescent="0.25">
      <c r="A15" s="1" t="s">
        <v>26</v>
      </c>
      <c r="B15" s="1" t="s">
        <v>27</v>
      </c>
      <c r="C15" s="8">
        <v>13244718.629999999</v>
      </c>
      <c r="D15" s="8">
        <v>14575978.959999999</v>
      </c>
      <c r="E15" s="8">
        <v>12345899.15</v>
      </c>
      <c r="F15" s="8">
        <v>5812551.6500000004</v>
      </c>
      <c r="G15" s="9">
        <f t="shared" si="0"/>
        <v>-9.1332481588598566E-2</v>
      </c>
      <c r="H15" s="9">
        <f t="shared" si="0"/>
        <v>0.18063324371153627</v>
      </c>
      <c r="I15" s="9">
        <f t="shared" si="0"/>
        <v>1.1240067862450736</v>
      </c>
    </row>
    <row r="16" spans="1:11" x14ac:dyDescent="0.25">
      <c r="A16" s="1" t="s">
        <v>28</v>
      </c>
      <c r="B16" s="1" t="s">
        <v>29</v>
      </c>
      <c r="C16" s="8">
        <v>3193118.71</v>
      </c>
      <c r="D16" s="8">
        <v>3053071.8499999996</v>
      </c>
      <c r="E16" s="8">
        <v>3093622.8</v>
      </c>
      <c r="F16" s="8">
        <v>3278132.42</v>
      </c>
      <c r="G16" s="9">
        <f t="shared" si="0"/>
        <v>4.5870803859398318E-2</v>
      </c>
      <c r="H16" s="9">
        <f t="shared" si="0"/>
        <v>-1.3107916711759491E-2</v>
      </c>
      <c r="I16" s="9">
        <f t="shared" si="0"/>
        <v>-5.6284980702518451E-2</v>
      </c>
    </row>
    <row r="17" spans="1:9" x14ac:dyDescent="0.25">
      <c r="A17" s="1" t="s">
        <v>30</v>
      </c>
      <c r="B17" s="1" t="s">
        <v>31</v>
      </c>
      <c r="C17" s="8">
        <v>21668.07</v>
      </c>
      <c r="D17" s="8">
        <v>20729.39</v>
      </c>
      <c r="E17" s="8">
        <v>19282.940000000002</v>
      </c>
      <c r="F17" s="8">
        <v>9710.7900000000009</v>
      </c>
      <c r="G17" s="9">
        <f t="shared" si="0"/>
        <v>4.5282567407916988E-2</v>
      </c>
      <c r="H17" s="9">
        <f t="shared" si="0"/>
        <v>7.5011901712083162E-2</v>
      </c>
      <c r="I17" s="9">
        <f t="shared" si="0"/>
        <v>0.98572309770883737</v>
      </c>
    </row>
    <row r="18" spans="1:9" x14ac:dyDescent="0.25">
      <c r="A18" s="1" t="s">
        <v>32</v>
      </c>
      <c r="B18" s="1" t="s">
        <v>33</v>
      </c>
      <c r="C18" s="8">
        <v>0</v>
      </c>
      <c r="D18" s="8">
        <v>0</v>
      </c>
      <c r="E18" s="8">
        <v>1391.1999999999998</v>
      </c>
      <c r="F18" s="8">
        <v>1613430.55</v>
      </c>
      <c r="G18" s="9" t="str">
        <f t="shared" si="0"/>
        <v>n.m.</v>
      </c>
      <c r="H18" s="9">
        <f t="shared" si="0"/>
        <v>-1</v>
      </c>
      <c r="I18" s="9">
        <f t="shared" si="0"/>
        <v>-0.99913773790883043</v>
      </c>
    </row>
    <row r="19" spans="1:9" x14ac:dyDescent="0.25">
      <c r="A19" s="1" t="s">
        <v>34</v>
      </c>
      <c r="B19" s="1" t="s">
        <v>33</v>
      </c>
      <c r="C19" s="8">
        <v>0</v>
      </c>
      <c r="D19" s="8">
        <v>0</v>
      </c>
      <c r="E19" s="8">
        <v>1523797.65</v>
      </c>
      <c r="F19" s="8">
        <v>16365945.530000001</v>
      </c>
      <c r="G19" s="9" t="str">
        <f t="shared" si="0"/>
        <v>n.m.</v>
      </c>
      <c r="H19" s="9">
        <f t="shared" si="0"/>
        <v>-1</v>
      </c>
      <c r="I19" s="9">
        <f t="shared" si="0"/>
        <v>-0.90689217147846635</v>
      </c>
    </row>
    <row r="20" spans="1:9" x14ac:dyDescent="0.25">
      <c r="A20" s="1" t="s">
        <v>35</v>
      </c>
      <c r="B20" s="1" t="s">
        <v>33</v>
      </c>
      <c r="C20" s="8">
        <v>883986.19</v>
      </c>
      <c r="D20" s="8">
        <v>1650853.69</v>
      </c>
      <c r="E20" s="8">
        <v>16647108.9</v>
      </c>
      <c r="F20" s="8">
        <v>0</v>
      </c>
      <c r="G20" s="9">
        <f t="shared" si="0"/>
        <v>-0.46452784074402137</v>
      </c>
      <c r="H20" s="9">
        <f t="shared" si="0"/>
        <v>-0.90083240880342896</v>
      </c>
      <c r="I20" s="9" t="str">
        <f t="shared" si="0"/>
        <v>n.m.</v>
      </c>
    </row>
    <row r="21" spans="1:9" x14ac:dyDescent="0.25">
      <c r="A21" s="1" t="s">
        <v>36</v>
      </c>
      <c r="B21" s="1" t="s">
        <v>33</v>
      </c>
      <c r="C21" s="8">
        <v>13738105.85</v>
      </c>
      <c r="D21" s="8">
        <v>16778585.370000001</v>
      </c>
      <c r="E21" s="8">
        <v>0</v>
      </c>
      <c r="F21" s="8">
        <v>0</v>
      </c>
      <c r="G21" s="9">
        <f t="shared" si="0"/>
        <v>-0.18121191107304901</v>
      </c>
      <c r="H21" s="9" t="str">
        <f t="shared" si="0"/>
        <v>n.m.</v>
      </c>
      <c r="I21" s="9" t="str">
        <f t="shared" si="0"/>
        <v>n.m.</v>
      </c>
    </row>
    <row r="22" spans="1:9" x14ac:dyDescent="0.25">
      <c r="A22" s="1" t="s">
        <v>37</v>
      </c>
      <c r="B22" s="1" t="s">
        <v>33</v>
      </c>
      <c r="C22" s="8">
        <v>4408398</v>
      </c>
      <c r="D22" s="8">
        <v>0</v>
      </c>
      <c r="E22" s="8">
        <v>0</v>
      </c>
      <c r="F22" s="8">
        <v>0</v>
      </c>
      <c r="G22" s="9" t="str">
        <f t="shared" si="0"/>
        <v>n.m.</v>
      </c>
      <c r="H22" s="9" t="str">
        <f t="shared" si="0"/>
        <v>n.m.</v>
      </c>
      <c r="I22" s="9" t="str">
        <f t="shared" si="0"/>
        <v>n.m.</v>
      </c>
    </row>
    <row r="23" spans="1:9" x14ac:dyDescent="0.25">
      <c r="A23" s="1" t="s">
        <v>38</v>
      </c>
      <c r="B23" s="1" t="s">
        <v>39</v>
      </c>
      <c r="C23" s="8">
        <v>-4858.53</v>
      </c>
      <c r="D23" s="8">
        <v>-4858.53</v>
      </c>
      <c r="E23" s="8">
        <v>-2397.15</v>
      </c>
      <c r="F23" s="8">
        <v>-1199</v>
      </c>
      <c r="G23" s="9">
        <f t="shared" si="0"/>
        <v>0</v>
      </c>
      <c r="H23" s="9">
        <f t="shared" si="0"/>
        <v>-1.0267943182529251</v>
      </c>
      <c r="I23" s="9">
        <f t="shared" si="0"/>
        <v>-0.99929107589658051</v>
      </c>
    </row>
    <row r="24" spans="1:9" x14ac:dyDescent="0.25">
      <c r="A24" s="1" t="s">
        <v>40</v>
      </c>
      <c r="B24" s="1" t="s">
        <v>39</v>
      </c>
      <c r="C24" s="8">
        <v>-1736.0299999999997</v>
      </c>
      <c r="D24" s="8">
        <v>-1736.0299999999997</v>
      </c>
      <c r="E24" s="8">
        <v>-4724</v>
      </c>
      <c r="F24" s="8">
        <v>30695.159999999993</v>
      </c>
      <c r="G24" s="9">
        <f t="shared" si="0"/>
        <v>0</v>
      </c>
      <c r="H24" s="9">
        <f t="shared" si="0"/>
        <v>0.63250846740050815</v>
      </c>
      <c r="I24" s="9">
        <f t="shared" si="0"/>
        <v>-1.1539004846366658</v>
      </c>
    </row>
    <row r="25" spans="1:9" x14ac:dyDescent="0.25">
      <c r="A25" s="1" t="s">
        <v>41</v>
      </c>
      <c r="B25" s="1" t="s">
        <v>39</v>
      </c>
      <c r="C25" s="8">
        <v>1411.15</v>
      </c>
      <c r="D25" s="8">
        <v>-3259.85</v>
      </c>
      <c r="E25" s="8">
        <v>24202.780000000002</v>
      </c>
      <c r="F25" s="8">
        <v>0</v>
      </c>
      <c r="G25" s="9">
        <f t="shared" si="0"/>
        <v>1.4328880163197693</v>
      </c>
      <c r="H25" s="9">
        <f t="shared" si="0"/>
        <v>-1.1346890729081534</v>
      </c>
      <c r="I25" s="9" t="str">
        <f t="shared" si="0"/>
        <v>n.m.</v>
      </c>
    </row>
    <row r="26" spans="1:9" x14ac:dyDescent="0.25">
      <c r="A26" s="1" t="s">
        <v>42</v>
      </c>
      <c r="B26" s="1" t="s">
        <v>39</v>
      </c>
      <c r="C26" s="8">
        <v>16536.189999999999</v>
      </c>
      <c r="D26" s="8">
        <v>21350.920000000002</v>
      </c>
      <c r="E26" s="8">
        <v>0</v>
      </c>
      <c r="F26" s="8">
        <v>0</v>
      </c>
      <c r="G26" s="9">
        <f t="shared" si="0"/>
        <v>-0.22550456842140773</v>
      </c>
      <c r="H26" s="9" t="str">
        <f t="shared" si="0"/>
        <v>n.m.</v>
      </c>
      <c r="I26" s="9" t="str">
        <f t="shared" si="0"/>
        <v>n.m.</v>
      </c>
    </row>
    <row r="27" spans="1:9" x14ac:dyDescent="0.25">
      <c r="A27" s="1" t="s">
        <v>43</v>
      </c>
      <c r="B27" s="1" t="s">
        <v>39</v>
      </c>
      <c r="C27" s="8">
        <v>5131.17</v>
      </c>
      <c r="D27" s="8">
        <v>0</v>
      </c>
      <c r="E27" s="8">
        <v>0</v>
      </c>
      <c r="F27" s="8">
        <v>0</v>
      </c>
      <c r="G27" s="9" t="str">
        <f t="shared" si="0"/>
        <v>n.m.</v>
      </c>
      <c r="H27" s="9" t="str">
        <f t="shared" si="0"/>
        <v>n.m.</v>
      </c>
      <c r="I27" s="9" t="str">
        <f t="shared" si="0"/>
        <v>n.m.</v>
      </c>
    </row>
    <row r="28" spans="1:9" x14ac:dyDescent="0.25">
      <c r="A28" s="1" t="s">
        <v>44</v>
      </c>
      <c r="B28" s="1" t="s">
        <v>45</v>
      </c>
      <c r="C28" s="8">
        <v>30153.35</v>
      </c>
      <c r="D28" s="8">
        <v>25437.87</v>
      </c>
      <c r="E28" s="8">
        <v>35828.19999999999</v>
      </c>
      <c r="F28" s="8">
        <v>16675.980000000003</v>
      </c>
      <c r="G28" s="9">
        <f t="shared" si="0"/>
        <v>0.18537243880875245</v>
      </c>
      <c r="H28" s="9">
        <f t="shared" si="0"/>
        <v>-0.29000424246822321</v>
      </c>
      <c r="I28" s="9">
        <f t="shared" si="0"/>
        <v>1.1484914229928307</v>
      </c>
    </row>
    <row r="29" spans="1:9" x14ac:dyDescent="0.25">
      <c r="A29" s="1" t="s">
        <v>46</v>
      </c>
      <c r="B29" s="1" t="s">
        <v>47</v>
      </c>
      <c r="C29" s="8">
        <v>0</v>
      </c>
      <c r="D29" s="8">
        <v>0</v>
      </c>
      <c r="E29" s="8">
        <v>0</v>
      </c>
      <c r="F29" s="8">
        <v>-25556</v>
      </c>
      <c r="G29" s="9" t="str">
        <f t="shared" si="0"/>
        <v>n.m.</v>
      </c>
      <c r="H29" s="9" t="str">
        <f t="shared" si="0"/>
        <v>n.m.</v>
      </c>
      <c r="I29" s="9">
        <f t="shared" si="0"/>
        <v>1</v>
      </c>
    </row>
    <row r="30" spans="1:9" x14ac:dyDescent="0.25">
      <c r="A30" s="1" t="s">
        <v>48</v>
      </c>
      <c r="B30" s="1" t="s">
        <v>47</v>
      </c>
      <c r="C30" s="8">
        <v>0</v>
      </c>
      <c r="D30" s="8">
        <v>0</v>
      </c>
      <c r="E30" s="8">
        <v>-205172</v>
      </c>
      <c r="F30" s="8">
        <v>554115</v>
      </c>
      <c r="G30" s="9" t="str">
        <f t="shared" si="0"/>
        <v>n.m.</v>
      </c>
      <c r="H30" s="9">
        <f t="shared" si="0"/>
        <v>1</v>
      </c>
      <c r="I30" s="9">
        <f t="shared" si="0"/>
        <v>-1.3702697093563609</v>
      </c>
    </row>
    <row r="31" spans="1:9" x14ac:dyDescent="0.25">
      <c r="A31" s="1" t="s">
        <v>49</v>
      </c>
      <c r="B31" s="1" t="s">
        <v>50</v>
      </c>
      <c r="C31" s="8">
        <v>0</v>
      </c>
      <c r="D31" s="8">
        <v>0</v>
      </c>
      <c r="E31" s="8">
        <v>0</v>
      </c>
      <c r="F31" s="8">
        <v>972.75</v>
      </c>
      <c r="G31" s="9" t="str">
        <f t="shared" si="0"/>
        <v>n.m.</v>
      </c>
      <c r="H31" s="9" t="str">
        <f t="shared" si="0"/>
        <v>n.m.</v>
      </c>
      <c r="I31" s="9">
        <f t="shared" si="0"/>
        <v>-1</v>
      </c>
    </row>
    <row r="32" spans="1:9" x14ac:dyDescent="0.25">
      <c r="A32" s="1" t="s">
        <v>51</v>
      </c>
      <c r="B32" s="1" t="s">
        <v>50</v>
      </c>
      <c r="C32" s="8">
        <v>0</v>
      </c>
      <c r="D32" s="8">
        <v>0</v>
      </c>
      <c r="E32" s="8">
        <v>725.15</v>
      </c>
      <c r="F32" s="8">
        <v>4598.57</v>
      </c>
      <c r="G32" s="9" t="str">
        <f t="shared" si="0"/>
        <v>n.m.</v>
      </c>
      <c r="H32" s="9">
        <f t="shared" si="0"/>
        <v>-1</v>
      </c>
      <c r="I32" s="9">
        <f t="shared" si="0"/>
        <v>-0.84230967452925576</v>
      </c>
    </row>
    <row r="33" spans="1:9" x14ac:dyDescent="0.25">
      <c r="A33" s="1" t="s">
        <v>52</v>
      </c>
      <c r="B33" s="1" t="s">
        <v>50</v>
      </c>
      <c r="C33" s="8">
        <v>0</v>
      </c>
      <c r="D33" s="8">
        <v>584.9</v>
      </c>
      <c r="E33" s="8">
        <v>4551.32</v>
      </c>
      <c r="F33" s="8">
        <v>0</v>
      </c>
      <c r="G33" s="9">
        <f t="shared" si="0"/>
        <v>-1</v>
      </c>
      <c r="H33" s="9">
        <f t="shared" si="0"/>
        <v>-0.87148783210145631</v>
      </c>
      <c r="I33" s="9" t="str">
        <f t="shared" si="0"/>
        <v>n.m.</v>
      </c>
    </row>
    <row r="34" spans="1:9" x14ac:dyDescent="0.25">
      <c r="A34" s="1" t="s">
        <v>53</v>
      </c>
      <c r="B34" s="1" t="s">
        <v>50</v>
      </c>
      <c r="C34" s="8">
        <v>5749.8</v>
      </c>
      <c r="D34" s="8">
        <v>4712.18</v>
      </c>
      <c r="E34" s="8">
        <v>0</v>
      </c>
      <c r="F34" s="8">
        <v>0</v>
      </c>
      <c r="G34" s="9">
        <f t="shared" si="0"/>
        <v>0.22019956792822001</v>
      </c>
      <c r="H34" s="9" t="str">
        <f t="shared" si="0"/>
        <v>n.m.</v>
      </c>
      <c r="I34" s="9" t="str">
        <f t="shared" si="0"/>
        <v>n.m.</v>
      </c>
    </row>
    <row r="35" spans="1:9" x14ac:dyDescent="0.25">
      <c r="A35" s="1" t="s">
        <v>54</v>
      </c>
      <c r="B35" s="1" t="s">
        <v>50</v>
      </c>
      <c r="C35" s="8">
        <v>0</v>
      </c>
      <c r="D35" s="8">
        <v>0</v>
      </c>
      <c r="E35" s="8">
        <v>0</v>
      </c>
      <c r="F35" s="8">
        <v>0</v>
      </c>
      <c r="G35" s="9" t="str">
        <f t="shared" si="0"/>
        <v>n.m.</v>
      </c>
      <c r="H35" s="9" t="str">
        <f t="shared" si="0"/>
        <v>n.m.</v>
      </c>
      <c r="I35" s="9" t="str">
        <f t="shared" si="0"/>
        <v>n.m.</v>
      </c>
    </row>
    <row r="36" spans="1:9" x14ac:dyDescent="0.25">
      <c r="A36" s="1" t="s">
        <v>55</v>
      </c>
      <c r="B36" s="1" t="s">
        <v>56</v>
      </c>
      <c r="C36" s="8">
        <v>26</v>
      </c>
      <c r="D36" s="8">
        <v>0</v>
      </c>
      <c r="E36" s="8">
        <v>0</v>
      </c>
      <c r="F36" s="8">
        <v>0</v>
      </c>
      <c r="G36" s="9" t="str">
        <f t="shared" si="0"/>
        <v>n.m.</v>
      </c>
      <c r="H36" s="9" t="str">
        <f t="shared" si="0"/>
        <v>n.m.</v>
      </c>
      <c r="I36" s="9" t="str">
        <f t="shared" si="0"/>
        <v>n.m.</v>
      </c>
    </row>
    <row r="37" spans="1:9" x14ac:dyDescent="0.25">
      <c r="A37" s="1" t="s">
        <v>57</v>
      </c>
      <c r="B37" s="1" t="s">
        <v>58</v>
      </c>
      <c r="C37" s="8">
        <v>0</v>
      </c>
      <c r="D37" s="8">
        <v>0</v>
      </c>
      <c r="E37" s="8">
        <v>0</v>
      </c>
      <c r="F37" s="8">
        <v>598458.43000000005</v>
      </c>
      <c r="G37" s="9" t="str">
        <f t="shared" si="0"/>
        <v>n.m.</v>
      </c>
      <c r="H37" s="9" t="str">
        <f t="shared" si="0"/>
        <v>n.m.</v>
      </c>
      <c r="I37" s="9">
        <f t="shared" si="0"/>
        <v>-1</v>
      </c>
    </row>
    <row r="38" spans="1:9" x14ac:dyDescent="0.25">
      <c r="A38" s="1" t="s">
        <v>59</v>
      </c>
      <c r="B38" s="1" t="s">
        <v>58</v>
      </c>
      <c r="C38" s="8">
        <v>0</v>
      </c>
      <c r="D38" s="8">
        <v>0</v>
      </c>
      <c r="E38" s="8">
        <v>-7.2759576141834259E-11</v>
      </c>
      <c r="F38" s="8">
        <v>582268.31999999995</v>
      </c>
      <c r="G38" s="9" t="str">
        <f t="shared" si="0"/>
        <v>n.m.</v>
      </c>
      <c r="H38" s="9">
        <f t="shared" si="0"/>
        <v>1</v>
      </c>
      <c r="I38" s="9">
        <f t="shared" si="0"/>
        <v>-1.0000000000000002</v>
      </c>
    </row>
    <row r="39" spans="1:9" x14ac:dyDescent="0.25">
      <c r="A39" s="1" t="s">
        <v>60</v>
      </c>
      <c r="B39" s="1" t="s">
        <v>58</v>
      </c>
      <c r="C39" s="8">
        <v>0</v>
      </c>
      <c r="D39" s="8">
        <v>0</v>
      </c>
      <c r="E39" s="8">
        <v>-8.7311491370201111E-11</v>
      </c>
      <c r="F39" s="8">
        <v>0</v>
      </c>
      <c r="G39" s="9" t="str">
        <f t="shared" si="0"/>
        <v>n.m.</v>
      </c>
      <c r="H39" s="9">
        <f t="shared" si="0"/>
        <v>1</v>
      </c>
      <c r="I39" s="9" t="str">
        <f t="shared" si="0"/>
        <v>n.m.</v>
      </c>
    </row>
    <row r="40" spans="1:9" x14ac:dyDescent="0.25">
      <c r="A40" s="1" t="s">
        <v>61</v>
      </c>
      <c r="B40" s="1" t="s">
        <v>62</v>
      </c>
      <c r="C40" s="8">
        <v>-504500</v>
      </c>
      <c r="D40" s="8">
        <v>-492200</v>
      </c>
      <c r="E40" s="8">
        <v>46300</v>
      </c>
      <c r="F40" s="8">
        <v>41900</v>
      </c>
      <c r="G40" s="9">
        <f t="shared" si="0"/>
        <v>-2.4989841527834213E-2</v>
      </c>
      <c r="H40" s="9">
        <f t="shared" si="0"/>
        <v>-11.630669546436286</v>
      </c>
      <c r="I40" s="9">
        <f t="shared" si="0"/>
        <v>0.10501193317422435</v>
      </c>
    </row>
    <row r="41" spans="1:9" x14ac:dyDescent="0.25">
      <c r="A41" s="1" t="s">
        <v>63</v>
      </c>
      <c r="B41" s="1" t="s">
        <v>62</v>
      </c>
      <c r="C41" s="8">
        <v>317581.76</v>
      </c>
      <c r="D41" s="8">
        <v>317581.76</v>
      </c>
      <c r="E41" s="8">
        <v>0</v>
      </c>
      <c r="F41" s="8">
        <v>0</v>
      </c>
      <c r="G41" s="9">
        <f t="shared" si="0"/>
        <v>0</v>
      </c>
      <c r="H41" s="9" t="str">
        <f t="shared" si="0"/>
        <v>n.m.</v>
      </c>
      <c r="I41" s="9" t="str">
        <f t="shared" si="0"/>
        <v>n.m.</v>
      </c>
    </row>
    <row r="42" spans="1:9" x14ac:dyDescent="0.25">
      <c r="A42" s="1" t="s">
        <v>64</v>
      </c>
      <c r="B42" s="1" t="s">
        <v>62</v>
      </c>
      <c r="C42" s="8">
        <v>0</v>
      </c>
      <c r="D42" s="8">
        <v>0</v>
      </c>
      <c r="E42" s="8">
        <v>0</v>
      </c>
      <c r="F42" s="8">
        <v>1363.9800000000105</v>
      </c>
      <c r="G42" s="9" t="str">
        <f t="shared" si="0"/>
        <v>n.m.</v>
      </c>
      <c r="H42" s="9" t="str">
        <f t="shared" si="0"/>
        <v>n.m.</v>
      </c>
      <c r="I42" s="9">
        <f t="shared" si="0"/>
        <v>-1</v>
      </c>
    </row>
    <row r="43" spans="1:9" x14ac:dyDescent="0.25">
      <c r="A43" s="1" t="s">
        <v>65</v>
      </c>
      <c r="B43" s="1" t="s">
        <v>62</v>
      </c>
      <c r="C43" s="8">
        <v>0</v>
      </c>
      <c r="D43" s="8">
        <v>0</v>
      </c>
      <c r="E43" s="8">
        <v>1573.46</v>
      </c>
      <c r="F43" s="8">
        <v>47030.67</v>
      </c>
      <c r="G43" s="9" t="str">
        <f t="shared" si="0"/>
        <v>n.m.</v>
      </c>
      <c r="H43" s="9">
        <f t="shared" si="0"/>
        <v>-1</v>
      </c>
      <c r="I43" s="9">
        <f t="shared" si="0"/>
        <v>-0.9665439595055737</v>
      </c>
    </row>
    <row r="44" spans="1:9" x14ac:dyDescent="0.25">
      <c r="A44" s="1" t="s">
        <v>66</v>
      </c>
      <c r="B44" s="1" t="s">
        <v>62</v>
      </c>
      <c r="C44" s="8">
        <v>2822.42</v>
      </c>
      <c r="D44" s="8">
        <v>5425.55</v>
      </c>
      <c r="E44" s="8">
        <v>54809.310000000005</v>
      </c>
      <c r="F44" s="8">
        <v>0</v>
      </c>
      <c r="G44" s="9">
        <f t="shared" si="0"/>
        <v>-0.47979098893199768</v>
      </c>
      <c r="H44" s="9">
        <f t="shared" si="0"/>
        <v>-0.90101043052722241</v>
      </c>
      <c r="I44" s="9" t="str">
        <f t="shared" si="0"/>
        <v>n.m.</v>
      </c>
    </row>
    <row r="45" spans="1:9" x14ac:dyDescent="0.25">
      <c r="A45" s="1" t="s">
        <v>67</v>
      </c>
      <c r="B45" s="1" t="s">
        <v>62</v>
      </c>
      <c r="C45" s="8">
        <v>46627.504000000001</v>
      </c>
      <c r="D45" s="8">
        <v>58413.173999999992</v>
      </c>
      <c r="E45" s="8">
        <v>0</v>
      </c>
      <c r="F45" s="8">
        <v>0</v>
      </c>
      <c r="G45" s="9">
        <f t="shared" si="0"/>
        <v>-0.20176390346465325</v>
      </c>
      <c r="H45" s="9" t="str">
        <f t="shared" si="0"/>
        <v>n.m.</v>
      </c>
      <c r="I45" s="9" t="str">
        <f t="shared" si="0"/>
        <v>n.m.</v>
      </c>
    </row>
    <row r="46" spans="1:9" x14ac:dyDescent="0.25">
      <c r="A46" s="1" t="s">
        <v>68</v>
      </c>
      <c r="B46" s="1" t="s">
        <v>62</v>
      </c>
      <c r="C46" s="8">
        <v>17197.66</v>
      </c>
      <c r="D46" s="8">
        <v>0</v>
      </c>
      <c r="E46" s="8">
        <v>0</v>
      </c>
      <c r="F46" s="8">
        <v>0</v>
      </c>
      <c r="G46" s="9" t="str">
        <f t="shared" si="0"/>
        <v>n.m.</v>
      </c>
      <c r="H46" s="9" t="str">
        <f t="shared" si="0"/>
        <v>n.m.</v>
      </c>
      <c r="I46" s="9" t="str">
        <f t="shared" si="0"/>
        <v>n.m.</v>
      </c>
    </row>
    <row r="47" spans="1:9" x14ac:dyDescent="0.25">
      <c r="A47" s="1" t="s">
        <v>69</v>
      </c>
      <c r="B47" s="1" t="s">
        <v>70</v>
      </c>
      <c r="C47" s="8">
        <v>0</v>
      </c>
      <c r="D47" s="8">
        <v>0</v>
      </c>
      <c r="E47" s="8">
        <v>0</v>
      </c>
      <c r="F47" s="8">
        <v>-126514.12</v>
      </c>
      <c r="G47" s="9" t="str">
        <f t="shared" si="0"/>
        <v>n.m.</v>
      </c>
      <c r="H47" s="9" t="str">
        <f t="shared" si="0"/>
        <v>n.m.</v>
      </c>
      <c r="I47" s="9">
        <f t="shared" si="0"/>
        <v>1</v>
      </c>
    </row>
    <row r="48" spans="1:9" x14ac:dyDescent="0.25">
      <c r="A48" s="1" t="s">
        <v>71</v>
      </c>
      <c r="B48" s="1" t="s">
        <v>70</v>
      </c>
      <c r="C48" s="8">
        <v>0</v>
      </c>
      <c r="D48" s="8">
        <v>-22147.27</v>
      </c>
      <c r="E48" s="8">
        <v>-65087.77</v>
      </c>
      <c r="F48" s="8">
        <v>6279689.5000000019</v>
      </c>
      <c r="G48" s="9">
        <f t="shared" si="0"/>
        <v>1</v>
      </c>
      <c r="H48" s="9">
        <f t="shared" si="0"/>
        <v>0.65973223541073844</v>
      </c>
      <c r="I48" s="9">
        <f t="shared" si="0"/>
        <v>-1.0103648070497753</v>
      </c>
    </row>
    <row r="49" spans="1:9" x14ac:dyDescent="0.25">
      <c r="A49" s="1" t="s">
        <v>72</v>
      </c>
      <c r="B49" s="1" t="s">
        <v>70</v>
      </c>
      <c r="C49" s="8">
        <v>-4295.68</v>
      </c>
      <c r="D49" s="8">
        <v>-10278.77</v>
      </c>
      <c r="E49" s="8">
        <v>6258268.5000000019</v>
      </c>
      <c r="F49" s="8">
        <v>0</v>
      </c>
      <c r="G49" s="9">
        <f t="shared" si="0"/>
        <v>0.58208229194738281</v>
      </c>
      <c r="H49" s="9">
        <f t="shared" si="0"/>
        <v>-1.0016424303303701</v>
      </c>
      <c r="I49" s="9" t="str">
        <f t="shared" si="0"/>
        <v>n.m.</v>
      </c>
    </row>
    <row r="50" spans="1:9" x14ac:dyDescent="0.25">
      <c r="A50" s="1" t="s">
        <v>73</v>
      </c>
      <c r="B50" s="1" t="s">
        <v>70</v>
      </c>
      <c r="C50" s="8">
        <v>4735696.9100000011</v>
      </c>
      <c r="D50" s="8">
        <v>6296422.5000000019</v>
      </c>
      <c r="E50" s="8">
        <v>0</v>
      </c>
      <c r="F50" s="8">
        <v>0</v>
      </c>
      <c r="G50" s="9">
        <f t="shared" si="0"/>
        <v>-0.24787497821183382</v>
      </c>
      <c r="H50" s="9" t="str">
        <f t="shared" si="0"/>
        <v>n.m.</v>
      </c>
      <c r="I50" s="9" t="str">
        <f t="shared" si="0"/>
        <v>n.m.</v>
      </c>
    </row>
    <row r="51" spans="1:9" x14ac:dyDescent="0.25">
      <c r="A51" s="1" t="s">
        <v>74</v>
      </c>
      <c r="B51" s="1" t="s">
        <v>70</v>
      </c>
      <c r="C51" s="8">
        <v>1609222.59</v>
      </c>
      <c r="D51" s="8">
        <v>0</v>
      </c>
      <c r="E51" s="8">
        <v>0</v>
      </c>
      <c r="F51" s="8">
        <v>0</v>
      </c>
      <c r="G51" s="9" t="str">
        <f t="shared" si="0"/>
        <v>n.m.</v>
      </c>
      <c r="H51" s="9" t="str">
        <f t="shared" si="0"/>
        <v>n.m.</v>
      </c>
      <c r="I51" s="9" t="str">
        <f t="shared" si="0"/>
        <v>n.m.</v>
      </c>
    </row>
    <row r="52" spans="1:9" x14ac:dyDescent="0.25">
      <c r="A52" s="1" t="s">
        <v>75</v>
      </c>
      <c r="B52" s="1" t="s">
        <v>76</v>
      </c>
      <c r="C52" s="8">
        <v>0</v>
      </c>
      <c r="D52" s="8">
        <v>0</v>
      </c>
      <c r="E52" s="8">
        <v>0</v>
      </c>
      <c r="F52" s="8">
        <v>-265967.64999999997</v>
      </c>
      <c r="G52" s="9" t="str">
        <f t="shared" si="0"/>
        <v>n.m.</v>
      </c>
      <c r="H52" s="9" t="str">
        <f t="shared" si="0"/>
        <v>n.m.</v>
      </c>
      <c r="I52" s="9">
        <f t="shared" si="0"/>
        <v>1</v>
      </c>
    </row>
    <row r="53" spans="1:9" x14ac:dyDescent="0.25">
      <c r="A53" s="1" t="s">
        <v>77</v>
      </c>
      <c r="B53" s="1" t="s">
        <v>76</v>
      </c>
      <c r="C53" s="8">
        <v>0</v>
      </c>
      <c r="D53" s="8">
        <v>0</v>
      </c>
      <c r="E53" s="8">
        <v>285.92</v>
      </c>
      <c r="F53" s="8">
        <v>401210</v>
      </c>
      <c r="G53" s="9" t="str">
        <f t="shared" si="0"/>
        <v>n.m.</v>
      </c>
      <c r="H53" s="9">
        <f t="shared" si="0"/>
        <v>-1</v>
      </c>
      <c r="I53" s="9">
        <f t="shared" si="0"/>
        <v>-0.99928735574885974</v>
      </c>
    </row>
    <row r="54" spans="1:9" x14ac:dyDescent="0.25">
      <c r="A54" s="1" t="s">
        <v>78</v>
      </c>
      <c r="B54" s="1" t="s">
        <v>76</v>
      </c>
      <c r="C54" s="8">
        <v>289.12</v>
      </c>
      <c r="D54" s="8">
        <v>289.12</v>
      </c>
      <c r="E54" s="8">
        <v>493400</v>
      </c>
      <c r="F54" s="8">
        <v>0</v>
      </c>
      <c r="G54" s="9">
        <f t="shared" si="0"/>
        <v>0</v>
      </c>
      <c r="H54" s="9">
        <f t="shared" si="0"/>
        <v>-0.99941402513173894</v>
      </c>
      <c r="I54" s="9" t="str">
        <f t="shared" si="0"/>
        <v>n.m.</v>
      </c>
    </row>
    <row r="55" spans="1:9" x14ac:dyDescent="0.25">
      <c r="A55" s="1" t="s">
        <v>79</v>
      </c>
      <c r="B55" s="1" t="s">
        <v>76</v>
      </c>
      <c r="C55" s="8">
        <v>456103.33</v>
      </c>
      <c r="D55" s="8">
        <v>540210.33000000007</v>
      </c>
      <c r="E55" s="8">
        <v>0</v>
      </c>
      <c r="F55" s="8">
        <v>0</v>
      </c>
      <c r="G55" s="9">
        <f t="shared" si="0"/>
        <v>-0.15569306125634444</v>
      </c>
      <c r="H55" s="9" t="str">
        <f t="shared" si="0"/>
        <v>n.m.</v>
      </c>
      <c r="I55" s="9" t="str">
        <f t="shared" si="0"/>
        <v>n.m.</v>
      </c>
    </row>
    <row r="56" spans="1:9" x14ac:dyDescent="0.25">
      <c r="A56" s="1" t="s">
        <v>80</v>
      </c>
      <c r="B56" s="1" t="s">
        <v>76</v>
      </c>
      <c r="C56" s="8">
        <v>94634</v>
      </c>
      <c r="D56" s="8">
        <v>0</v>
      </c>
      <c r="E56" s="8">
        <v>0</v>
      </c>
      <c r="F56" s="8">
        <v>0</v>
      </c>
      <c r="G56" s="9" t="str">
        <f t="shared" si="0"/>
        <v>n.m.</v>
      </c>
      <c r="H56" s="9" t="str">
        <f t="shared" si="0"/>
        <v>n.m.</v>
      </c>
      <c r="I56" s="9" t="str">
        <f t="shared" si="0"/>
        <v>n.m.</v>
      </c>
    </row>
    <row r="57" spans="1:9" x14ac:dyDescent="0.25">
      <c r="A57" s="1" t="s">
        <v>81</v>
      </c>
      <c r="B57" s="1" t="s">
        <v>82</v>
      </c>
      <c r="C57" s="8">
        <v>-1403551.76</v>
      </c>
      <c r="D57" s="8">
        <v>-1368350.57</v>
      </c>
      <c r="E57" s="8">
        <v>-1379525.3800000001</v>
      </c>
      <c r="F57" s="8">
        <v>-1422701.3599999999</v>
      </c>
      <c r="G57" s="9">
        <f t="shared" si="0"/>
        <v>-2.572527155815044E-2</v>
      </c>
      <c r="H57" s="9">
        <f t="shared" si="0"/>
        <v>8.1004743819936501E-3</v>
      </c>
      <c r="I57" s="9">
        <f t="shared" si="0"/>
        <v>3.0347886924069402E-2</v>
      </c>
    </row>
    <row r="58" spans="1:9" x14ac:dyDescent="0.25">
      <c r="A58" s="1" t="s">
        <v>83</v>
      </c>
      <c r="B58" s="1" t="s">
        <v>84</v>
      </c>
      <c r="C58" s="8">
        <v>-8476.0800000000017</v>
      </c>
      <c r="D58" s="8">
        <v>-8009.760000000002</v>
      </c>
      <c r="E58" s="8">
        <v>-7437.16</v>
      </c>
      <c r="F58" s="8">
        <v>-7894.75</v>
      </c>
      <c r="G58" s="9">
        <f t="shared" si="0"/>
        <v>-5.8218972853119146E-2</v>
      </c>
      <c r="H58" s="9">
        <f t="shared" si="0"/>
        <v>-7.6991754917199867E-2</v>
      </c>
      <c r="I58" s="9">
        <f t="shared" si="0"/>
        <v>5.7961303397827686E-2</v>
      </c>
    </row>
    <row r="59" spans="1:9" x14ac:dyDescent="0.25">
      <c r="A59" s="1" t="s">
        <v>85</v>
      </c>
      <c r="B59" s="1" t="s">
        <v>86</v>
      </c>
      <c r="C59" s="8">
        <v>-7449.2199999999993</v>
      </c>
      <c r="D59" s="8">
        <v>-9986.659999999998</v>
      </c>
      <c r="E59" s="8">
        <v>-11138.28</v>
      </c>
      <c r="F59" s="8">
        <v>-9222.85</v>
      </c>
      <c r="G59" s="9">
        <f t="shared" si="0"/>
        <v>0.25408294665083214</v>
      </c>
      <c r="H59" s="9">
        <f t="shared" si="0"/>
        <v>0.10339298347680276</v>
      </c>
      <c r="I59" s="9">
        <f t="shared" si="0"/>
        <v>-0.2076830914522084</v>
      </c>
    </row>
    <row r="60" spans="1:9" x14ac:dyDescent="0.25">
      <c r="A60" s="1" t="s">
        <v>87</v>
      </c>
      <c r="B60" s="1" t="s">
        <v>88</v>
      </c>
      <c r="C60" s="8">
        <v>0</v>
      </c>
      <c r="D60" s="8">
        <v>0</v>
      </c>
      <c r="E60" s="8">
        <v>804.98</v>
      </c>
      <c r="F60" s="8">
        <v>13000</v>
      </c>
      <c r="G60" s="9" t="str">
        <f t="shared" si="0"/>
        <v>n.m.</v>
      </c>
      <c r="H60" s="9">
        <f t="shared" si="0"/>
        <v>-1</v>
      </c>
      <c r="I60" s="9">
        <f t="shared" si="0"/>
        <v>-0.93807846153846153</v>
      </c>
    </row>
    <row r="61" spans="1:9" x14ac:dyDescent="0.25">
      <c r="A61" s="1" t="s">
        <v>89</v>
      </c>
      <c r="B61" s="1" t="s">
        <v>88</v>
      </c>
      <c r="C61" s="8">
        <v>0</v>
      </c>
      <c r="D61" s="8">
        <v>0</v>
      </c>
      <c r="E61" s="8">
        <v>13607.66</v>
      </c>
      <c r="F61" s="8">
        <v>0</v>
      </c>
      <c r="G61" s="9" t="str">
        <f t="shared" si="0"/>
        <v>n.m.</v>
      </c>
      <c r="H61" s="9">
        <f t="shared" si="0"/>
        <v>-1</v>
      </c>
      <c r="I61" s="9" t="str">
        <f t="shared" si="0"/>
        <v>n.m.</v>
      </c>
    </row>
    <row r="62" spans="1:9" x14ac:dyDescent="0.25">
      <c r="A62" s="1" t="s">
        <v>90</v>
      </c>
      <c r="B62" s="1" t="s">
        <v>88</v>
      </c>
      <c r="C62" s="8">
        <v>10210</v>
      </c>
      <c r="D62" s="8">
        <v>13600</v>
      </c>
      <c r="E62" s="8">
        <v>0</v>
      </c>
      <c r="F62" s="8">
        <v>0</v>
      </c>
      <c r="G62" s="9">
        <f t="shared" si="0"/>
        <v>-0.24926470588235294</v>
      </c>
      <c r="H62" s="9" t="str">
        <f t="shared" si="0"/>
        <v>n.m.</v>
      </c>
      <c r="I62" s="9" t="str">
        <f t="shared" si="0"/>
        <v>n.m.</v>
      </c>
    </row>
    <row r="63" spans="1:9" x14ac:dyDescent="0.25">
      <c r="A63" s="1" t="s">
        <v>91</v>
      </c>
      <c r="B63" s="1" t="s">
        <v>88</v>
      </c>
      <c r="C63" s="8">
        <v>3402</v>
      </c>
      <c r="D63" s="8">
        <v>0</v>
      </c>
      <c r="E63" s="8">
        <v>0</v>
      </c>
      <c r="F63" s="8">
        <v>0</v>
      </c>
      <c r="G63" s="9" t="str">
        <f t="shared" si="0"/>
        <v>n.m.</v>
      </c>
      <c r="H63" s="9" t="str">
        <f t="shared" si="0"/>
        <v>n.m.</v>
      </c>
      <c r="I63" s="9" t="str">
        <f t="shared" si="0"/>
        <v>n.m.</v>
      </c>
    </row>
    <row r="64" spans="1:9" x14ac:dyDescent="0.25">
      <c r="A64" s="1" t="s">
        <v>92</v>
      </c>
      <c r="B64" s="1" t="s">
        <v>93</v>
      </c>
      <c r="C64" s="8">
        <v>3493487.1240000026</v>
      </c>
      <c r="D64" s="8">
        <v>1356861.950000003</v>
      </c>
      <c r="E64" s="8">
        <v>-2033556.4000000004</v>
      </c>
      <c r="F64" s="8">
        <v>-10295726.229999997</v>
      </c>
      <c r="G64" s="9">
        <f t="shared" si="0"/>
        <v>1.5746813255394148</v>
      </c>
      <c r="H64" s="9">
        <f t="shared" si="0"/>
        <v>1.6672359566717712</v>
      </c>
      <c r="I64" s="9">
        <f t="shared" si="0"/>
        <v>0.80248538523930812</v>
      </c>
    </row>
    <row r="65" spans="1:9" x14ac:dyDescent="0.25">
      <c r="A65" s="1" t="s">
        <v>94</v>
      </c>
      <c r="B65" s="1" t="s">
        <v>95</v>
      </c>
      <c r="C65" s="8">
        <v>0</v>
      </c>
      <c r="D65" s="8">
        <v>0</v>
      </c>
      <c r="E65" s="8">
        <v>0</v>
      </c>
      <c r="F65" s="8">
        <v>-2022846.7599999998</v>
      </c>
      <c r="G65" s="9" t="str">
        <f t="shared" si="0"/>
        <v>n.m.</v>
      </c>
      <c r="H65" s="9" t="str">
        <f t="shared" si="0"/>
        <v>n.m.</v>
      </c>
      <c r="I65" s="9">
        <f t="shared" si="0"/>
        <v>1</v>
      </c>
    </row>
    <row r="66" spans="1:9" x14ac:dyDescent="0.25">
      <c r="A66" s="1" t="s">
        <v>96</v>
      </c>
      <c r="B66" s="1" t="s">
        <v>95</v>
      </c>
      <c r="C66" s="8">
        <v>0</v>
      </c>
      <c r="D66" s="8">
        <v>0</v>
      </c>
      <c r="E66" s="8">
        <v>0</v>
      </c>
      <c r="F66" s="8">
        <v>2185828.2999999998</v>
      </c>
      <c r="G66" s="9" t="str">
        <f t="shared" si="0"/>
        <v>n.m.</v>
      </c>
      <c r="H66" s="9" t="str">
        <f t="shared" si="0"/>
        <v>n.m.</v>
      </c>
      <c r="I66" s="9">
        <f t="shared" si="0"/>
        <v>-1</v>
      </c>
    </row>
    <row r="67" spans="1:9" x14ac:dyDescent="0.25">
      <c r="A67" s="1" t="s">
        <v>97</v>
      </c>
      <c r="B67" s="1" t="s">
        <v>95</v>
      </c>
      <c r="C67" s="8">
        <v>0</v>
      </c>
      <c r="D67" s="8">
        <v>0</v>
      </c>
      <c r="E67" s="8">
        <v>337063.08999999985</v>
      </c>
      <c r="F67" s="8">
        <v>0</v>
      </c>
      <c r="G67" s="9" t="str">
        <f t="shared" si="0"/>
        <v>n.m.</v>
      </c>
      <c r="H67" s="9">
        <f t="shared" si="0"/>
        <v>-1</v>
      </c>
      <c r="I67" s="9" t="str">
        <f t="shared" si="0"/>
        <v>n.m.</v>
      </c>
    </row>
    <row r="68" spans="1:9" x14ac:dyDescent="0.25">
      <c r="A68" s="1" t="s">
        <v>98</v>
      </c>
      <c r="B68" s="1" t="s">
        <v>95</v>
      </c>
      <c r="C68" s="8">
        <v>1027762.6899999998</v>
      </c>
      <c r="D68" s="8">
        <v>979111.94</v>
      </c>
      <c r="E68" s="8">
        <v>0</v>
      </c>
      <c r="F68" s="8">
        <v>0</v>
      </c>
      <c r="G68" s="9">
        <f t="shared" si="0"/>
        <v>4.9688649491905781E-2</v>
      </c>
      <c r="H68" s="9" t="str">
        <f t="shared" si="0"/>
        <v>n.m.</v>
      </c>
      <c r="I68" s="9" t="str">
        <f t="shared" si="0"/>
        <v>n.m.</v>
      </c>
    </row>
    <row r="69" spans="1:9" x14ac:dyDescent="0.25">
      <c r="A69" s="1" t="s">
        <v>99</v>
      </c>
      <c r="B69" s="1" t="s">
        <v>95</v>
      </c>
      <c r="C69" s="8">
        <v>458421.50999999995</v>
      </c>
      <c r="D69" s="8">
        <v>0</v>
      </c>
      <c r="E69" s="8">
        <v>0</v>
      </c>
      <c r="F69" s="8">
        <v>0</v>
      </c>
      <c r="G69" s="9" t="str">
        <f t="shared" si="0"/>
        <v>n.m.</v>
      </c>
      <c r="H69" s="9" t="str">
        <f t="shared" si="0"/>
        <v>n.m.</v>
      </c>
      <c r="I69" s="9" t="str">
        <f t="shared" si="0"/>
        <v>n.m.</v>
      </c>
    </row>
    <row r="70" spans="1:9" x14ac:dyDescent="0.25">
      <c r="A70" s="1" t="s">
        <v>100</v>
      </c>
      <c r="B70" s="1" t="s">
        <v>101</v>
      </c>
      <c r="C70" s="8">
        <v>99597116.334000006</v>
      </c>
      <c r="D70" s="8">
        <v>84012454.850000009</v>
      </c>
      <c r="E70" s="8">
        <v>58593068.259999998</v>
      </c>
      <c r="F70" s="8">
        <v>226818190.64000002</v>
      </c>
      <c r="G70" s="9">
        <f t="shared" si="0"/>
        <v>0.18550417925325027</v>
      </c>
      <c r="H70" s="9">
        <f t="shared" si="0"/>
        <v>0.43382924541866297</v>
      </c>
      <c r="I70" s="9">
        <f t="shared" si="0"/>
        <v>-0.74167385739798353</v>
      </c>
    </row>
    <row r="71" spans="1:9" x14ac:dyDescent="0.25">
      <c r="A71" s="1" t="s">
        <v>102</v>
      </c>
      <c r="B71" s="1" t="s">
        <v>103</v>
      </c>
      <c r="C71" s="8">
        <v>1042121.87</v>
      </c>
      <c r="D71" s="8">
        <v>1042121.87</v>
      </c>
      <c r="E71" s="8">
        <v>1381553.02</v>
      </c>
      <c r="F71" s="8">
        <v>1732597.27</v>
      </c>
      <c r="G71" s="9">
        <f t="shared" si="0"/>
        <v>0</v>
      </c>
      <c r="H71" s="9">
        <f t="shared" si="0"/>
        <v>-0.24568810974768093</v>
      </c>
      <c r="I71" s="9">
        <f t="shared" si="0"/>
        <v>-0.20261156823824383</v>
      </c>
    </row>
    <row r="72" spans="1:9" x14ac:dyDescent="0.25">
      <c r="A72" s="1" t="s">
        <v>104</v>
      </c>
      <c r="B72" s="1" t="s">
        <v>105</v>
      </c>
      <c r="C72" s="8">
        <v>-130023195.62</v>
      </c>
      <c r="D72" s="8">
        <v>-113937061.32000001</v>
      </c>
      <c r="E72" s="8">
        <v>-78157776.501000002</v>
      </c>
      <c r="F72" s="8">
        <v>-218659002.12</v>
      </c>
      <c r="G72" s="9">
        <f t="shared" ref="G72:I135" si="1">IFERROR((C72-D72)/ABS(D72), "n.m.")</f>
        <v>-0.14118438823712498</v>
      </c>
      <c r="H72" s="9">
        <f t="shared" si="1"/>
        <v>-0.45778278785275095</v>
      </c>
      <c r="I72" s="9">
        <f t="shared" si="1"/>
        <v>0.64255861527207092</v>
      </c>
    </row>
    <row r="73" spans="1:9" x14ac:dyDescent="0.25">
      <c r="A73" s="1" t="s">
        <v>106</v>
      </c>
      <c r="B73" s="1" t="s">
        <v>107</v>
      </c>
      <c r="C73" s="8">
        <v>-2488577.4700000002</v>
      </c>
      <c r="D73" s="8">
        <v>-2488587.4700000002</v>
      </c>
      <c r="E73" s="8">
        <v>-5747385.6500000004</v>
      </c>
      <c r="F73" s="8">
        <v>-5195410.34</v>
      </c>
      <c r="G73" s="9">
        <f t="shared" si="1"/>
        <v>4.0183437876105674E-6</v>
      </c>
      <c r="H73" s="9">
        <f t="shared" si="1"/>
        <v>0.56700530962281959</v>
      </c>
      <c r="I73" s="9">
        <f t="shared" si="1"/>
        <v>-0.10624287089516024</v>
      </c>
    </row>
    <row r="74" spans="1:9" x14ac:dyDescent="0.25">
      <c r="A74" s="1" t="s">
        <v>108</v>
      </c>
      <c r="B74" s="1" t="s">
        <v>109</v>
      </c>
      <c r="C74" s="8">
        <v>558067.74</v>
      </c>
      <c r="D74" s="8">
        <v>554515.72</v>
      </c>
      <c r="E74" s="8">
        <v>613105.16999999993</v>
      </c>
      <c r="F74" s="8">
        <v>699963.02000000014</v>
      </c>
      <c r="G74" s="9">
        <f t="shared" si="1"/>
        <v>6.4056254347487551E-3</v>
      </c>
      <c r="H74" s="9">
        <f t="shared" si="1"/>
        <v>-9.5561826692800458E-2</v>
      </c>
      <c r="I74" s="9">
        <f t="shared" si="1"/>
        <v>-0.12408919831221968</v>
      </c>
    </row>
    <row r="75" spans="1:9" x14ac:dyDescent="0.25">
      <c r="A75" s="1" t="s">
        <v>110</v>
      </c>
      <c r="B75" s="1" t="s">
        <v>111</v>
      </c>
      <c r="C75" s="8">
        <v>0</v>
      </c>
      <c r="D75" s="8">
        <v>0</v>
      </c>
      <c r="E75" s="8">
        <v>0</v>
      </c>
      <c r="F75" s="8">
        <v>-26</v>
      </c>
      <c r="G75" s="9" t="str">
        <f t="shared" si="1"/>
        <v>n.m.</v>
      </c>
      <c r="H75" s="9" t="str">
        <f t="shared" si="1"/>
        <v>n.m.</v>
      </c>
      <c r="I75" s="9">
        <f t="shared" si="1"/>
        <v>1</v>
      </c>
    </row>
    <row r="76" spans="1:9" x14ac:dyDescent="0.25">
      <c r="A76" s="1" t="s">
        <v>112</v>
      </c>
      <c r="B76" s="1" t="s">
        <v>113</v>
      </c>
      <c r="C76" s="8">
        <v>-11516.380000000001</v>
      </c>
      <c r="D76" s="8">
        <v>-641657.65</v>
      </c>
      <c r="E76" s="8">
        <v>-9877</v>
      </c>
      <c r="F76" s="8">
        <v>-8686</v>
      </c>
      <c r="G76" s="9">
        <f t="shared" si="1"/>
        <v>0.98205214260283502</v>
      </c>
      <c r="H76" s="9">
        <f t="shared" si="1"/>
        <v>-63.9648324389997</v>
      </c>
      <c r="I76" s="9">
        <f t="shared" si="1"/>
        <v>-0.13711720009210224</v>
      </c>
    </row>
    <row r="77" spans="1:9" x14ac:dyDescent="0.25">
      <c r="A77" s="1" t="s">
        <v>114</v>
      </c>
      <c r="B77" s="1" t="s">
        <v>115</v>
      </c>
      <c r="C77" s="8">
        <v>0</v>
      </c>
      <c r="D77" s="8">
        <v>0</v>
      </c>
      <c r="E77" s="8">
        <v>-8.32</v>
      </c>
      <c r="F77" s="8">
        <v>-9.83</v>
      </c>
      <c r="G77" s="9" t="str">
        <f t="shared" si="1"/>
        <v>n.m.</v>
      </c>
      <c r="H77" s="9">
        <f t="shared" si="1"/>
        <v>1</v>
      </c>
      <c r="I77" s="9">
        <f t="shared" si="1"/>
        <v>0.15361139369277718</v>
      </c>
    </row>
    <row r="78" spans="1:9" x14ac:dyDescent="0.25">
      <c r="A78" s="1" t="s">
        <v>116</v>
      </c>
      <c r="B78" s="1" t="s">
        <v>117</v>
      </c>
      <c r="C78" s="8">
        <v>0</v>
      </c>
      <c r="D78" s="8">
        <v>0</v>
      </c>
      <c r="E78" s="8">
        <v>0</v>
      </c>
      <c r="F78" s="8">
        <v>-6334.42</v>
      </c>
      <c r="G78" s="9" t="str">
        <f t="shared" si="1"/>
        <v>n.m.</v>
      </c>
      <c r="H78" s="9" t="str">
        <f t="shared" si="1"/>
        <v>n.m.</v>
      </c>
      <c r="I78" s="9">
        <f>IFERROR((E78-F78)/ABS(F78), "n.m.")</f>
        <v>1</v>
      </c>
    </row>
    <row r="79" spans="1:9" x14ac:dyDescent="0.25">
      <c r="A79" s="1" t="s">
        <v>118</v>
      </c>
      <c r="B79" s="1" t="s">
        <v>119</v>
      </c>
      <c r="C79" s="8">
        <v>-140184</v>
      </c>
      <c r="D79" s="8">
        <v>-712800</v>
      </c>
      <c r="E79" s="8">
        <v>0</v>
      </c>
      <c r="F79" s="8">
        <v>-79600</v>
      </c>
      <c r="G79" s="9">
        <f t="shared" si="1"/>
        <v>0.80333333333333334</v>
      </c>
      <c r="H79" s="9" t="str">
        <f t="shared" si="1"/>
        <v>n.m.</v>
      </c>
      <c r="I79" s="9">
        <f t="shared" si="1"/>
        <v>1</v>
      </c>
    </row>
    <row r="80" spans="1:9" x14ac:dyDescent="0.25">
      <c r="A80" s="1" t="s">
        <v>120</v>
      </c>
      <c r="B80" s="1" t="s">
        <v>121</v>
      </c>
      <c r="C80" s="8">
        <v>5717095.8800000008</v>
      </c>
      <c r="D80" s="8">
        <v>5724887.8300000001</v>
      </c>
      <c r="E80" s="8">
        <v>5327217.6500000004</v>
      </c>
      <c r="F80" s="8">
        <v>4812613.04</v>
      </c>
      <c r="G80" s="9">
        <f t="shared" si="1"/>
        <v>-1.3610659686932687E-3</v>
      </c>
      <c r="H80" s="9">
        <f t="shared" si="1"/>
        <v>7.4648757780714975E-2</v>
      </c>
      <c r="I80" s="9">
        <f t="shared" si="1"/>
        <v>0.10692831643077631</v>
      </c>
    </row>
    <row r="81" spans="1:9" x14ac:dyDescent="0.25">
      <c r="A81" s="1" t="s">
        <v>122</v>
      </c>
      <c r="B81" s="1" t="s">
        <v>123</v>
      </c>
      <c r="C81" s="8">
        <v>0</v>
      </c>
      <c r="D81" s="8">
        <v>0</v>
      </c>
      <c r="E81" s="8">
        <v>23495.629000000001</v>
      </c>
      <c r="F81" s="8">
        <v>55964.395000000004</v>
      </c>
      <c r="G81" s="9" t="str">
        <f t="shared" si="1"/>
        <v>n.m.</v>
      </c>
      <c r="H81" s="9">
        <f t="shared" si="1"/>
        <v>-1</v>
      </c>
      <c r="I81" s="9">
        <f t="shared" si="1"/>
        <v>-0.5801682659126397</v>
      </c>
    </row>
    <row r="82" spans="1:9" x14ac:dyDescent="0.25">
      <c r="A82" s="1" t="s">
        <v>124</v>
      </c>
      <c r="B82" s="1" t="s">
        <v>125</v>
      </c>
      <c r="C82" s="8">
        <v>6765493.7090000007</v>
      </c>
      <c r="D82" s="8">
        <v>7471716.3390000006</v>
      </c>
      <c r="E82" s="8">
        <v>5100403.4359999998</v>
      </c>
      <c r="F82" s="8">
        <v>4853565.8090000004</v>
      </c>
      <c r="G82" s="9">
        <f t="shared" si="1"/>
        <v>-9.4519464866959779E-2</v>
      </c>
      <c r="H82" s="9">
        <f t="shared" si="1"/>
        <v>0.46492653625449426</v>
      </c>
      <c r="I82" s="9">
        <f t="shared" si="1"/>
        <v>5.0856965108474823E-2</v>
      </c>
    </row>
    <row r="83" spans="1:9" x14ac:dyDescent="0.25">
      <c r="A83" s="1" t="s">
        <v>126</v>
      </c>
      <c r="B83" s="1" t="s">
        <v>127</v>
      </c>
      <c r="C83" s="8">
        <v>48218495.590000011</v>
      </c>
      <c r="D83" s="8">
        <v>42642242.180000007</v>
      </c>
      <c r="E83" s="8">
        <v>51365080.329999998</v>
      </c>
      <c r="F83" s="8">
        <v>42154031.730000004</v>
      </c>
      <c r="G83" s="9">
        <f t="shared" si="1"/>
        <v>0.13076829746573151</v>
      </c>
      <c r="H83" s="9">
        <f t="shared" si="1"/>
        <v>-0.16982039342602526</v>
      </c>
      <c r="I83" s="9">
        <f t="shared" si="1"/>
        <v>0.21850931505193877</v>
      </c>
    </row>
    <row r="84" spans="1:9" x14ac:dyDescent="0.25">
      <c r="A84" s="1" t="s">
        <v>128</v>
      </c>
      <c r="B84" s="1" t="s">
        <v>129</v>
      </c>
      <c r="C84" s="8">
        <v>2321885.6999999997</v>
      </c>
      <c r="D84" s="8">
        <v>2569083.23</v>
      </c>
      <c r="E84" s="8">
        <v>3652977.0200000005</v>
      </c>
      <c r="F84" s="8">
        <v>2428636.9</v>
      </c>
      <c r="G84" s="9">
        <f t="shared" si="1"/>
        <v>-9.6220132969378439E-2</v>
      </c>
      <c r="H84" s="9">
        <f t="shared" si="1"/>
        <v>-0.29671519532307389</v>
      </c>
      <c r="I84" s="9">
        <f t="shared" si="1"/>
        <v>0.50412645875552686</v>
      </c>
    </row>
    <row r="85" spans="1:9" x14ac:dyDescent="0.25">
      <c r="A85" s="1" t="s">
        <v>130</v>
      </c>
      <c r="B85" s="1" t="s">
        <v>131</v>
      </c>
      <c r="C85" s="8">
        <v>10086011.789999999</v>
      </c>
      <c r="D85" s="8">
        <v>-15025291.74</v>
      </c>
      <c r="E85" s="8">
        <v>-8529459.2799999975</v>
      </c>
      <c r="F85" s="8">
        <v>90643.010000000475</v>
      </c>
      <c r="G85" s="9">
        <f t="shared" si="1"/>
        <v>1.6712689486853185</v>
      </c>
      <c r="H85" s="9">
        <f t="shared" si="1"/>
        <v>-0.7615761148226039</v>
      </c>
      <c r="I85" s="9">
        <f t="shared" si="1"/>
        <v>-95.09947088032439</v>
      </c>
    </row>
    <row r="86" spans="1:9" x14ac:dyDescent="0.25">
      <c r="A86" s="1" t="s">
        <v>132</v>
      </c>
      <c r="B86" s="1" t="s">
        <v>133</v>
      </c>
      <c r="C86" s="8">
        <v>0</v>
      </c>
      <c r="D86" s="8">
        <v>0</v>
      </c>
      <c r="E86" s="8">
        <v>1500</v>
      </c>
      <c r="F86" s="8">
        <v>0</v>
      </c>
      <c r="G86" s="9" t="str">
        <f t="shared" si="1"/>
        <v>n.m.</v>
      </c>
      <c r="H86" s="9">
        <f t="shared" si="1"/>
        <v>-1</v>
      </c>
      <c r="I86" s="9" t="str">
        <f t="shared" si="1"/>
        <v>n.m.</v>
      </c>
    </row>
    <row r="87" spans="1:9" x14ac:dyDescent="0.25">
      <c r="A87" s="1" t="s">
        <v>134</v>
      </c>
      <c r="B87" s="1" t="s">
        <v>135</v>
      </c>
      <c r="C87" s="8">
        <v>221526.38</v>
      </c>
      <c r="D87" s="8">
        <v>221526.38</v>
      </c>
      <c r="E87" s="8">
        <v>22922.929999999993</v>
      </c>
      <c r="F87" s="8">
        <v>374616.28</v>
      </c>
      <c r="G87" s="9">
        <f t="shared" si="1"/>
        <v>0</v>
      </c>
      <c r="H87" s="9">
        <f t="shared" si="1"/>
        <v>8.6639644233961395</v>
      </c>
      <c r="I87" s="9">
        <f t="shared" si="1"/>
        <v>-0.93880957335863779</v>
      </c>
    </row>
    <row r="88" spans="1:9" x14ac:dyDescent="0.25">
      <c r="A88" s="1" t="s">
        <v>136</v>
      </c>
      <c r="B88" s="1" t="s">
        <v>137</v>
      </c>
      <c r="C88" s="8">
        <v>4710090.41</v>
      </c>
      <c r="D88" s="8">
        <v>4425616.6399999997</v>
      </c>
      <c r="E88" s="8">
        <v>3254049.52</v>
      </c>
      <c r="F88" s="8">
        <v>1429778.0999999996</v>
      </c>
      <c r="G88" s="9">
        <f t="shared" si="1"/>
        <v>6.4278900126333693E-2</v>
      </c>
      <c r="H88" s="9">
        <f t="shared" si="1"/>
        <v>0.36003358670460539</v>
      </c>
      <c r="I88" s="9">
        <f t="shared" si="1"/>
        <v>1.2759122691835894</v>
      </c>
    </row>
    <row r="89" spans="1:9" x14ac:dyDescent="0.25">
      <c r="A89" s="1" t="s">
        <v>138</v>
      </c>
      <c r="B89" s="1" t="s">
        <v>139</v>
      </c>
      <c r="C89" s="8">
        <v>28179483.449999999</v>
      </c>
      <c r="D89" s="8">
        <v>29204580.760000002</v>
      </c>
      <c r="E89" s="8">
        <v>19350536.940000005</v>
      </c>
      <c r="F89" s="8">
        <v>14840246.039999999</v>
      </c>
      <c r="G89" s="9">
        <f t="shared" si="1"/>
        <v>-3.5100565846986065E-2</v>
      </c>
      <c r="H89" s="9">
        <f t="shared" si="1"/>
        <v>0.50923877981031329</v>
      </c>
      <c r="I89" s="9">
        <f t="shared" si="1"/>
        <v>0.30392291932647814</v>
      </c>
    </row>
    <row r="90" spans="1:9" x14ac:dyDescent="0.25">
      <c r="A90" s="1" t="s">
        <v>140</v>
      </c>
      <c r="B90" s="1" t="s">
        <v>141</v>
      </c>
      <c r="C90" s="8">
        <v>75598.78</v>
      </c>
      <c r="D90" s="8">
        <v>26543.59</v>
      </c>
      <c r="E90" s="8">
        <v>215427.59000000003</v>
      </c>
      <c r="F90" s="8">
        <v>84646.720000000001</v>
      </c>
      <c r="G90" s="9">
        <f t="shared" si="1"/>
        <v>1.8480992962896128</v>
      </c>
      <c r="H90" s="9">
        <f t="shared" si="1"/>
        <v>-0.87678648774746082</v>
      </c>
      <c r="I90" s="9">
        <f t="shared" si="1"/>
        <v>1.5450199369804289</v>
      </c>
    </row>
    <row r="91" spans="1:9" x14ac:dyDescent="0.25">
      <c r="A91" s="1" t="s">
        <v>142</v>
      </c>
      <c r="B91" s="1" t="s">
        <v>143</v>
      </c>
      <c r="C91" s="8">
        <v>727836.34000000008</v>
      </c>
      <c r="D91" s="8">
        <v>713908.31</v>
      </c>
      <c r="E91" s="8">
        <v>940784.4</v>
      </c>
      <c r="F91" s="8">
        <v>444631.06999999995</v>
      </c>
      <c r="G91" s="9">
        <f t="shared" si="1"/>
        <v>1.9509550182992025E-2</v>
      </c>
      <c r="H91" s="9">
        <f t="shared" si="1"/>
        <v>-0.24115630531288568</v>
      </c>
      <c r="I91" s="9">
        <f t="shared" si="1"/>
        <v>1.1158764276189699</v>
      </c>
    </row>
    <row r="92" spans="1:9" x14ac:dyDescent="0.25">
      <c r="A92" s="1" t="s">
        <v>144</v>
      </c>
      <c r="B92" s="1" t="s">
        <v>145</v>
      </c>
      <c r="C92" s="8">
        <v>-540210.82000000007</v>
      </c>
      <c r="D92" s="8">
        <v>-597807.65999999992</v>
      </c>
      <c r="E92" s="8">
        <v>-951705.8600000001</v>
      </c>
      <c r="F92" s="8">
        <v>-147715.72999999998</v>
      </c>
      <c r="G92" s="9">
        <f t="shared" si="1"/>
        <v>9.6346774813825337E-2</v>
      </c>
      <c r="H92" s="9">
        <f t="shared" si="1"/>
        <v>0.3718566995058748</v>
      </c>
      <c r="I92" s="9">
        <f t="shared" si="1"/>
        <v>-5.4428200029881735</v>
      </c>
    </row>
    <row r="93" spans="1:9" x14ac:dyDescent="0.25">
      <c r="A93" s="1" t="s">
        <v>146</v>
      </c>
      <c r="B93" s="1" t="s">
        <v>147</v>
      </c>
      <c r="C93" s="8">
        <v>-680000</v>
      </c>
      <c r="D93" s="8">
        <v>-680000</v>
      </c>
      <c r="E93" s="8">
        <v>0</v>
      </c>
      <c r="F93" s="8">
        <v>0</v>
      </c>
      <c r="G93" s="9">
        <f t="shared" si="1"/>
        <v>0</v>
      </c>
      <c r="H93" s="9" t="str">
        <f t="shared" si="1"/>
        <v>n.m.</v>
      </c>
      <c r="I93" s="9" t="str">
        <f t="shared" si="1"/>
        <v>n.m.</v>
      </c>
    </row>
    <row r="94" spans="1:9" x14ac:dyDescent="0.25">
      <c r="A94" s="1" t="s">
        <v>148</v>
      </c>
      <c r="B94" s="1" t="s">
        <v>149</v>
      </c>
      <c r="C94" s="8">
        <v>5948283.6200000001</v>
      </c>
      <c r="D94" s="8">
        <v>5896591.9199999999</v>
      </c>
      <c r="E94" s="8">
        <v>5700672.7100000009</v>
      </c>
      <c r="F94" s="8">
        <v>6280776</v>
      </c>
      <c r="G94" s="9">
        <f t="shared" si="1"/>
        <v>8.766368896018192E-3</v>
      </c>
      <c r="H94" s="9">
        <f t="shared" si="1"/>
        <v>3.4367735172082699E-2</v>
      </c>
      <c r="I94" s="9">
        <f t="shared" si="1"/>
        <v>-9.2361722500531637E-2</v>
      </c>
    </row>
    <row r="95" spans="1:9" x14ac:dyDescent="0.25">
      <c r="A95" s="1" t="s">
        <v>150</v>
      </c>
      <c r="B95" s="1" t="s">
        <v>151</v>
      </c>
      <c r="C95" s="8">
        <v>0.12999999999999998</v>
      </c>
      <c r="D95" s="8">
        <v>0</v>
      </c>
      <c r="E95" s="8">
        <v>-0.33</v>
      </c>
      <c r="F95" s="8">
        <v>27192.53</v>
      </c>
      <c r="G95" s="9" t="str">
        <f t="shared" si="1"/>
        <v>n.m.</v>
      </c>
      <c r="H95" s="9">
        <f t="shared" si="1"/>
        <v>1</v>
      </c>
      <c r="I95" s="9">
        <f t="shared" si="1"/>
        <v>-1.0000121356857932</v>
      </c>
    </row>
    <row r="96" spans="1:9" x14ac:dyDescent="0.25">
      <c r="A96" s="1" t="s">
        <v>152</v>
      </c>
      <c r="B96" s="1" t="s">
        <v>153</v>
      </c>
      <c r="C96" s="8">
        <v>1975739.9100000001</v>
      </c>
      <c r="D96" s="8">
        <v>2102735.7000000002</v>
      </c>
      <c r="E96" s="8">
        <v>2006943.8499999999</v>
      </c>
      <c r="F96" s="8">
        <v>834826.62</v>
      </c>
      <c r="G96" s="9">
        <f t="shared" si="1"/>
        <v>-6.0395507623711354E-2</v>
      </c>
      <c r="H96" s="9">
        <f t="shared" si="1"/>
        <v>4.773020929310022E-2</v>
      </c>
      <c r="I96" s="9">
        <f t="shared" si="1"/>
        <v>1.404024742287207</v>
      </c>
    </row>
    <row r="97" spans="1:9" x14ac:dyDescent="0.25">
      <c r="A97" s="1" t="s">
        <v>154</v>
      </c>
      <c r="B97" s="1" t="s">
        <v>155</v>
      </c>
      <c r="C97" s="8">
        <v>1278849.7799999998</v>
      </c>
      <c r="D97" s="8">
        <v>1092464.8799999999</v>
      </c>
      <c r="E97" s="8">
        <v>845305.99</v>
      </c>
      <c r="F97" s="8">
        <v>603322.28</v>
      </c>
      <c r="G97" s="9">
        <f t="shared" si="1"/>
        <v>0.17060951195062665</v>
      </c>
      <c r="H97" s="9">
        <f t="shared" si="1"/>
        <v>0.29238984808329571</v>
      </c>
      <c r="I97" s="9">
        <f t="shared" si="1"/>
        <v>0.40108532043603617</v>
      </c>
    </row>
    <row r="98" spans="1:9" x14ac:dyDescent="0.25">
      <c r="A98" s="1" t="s">
        <v>156</v>
      </c>
      <c r="B98" s="1" t="s">
        <v>157</v>
      </c>
      <c r="C98" s="8">
        <v>296763.00999999995</v>
      </c>
      <c r="D98" s="8">
        <v>388144.43999999994</v>
      </c>
      <c r="E98" s="8">
        <v>306488.78999999998</v>
      </c>
      <c r="F98" s="8">
        <v>253085.71</v>
      </c>
      <c r="G98" s="9">
        <f t="shared" si="1"/>
        <v>-0.23543150585900446</v>
      </c>
      <c r="H98" s="9">
        <f t="shared" si="1"/>
        <v>0.26642295791634002</v>
      </c>
      <c r="I98" s="9">
        <f t="shared" si="1"/>
        <v>0.21100788345576679</v>
      </c>
    </row>
    <row r="99" spans="1:9" x14ac:dyDescent="0.25">
      <c r="A99" s="1" t="s">
        <v>158</v>
      </c>
      <c r="B99" s="1" t="s">
        <v>159</v>
      </c>
      <c r="C99" s="8">
        <v>1969316.73</v>
      </c>
      <c r="D99" s="8">
        <v>2003854.96</v>
      </c>
      <c r="E99" s="8">
        <v>3185217.84</v>
      </c>
      <c r="F99" s="8">
        <v>2062977.1500000001</v>
      </c>
      <c r="G99" s="9">
        <f t="shared" si="1"/>
        <v>-1.72358931606507E-2</v>
      </c>
      <c r="H99" s="9">
        <f t="shared" si="1"/>
        <v>-0.37088919481877569</v>
      </c>
      <c r="I99" s="9">
        <f t="shared" si="1"/>
        <v>0.54399084837173284</v>
      </c>
    </row>
    <row r="100" spans="1:9" x14ac:dyDescent="0.25">
      <c r="A100" s="1" t="s">
        <v>160</v>
      </c>
      <c r="B100" s="1" t="s">
        <v>161</v>
      </c>
      <c r="C100" s="8">
        <v>142325.69</v>
      </c>
      <c r="D100" s="8">
        <v>109242.10999999999</v>
      </c>
      <c r="E100" s="8">
        <v>293825.39</v>
      </c>
      <c r="F100" s="8">
        <v>396542.82</v>
      </c>
      <c r="G100" s="9">
        <f t="shared" si="1"/>
        <v>0.30284640236260557</v>
      </c>
      <c r="H100" s="9">
        <f t="shared" si="1"/>
        <v>-0.62820738534542575</v>
      </c>
      <c r="I100" s="9">
        <f t="shared" si="1"/>
        <v>-0.25903237889920688</v>
      </c>
    </row>
    <row r="101" spans="1:9" x14ac:dyDescent="0.25">
      <c r="A101" s="1" t="s">
        <v>162</v>
      </c>
      <c r="B101" s="1" t="s">
        <v>163</v>
      </c>
      <c r="C101" s="8">
        <v>0</v>
      </c>
      <c r="D101" s="8">
        <v>375.42</v>
      </c>
      <c r="E101" s="8">
        <v>385097.79999999993</v>
      </c>
      <c r="F101" s="8">
        <v>232700.71999999997</v>
      </c>
      <c r="G101" s="9">
        <f t="shared" si="1"/>
        <v>-1</v>
      </c>
      <c r="H101" s="9">
        <f t="shared" si="1"/>
        <v>-0.99902513075899169</v>
      </c>
      <c r="I101" s="9">
        <f t="shared" si="1"/>
        <v>0.65490592379774315</v>
      </c>
    </row>
    <row r="102" spans="1:9" x14ac:dyDescent="0.25">
      <c r="A102" s="1" t="s">
        <v>164</v>
      </c>
      <c r="B102" s="1" t="s">
        <v>165</v>
      </c>
      <c r="C102" s="8">
        <v>0</v>
      </c>
      <c r="D102" s="8">
        <v>0</v>
      </c>
      <c r="E102" s="8">
        <v>0</v>
      </c>
      <c r="F102" s="8">
        <v>0</v>
      </c>
      <c r="G102" s="9" t="str">
        <f t="shared" si="1"/>
        <v>n.m.</v>
      </c>
      <c r="H102" s="9" t="str">
        <f t="shared" si="1"/>
        <v>n.m.</v>
      </c>
      <c r="I102" s="9" t="str">
        <f t="shared" si="1"/>
        <v>n.m.</v>
      </c>
    </row>
    <row r="103" spans="1:9" x14ac:dyDescent="0.25">
      <c r="A103" s="1" t="s">
        <v>166</v>
      </c>
      <c r="B103" s="1" t="s">
        <v>167</v>
      </c>
      <c r="C103" s="8">
        <v>-7.1899999999999995</v>
      </c>
      <c r="D103" s="8">
        <v>-4.5800000000000018</v>
      </c>
      <c r="E103" s="8">
        <v>0</v>
      </c>
      <c r="F103" s="8">
        <v>0</v>
      </c>
      <c r="G103" s="9">
        <f t="shared" si="1"/>
        <v>-0.56986899563318705</v>
      </c>
      <c r="H103" s="9" t="str">
        <f t="shared" si="1"/>
        <v>n.m.</v>
      </c>
      <c r="I103" s="9" t="str">
        <f t="shared" si="1"/>
        <v>n.m.</v>
      </c>
    </row>
    <row r="104" spans="1:9" x14ac:dyDescent="0.25">
      <c r="A104" s="1" t="s">
        <v>168</v>
      </c>
      <c r="B104" s="1" t="s">
        <v>169</v>
      </c>
      <c r="C104" s="8">
        <v>94883.57</v>
      </c>
      <c r="D104" s="8">
        <v>182056.47999999995</v>
      </c>
      <c r="E104" s="8">
        <v>309757.7</v>
      </c>
      <c r="F104" s="8">
        <v>7092.01</v>
      </c>
      <c r="G104" s="9">
        <f t="shared" si="1"/>
        <v>-0.47882343984679904</v>
      </c>
      <c r="H104" s="9">
        <f t="shared" si="1"/>
        <v>-0.41226164837871682</v>
      </c>
      <c r="I104" s="9">
        <f t="shared" si="1"/>
        <v>42.676997071352126</v>
      </c>
    </row>
    <row r="105" spans="1:9" x14ac:dyDescent="0.25">
      <c r="A105" s="1" t="s">
        <v>170</v>
      </c>
      <c r="B105" s="1" t="s">
        <v>171</v>
      </c>
      <c r="C105" s="8">
        <v>5925425.5200000014</v>
      </c>
      <c r="D105" s="8">
        <v>4871527.3650000002</v>
      </c>
      <c r="E105" s="8">
        <v>4356713.7259999998</v>
      </c>
      <c r="F105" s="8">
        <v>6516276.3489999995</v>
      </c>
      <c r="G105" s="9">
        <f t="shared" si="1"/>
        <v>0.21633834237940305</v>
      </c>
      <c r="H105" s="9">
        <f t="shared" si="1"/>
        <v>0.11816558795857877</v>
      </c>
      <c r="I105" s="9">
        <f t="shared" si="1"/>
        <v>-0.33141053376771079</v>
      </c>
    </row>
    <row r="106" spans="1:9" x14ac:dyDescent="0.25">
      <c r="A106" s="1" t="s">
        <v>172</v>
      </c>
      <c r="B106" s="1" t="s">
        <v>173</v>
      </c>
      <c r="C106" s="8">
        <v>46157.259999999995</v>
      </c>
      <c r="D106" s="8">
        <v>45214.61</v>
      </c>
      <c r="E106" s="8">
        <v>41654.78</v>
      </c>
      <c r="F106" s="8">
        <v>46333.090000000004</v>
      </c>
      <c r="G106" s="9">
        <f t="shared" si="1"/>
        <v>2.0848349681662503E-2</v>
      </c>
      <c r="H106" s="9">
        <f t="shared" si="1"/>
        <v>8.5460300114416687E-2</v>
      </c>
      <c r="I106" s="9">
        <f t="shared" si="1"/>
        <v>-0.10097124970512444</v>
      </c>
    </row>
    <row r="107" spans="1:9" x14ac:dyDescent="0.25">
      <c r="A107" s="1" t="s">
        <v>174</v>
      </c>
      <c r="B107" s="1" t="s">
        <v>175</v>
      </c>
      <c r="C107" s="8">
        <v>13.75</v>
      </c>
      <c r="D107" s="8">
        <v>75.03</v>
      </c>
      <c r="E107" s="8">
        <v>0</v>
      </c>
      <c r="F107" s="8">
        <v>0</v>
      </c>
      <c r="G107" s="9">
        <f t="shared" si="1"/>
        <v>-0.81673997067839532</v>
      </c>
      <c r="H107" s="9" t="str">
        <f t="shared" si="1"/>
        <v>n.m.</v>
      </c>
      <c r="I107" s="9" t="str">
        <f t="shared" si="1"/>
        <v>n.m.</v>
      </c>
    </row>
    <row r="108" spans="1:9" x14ac:dyDescent="0.25">
      <c r="A108" s="1" t="s">
        <v>176</v>
      </c>
      <c r="B108" s="1" t="s">
        <v>177</v>
      </c>
      <c r="C108" s="8">
        <v>-68146</v>
      </c>
      <c r="D108" s="8">
        <v>-79688.929999999993</v>
      </c>
      <c r="E108" s="8">
        <v>0</v>
      </c>
      <c r="F108" s="8">
        <v>-63086.964999999997</v>
      </c>
      <c r="G108" s="9">
        <f t="shared" si="1"/>
        <v>0.14484985555710178</v>
      </c>
      <c r="H108" s="9" t="str">
        <f t="shared" si="1"/>
        <v>n.m.</v>
      </c>
      <c r="I108" s="9">
        <f t="shared" si="1"/>
        <v>1</v>
      </c>
    </row>
    <row r="109" spans="1:9" x14ac:dyDescent="0.25">
      <c r="A109" s="1" t="s">
        <v>178</v>
      </c>
      <c r="B109" s="1" t="s">
        <v>179</v>
      </c>
      <c r="C109" s="8">
        <v>1516.77</v>
      </c>
      <c r="D109" s="8">
        <v>814.40000000000009</v>
      </c>
      <c r="E109" s="8">
        <v>4363.08</v>
      </c>
      <c r="F109" s="8">
        <v>758.7</v>
      </c>
      <c r="G109" s="9">
        <f t="shared" si="1"/>
        <v>0.86243860510805481</v>
      </c>
      <c r="H109" s="9">
        <f t="shared" si="1"/>
        <v>-0.81334286788232169</v>
      </c>
      <c r="I109" s="9">
        <f t="shared" si="1"/>
        <v>4.7507315144325819</v>
      </c>
    </row>
    <row r="110" spans="1:9" x14ac:dyDescent="0.25">
      <c r="A110" s="1" t="s">
        <v>180</v>
      </c>
      <c r="B110" s="1" t="s">
        <v>181</v>
      </c>
      <c r="C110" s="8">
        <v>-73.789999999999992</v>
      </c>
      <c r="D110" s="8">
        <v>3.9999999999995373E-2</v>
      </c>
      <c r="E110" s="8">
        <v>0</v>
      </c>
      <c r="F110" s="8">
        <v>0</v>
      </c>
      <c r="G110" s="9" t="s">
        <v>25</v>
      </c>
      <c r="H110" s="9" t="str">
        <f t="shared" si="1"/>
        <v>n.m.</v>
      </c>
      <c r="I110" s="9" t="str">
        <f t="shared" si="1"/>
        <v>n.m.</v>
      </c>
    </row>
    <row r="111" spans="1:9" x14ac:dyDescent="0.25">
      <c r="A111" s="1" t="s">
        <v>182</v>
      </c>
      <c r="B111" s="1" t="s">
        <v>183</v>
      </c>
      <c r="C111" s="8">
        <v>0</v>
      </c>
      <c r="D111" s="8">
        <v>0</v>
      </c>
      <c r="E111" s="8">
        <v>-1.0000000000005116E-2</v>
      </c>
      <c r="F111" s="8">
        <v>0</v>
      </c>
      <c r="G111" s="9" t="str">
        <f t="shared" si="1"/>
        <v>n.m.</v>
      </c>
      <c r="H111" s="9">
        <f t="shared" si="1"/>
        <v>1</v>
      </c>
      <c r="I111" s="9" t="str">
        <f t="shared" si="1"/>
        <v>n.m.</v>
      </c>
    </row>
    <row r="112" spans="1:9" x14ac:dyDescent="0.25">
      <c r="A112" s="1" t="s">
        <v>184</v>
      </c>
      <c r="B112" s="1" t="s">
        <v>185</v>
      </c>
      <c r="C112" s="8">
        <v>51943.430000000008</v>
      </c>
      <c r="D112" s="8">
        <v>53071.909999999996</v>
      </c>
      <c r="E112" s="8">
        <v>67666.149999999994</v>
      </c>
      <c r="F112" s="8">
        <v>70140.819999999992</v>
      </c>
      <c r="G112" s="9">
        <f t="shared" si="1"/>
        <v>-2.1263225687562191E-2</v>
      </c>
      <c r="H112" s="9">
        <f t="shared" si="1"/>
        <v>-0.21568007046359219</v>
      </c>
      <c r="I112" s="9">
        <f t="shared" si="1"/>
        <v>-3.5281452369675725E-2</v>
      </c>
    </row>
    <row r="113" spans="1:9" x14ac:dyDescent="0.25">
      <c r="A113" s="1" t="s">
        <v>186</v>
      </c>
      <c r="B113" s="1" t="s">
        <v>187</v>
      </c>
      <c r="C113" s="8">
        <v>327.57999999999993</v>
      </c>
      <c r="D113" s="8">
        <v>334.36999999999995</v>
      </c>
      <c r="E113" s="8">
        <v>401.11</v>
      </c>
      <c r="F113" s="8">
        <v>499.82000000000005</v>
      </c>
      <c r="G113" s="9">
        <f t="shared" si="1"/>
        <v>-2.0306845709842456E-2</v>
      </c>
      <c r="H113" s="9">
        <f t="shared" si="1"/>
        <v>-0.16638827254369143</v>
      </c>
      <c r="I113" s="9">
        <f t="shared" si="1"/>
        <v>-0.19749109679484619</v>
      </c>
    </row>
    <row r="114" spans="1:9" x14ac:dyDescent="0.25">
      <c r="A114" s="1" t="s">
        <v>188</v>
      </c>
      <c r="B114" s="1" t="s">
        <v>189</v>
      </c>
      <c r="C114" s="8">
        <v>1615369.51</v>
      </c>
      <c r="D114" s="8">
        <v>1629467.16</v>
      </c>
      <c r="E114" s="8">
        <v>1593289.34</v>
      </c>
      <c r="F114" s="8">
        <v>1745110.247</v>
      </c>
      <c r="G114" s="9">
        <f t="shared" si="1"/>
        <v>-8.6516932320378319E-3</v>
      </c>
      <c r="H114" s="9">
        <f t="shared" si="1"/>
        <v>2.2706371712748565E-2</v>
      </c>
      <c r="I114" s="9">
        <f t="shared" si="1"/>
        <v>-8.6997888678376364E-2</v>
      </c>
    </row>
    <row r="115" spans="1:9" x14ac:dyDescent="0.25">
      <c r="A115" s="1" t="s">
        <v>190</v>
      </c>
      <c r="B115" s="1" t="s">
        <v>191</v>
      </c>
      <c r="C115" s="8">
        <v>2131947.41</v>
      </c>
      <c r="D115" s="8">
        <v>1949430.2000000002</v>
      </c>
      <c r="E115" s="8">
        <v>1693654.4899999998</v>
      </c>
      <c r="F115" s="8">
        <v>2374874.679</v>
      </c>
      <c r="G115" s="9">
        <f t="shared" si="1"/>
        <v>9.3625927206831994E-2</v>
      </c>
      <c r="H115" s="9">
        <f t="shared" si="1"/>
        <v>0.15102000526683601</v>
      </c>
      <c r="I115" s="9">
        <f t="shared" si="1"/>
        <v>-0.28684468912138344</v>
      </c>
    </row>
    <row r="116" spans="1:9" x14ac:dyDescent="0.25">
      <c r="A116" s="1" t="s">
        <v>192</v>
      </c>
      <c r="B116" s="1" t="s">
        <v>193</v>
      </c>
      <c r="C116" s="8">
        <v>13580372.883000001</v>
      </c>
      <c r="D116" s="8">
        <v>12888375.153000001</v>
      </c>
      <c r="E116" s="8">
        <v>10800895.027999999</v>
      </c>
      <c r="F116" s="8">
        <v>9667874.2879999988</v>
      </c>
      <c r="G116" s="9">
        <f t="shared" si="1"/>
        <v>5.3691619136251284E-2</v>
      </c>
      <c r="H116" s="9">
        <f t="shared" si="1"/>
        <v>0.19326917996966594</v>
      </c>
      <c r="I116" s="9">
        <f t="shared" si="1"/>
        <v>0.1171944014007643</v>
      </c>
    </row>
    <row r="117" spans="1:9" x14ac:dyDescent="0.25">
      <c r="A117" s="1" t="s">
        <v>194</v>
      </c>
      <c r="B117" s="1" t="s">
        <v>195</v>
      </c>
      <c r="C117" s="8">
        <v>19.710000000000008</v>
      </c>
      <c r="D117" s="8">
        <v>11.450000000000003</v>
      </c>
      <c r="E117" s="8">
        <v>0</v>
      </c>
      <c r="F117" s="8">
        <v>-14.589999999999975</v>
      </c>
      <c r="G117" s="9">
        <f t="shared" si="1"/>
        <v>0.72139737991266406</v>
      </c>
      <c r="H117" s="9" t="str">
        <f t="shared" si="1"/>
        <v>n.m.</v>
      </c>
      <c r="I117" s="9">
        <f t="shared" si="1"/>
        <v>1</v>
      </c>
    </row>
    <row r="118" spans="1:9" x14ac:dyDescent="0.25">
      <c r="A118" s="1" t="s">
        <v>196</v>
      </c>
      <c r="B118" s="1" t="s">
        <v>197</v>
      </c>
      <c r="C118" s="8">
        <v>-3903.6499999999996</v>
      </c>
      <c r="D118" s="8">
        <v>-3203.48</v>
      </c>
      <c r="E118" s="8">
        <v>-2501.79</v>
      </c>
      <c r="F118" s="8">
        <v>179679.28</v>
      </c>
      <c r="G118" s="9">
        <f t="shared" si="1"/>
        <v>-0.21856543508934023</v>
      </c>
      <c r="H118" s="9">
        <f t="shared" si="1"/>
        <v>-0.28047517977128378</v>
      </c>
      <c r="I118" s="9">
        <f t="shared" si="1"/>
        <v>-1.0139236421695368</v>
      </c>
    </row>
    <row r="119" spans="1:9" x14ac:dyDescent="0.25">
      <c r="A119" s="1" t="s">
        <v>198</v>
      </c>
      <c r="B119" s="1" t="s">
        <v>199</v>
      </c>
      <c r="C119" s="8">
        <v>232064.64000000001</v>
      </c>
      <c r="D119" s="8">
        <v>232064.64000000001</v>
      </c>
      <c r="E119" s="8">
        <v>293171.34999999998</v>
      </c>
      <c r="F119" s="8">
        <v>1332349.31</v>
      </c>
      <c r="G119" s="9">
        <f t="shared" si="1"/>
        <v>0</v>
      </c>
      <c r="H119" s="9">
        <f t="shared" si="1"/>
        <v>-0.20843342980137713</v>
      </c>
      <c r="I119" s="9">
        <f t="shared" si="1"/>
        <v>-0.77995909346025782</v>
      </c>
    </row>
    <row r="120" spans="1:9" x14ac:dyDescent="0.25">
      <c r="A120" s="1" t="s">
        <v>200</v>
      </c>
      <c r="B120" s="1" t="s">
        <v>201</v>
      </c>
      <c r="C120" s="8">
        <v>4686151.290000001</v>
      </c>
      <c r="D120" s="8">
        <v>4573438.92</v>
      </c>
      <c r="E120" s="8">
        <v>3849592.9369999999</v>
      </c>
      <c r="F120" s="8">
        <v>3300395.94</v>
      </c>
      <c r="G120" s="9">
        <f t="shared" si="1"/>
        <v>2.4644992962976106E-2</v>
      </c>
      <c r="H120" s="9">
        <f t="shared" si="1"/>
        <v>0.18803182436325216</v>
      </c>
      <c r="I120" s="9">
        <f t="shared" si="1"/>
        <v>0.16640336704571271</v>
      </c>
    </row>
    <row r="121" spans="1:9" x14ac:dyDescent="0.25">
      <c r="A121" s="1" t="s">
        <v>202</v>
      </c>
      <c r="B121" s="1" t="s">
        <v>203</v>
      </c>
      <c r="C121" s="8">
        <v>1230389.53</v>
      </c>
      <c r="D121" s="8">
        <v>1027713.76</v>
      </c>
      <c r="E121" s="8">
        <v>1431603.4300000002</v>
      </c>
      <c r="F121" s="8">
        <v>1548476.4300000002</v>
      </c>
      <c r="G121" s="9">
        <f t="shared" si="1"/>
        <v>0.19721033023825624</v>
      </c>
      <c r="H121" s="9">
        <f t="shared" si="1"/>
        <v>-0.28212398876412309</v>
      </c>
      <c r="I121" s="9">
        <f t="shared" si="1"/>
        <v>-7.5476124618829354E-2</v>
      </c>
    </row>
    <row r="122" spans="1:9" x14ac:dyDescent="0.25">
      <c r="A122" s="1" t="s">
        <v>204</v>
      </c>
      <c r="B122" s="1" t="s">
        <v>205</v>
      </c>
      <c r="C122" s="8">
        <v>-25.82</v>
      </c>
      <c r="D122" s="8">
        <v>-25.82</v>
      </c>
      <c r="E122" s="8">
        <v>0</v>
      </c>
      <c r="F122" s="8">
        <v>0</v>
      </c>
      <c r="G122" s="9">
        <f t="shared" si="1"/>
        <v>0</v>
      </c>
      <c r="H122" s="9" t="str">
        <f t="shared" si="1"/>
        <v>n.m.</v>
      </c>
      <c r="I122" s="9" t="str">
        <f t="shared" si="1"/>
        <v>n.m.</v>
      </c>
    </row>
    <row r="123" spans="1:9" x14ac:dyDescent="0.25">
      <c r="A123" s="1" t="s">
        <v>206</v>
      </c>
      <c r="B123" s="1" t="s">
        <v>207</v>
      </c>
      <c r="C123" s="8">
        <v>450043.65</v>
      </c>
      <c r="D123" s="8">
        <v>0</v>
      </c>
      <c r="E123" s="8">
        <v>0</v>
      </c>
      <c r="F123" s="8">
        <v>0</v>
      </c>
      <c r="G123" s="9" t="str">
        <f t="shared" si="1"/>
        <v>n.m.</v>
      </c>
      <c r="H123" s="9" t="str">
        <f t="shared" si="1"/>
        <v>n.m.</v>
      </c>
      <c r="I123" s="9" t="str">
        <f t="shared" si="1"/>
        <v>n.m.</v>
      </c>
    </row>
    <row r="124" spans="1:9" x14ac:dyDescent="0.25">
      <c r="A124" s="1" t="s">
        <v>208</v>
      </c>
      <c r="B124" s="1" t="s">
        <v>209</v>
      </c>
      <c r="C124" s="8">
        <v>-20.620000000000005</v>
      </c>
      <c r="D124" s="8">
        <v>0.41000000000000097</v>
      </c>
      <c r="E124" s="8">
        <v>0</v>
      </c>
      <c r="F124" s="8">
        <v>0</v>
      </c>
      <c r="G124" s="9" t="s">
        <v>25</v>
      </c>
      <c r="H124" s="9" t="str">
        <f t="shared" si="1"/>
        <v>n.m.</v>
      </c>
      <c r="I124" s="9" t="str">
        <f t="shared" si="1"/>
        <v>n.m.</v>
      </c>
    </row>
    <row r="125" spans="1:9" x14ac:dyDescent="0.25">
      <c r="A125" s="1" t="s">
        <v>210</v>
      </c>
      <c r="B125" s="1" t="s">
        <v>211</v>
      </c>
      <c r="C125" s="8">
        <v>-33.539999999999978</v>
      </c>
      <c r="D125" s="8">
        <v>-85.979999999999976</v>
      </c>
      <c r="E125" s="8">
        <v>6.87</v>
      </c>
      <c r="F125" s="8">
        <v>0</v>
      </c>
      <c r="G125" s="9">
        <f t="shared" si="1"/>
        <v>0.60990928122819277</v>
      </c>
      <c r="H125" s="9">
        <f t="shared" si="1"/>
        <v>-13.515283842794757</v>
      </c>
      <c r="I125" s="9" t="str">
        <f t="shared" si="1"/>
        <v>n.m.</v>
      </c>
    </row>
    <row r="126" spans="1:9" x14ac:dyDescent="0.25">
      <c r="A126" s="1" t="s">
        <v>212</v>
      </c>
      <c r="B126" s="1" t="s">
        <v>213</v>
      </c>
      <c r="C126" s="8">
        <v>0</v>
      </c>
      <c r="D126" s="8">
        <v>0</v>
      </c>
      <c r="E126" s="8">
        <v>0</v>
      </c>
      <c r="F126" s="8">
        <v>0</v>
      </c>
      <c r="G126" s="9" t="str">
        <f t="shared" si="1"/>
        <v>n.m.</v>
      </c>
      <c r="H126" s="9" t="str">
        <f t="shared" si="1"/>
        <v>n.m.</v>
      </c>
      <c r="I126" s="9" t="str">
        <f t="shared" si="1"/>
        <v>n.m.</v>
      </c>
    </row>
    <row r="127" spans="1:9" x14ac:dyDescent="0.25">
      <c r="A127" s="1" t="s">
        <v>214</v>
      </c>
      <c r="B127" s="1" t="s">
        <v>215</v>
      </c>
      <c r="C127" s="8">
        <v>184153428.09</v>
      </c>
      <c r="D127" s="8">
        <v>198455949.05000001</v>
      </c>
      <c r="E127" s="8">
        <v>87004735.13000001</v>
      </c>
      <c r="F127" s="8">
        <v>47120539.290000007</v>
      </c>
      <c r="G127" s="9">
        <f t="shared" si="1"/>
        <v>-7.2068995807208366E-2</v>
      </c>
      <c r="H127" s="9">
        <f t="shared" si="1"/>
        <v>1.28097871631323</v>
      </c>
      <c r="I127" s="9">
        <f t="shared" si="1"/>
        <v>0.84642910376164326</v>
      </c>
    </row>
    <row r="128" spans="1:9" x14ac:dyDescent="0.25">
      <c r="A128" s="1" t="s">
        <v>216</v>
      </c>
      <c r="B128" s="1" t="s">
        <v>217</v>
      </c>
      <c r="C128" s="8">
        <v>868680</v>
      </c>
      <c r="D128" s="8">
        <v>198555.36</v>
      </c>
      <c r="E128" s="8">
        <v>0</v>
      </c>
      <c r="F128" s="8">
        <v>0</v>
      </c>
      <c r="G128" s="9">
        <f t="shared" si="1"/>
        <v>3.3750015109136315</v>
      </c>
      <c r="H128" s="9" t="str">
        <f t="shared" si="1"/>
        <v>n.m.</v>
      </c>
      <c r="I128" s="9" t="str">
        <f t="shared" si="1"/>
        <v>n.m.</v>
      </c>
    </row>
    <row r="129" spans="1:9" x14ac:dyDescent="0.25">
      <c r="A129" s="1" t="s">
        <v>218</v>
      </c>
      <c r="B129" s="1" t="s">
        <v>219</v>
      </c>
      <c r="C129" s="8">
        <v>46035950.589999996</v>
      </c>
      <c r="D129" s="8">
        <v>64008478.399999999</v>
      </c>
      <c r="E129" s="8">
        <v>68331914.900000006</v>
      </c>
      <c r="F129" s="8">
        <v>56764693.019999996</v>
      </c>
      <c r="G129" s="9">
        <f t="shared" si="1"/>
        <v>-0.28078355023043328</v>
      </c>
      <c r="H129" s="9">
        <f t="shared" si="1"/>
        <v>-6.3271115793068558E-2</v>
      </c>
      <c r="I129" s="9">
        <f t="shared" si="1"/>
        <v>0.2037749393962989</v>
      </c>
    </row>
    <row r="130" spans="1:9" x14ac:dyDescent="0.25">
      <c r="A130" s="1" t="s">
        <v>220</v>
      </c>
      <c r="B130" s="1" t="s">
        <v>221</v>
      </c>
      <c r="C130" s="8">
        <v>0</v>
      </c>
      <c r="D130" s="8">
        <v>0</v>
      </c>
      <c r="E130" s="8">
        <v>0</v>
      </c>
      <c r="F130" s="8">
        <v>0</v>
      </c>
      <c r="G130" s="9" t="str">
        <f t="shared" si="1"/>
        <v>n.m.</v>
      </c>
      <c r="H130" s="9" t="str">
        <f t="shared" si="1"/>
        <v>n.m.</v>
      </c>
      <c r="I130" s="9" t="str">
        <f t="shared" si="1"/>
        <v>n.m.</v>
      </c>
    </row>
    <row r="131" spans="1:9" x14ac:dyDescent="0.25">
      <c r="A131" s="1" t="s">
        <v>222</v>
      </c>
      <c r="B131" s="1" t="s">
        <v>223</v>
      </c>
      <c r="C131" s="8">
        <v>213.17999999999978</v>
      </c>
      <c r="D131" s="8">
        <v>1070</v>
      </c>
      <c r="E131" s="8">
        <v>4423.62</v>
      </c>
      <c r="F131" s="8">
        <v>1052.6399999999999</v>
      </c>
      <c r="G131" s="9">
        <f t="shared" si="1"/>
        <v>-0.80076635514018701</v>
      </c>
      <c r="H131" s="9">
        <f t="shared" si="1"/>
        <v>-0.75811665558976582</v>
      </c>
      <c r="I131" s="9">
        <f t="shared" si="1"/>
        <v>3.2024053807569541</v>
      </c>
    </row>
    <row r="132" spans="1:9" x14ac:dyDescent="0.25">
      <c r="A132" s="1" t="s">
        <v>224</v>
      </c>
      <c r="B132" s="1" t="s">
        <v>225</v>
      </c>
      <c r="C132" s="8">
        <v>-210771.30000000002</v>
      </c>
      <c r="D132" s="8">
        <v>-198559.81</v>
      </c>
      <c r="E132" s="8">
        <v>15492.419999999996</v>
      </c>
      <c r="F132" s="8">
        <v>13559.289999999999</v>
      </c>
      <c r="G132" s="9">
        <f t="shared" si="1"/>
        <v>-6.1500310662062074E-2</v>
      </c>
      <c r="H132" s="9">
        <f t="shared" si="1"/>
        <v>-13.81657804268152</v>
      </c>
      <c r="I132" s="9">
        <f t="shared" si="1"/>
        <v>0.14256867431849291</v>
      </c>
    </row>
    <row r="133" spans="1:9" x14ac:dyDescent="0.25">
      <c r="A133" s="1" t="s">
        <v>226</v>
      </c>
      <c r="B133" s="1" t="s">
        <v>227</v>
      </c>
      <c r="C133" s="8">
        <v>22759444.629999999</v>
      </c>
      <c r="D133" s="8">
        <v>28929634.629999999</v>
      </c>
      <c r="E133" s="8">
        <v>25032375.039999999</v>
      </c>
      <c r="F133" s="8">
        <v>17289750</v>
      </c>
      <c r="G133" s="9">
        <f t="shared" si="1"/>
        <v>-0.21328267981654769</v>
      </c>
      <c r="H133" s="9">
        <f t="shared" si="1"/>
        <v>0.15568876639841203</v>
      </c>
      <c r="I133" s="9">
        <f t="shared" si="1"/>
        <v>0.44781590479908612</v>
      </c>
    </row>
    <row r="134" spans="1:9" x14ac:dyDescent="0.25">
      <c r="A134" s="1" t="s">
        <v>228</v>
      </c>
      <c r="B134" s="1" t="s">
        <v>229</v>
      </c>
      <c r="C134" s="8">
        <v>2342086.12</v>
      </c>
      <c r="D134" s="8">
        <v>2275755.7699999996</v>
      </c>
      <c r="E134" s="8">
        <v>2123915.3600000003</v>
      </c>
      <c r="F134" s="8">
        <v>2794783.9000000004</v>
      </c>
      <c r="G134" s="9">
        <f t="shared" si="1"/>
        <v>2.9146515137694486E-2</v>
      </c>
      <c r="H134" s="9">
        <f t="shared" si="1"/>
        <v>7.1490800838692178E-2</v>
      </c>
      <c r="I134" s="9">
        <f t="shared" si="1"/>
        <v>-0.24004308168513491</v>
      </c>
    </row>
    <row r="135" spans="1:9" x14ac:dyDescent="0.25">
      <c r="A135" s="1" t="s">
        <v>230</v>
      </c>
      <c r="B135" s="1" t="s">
        <v>231</v>
      </c>
      <c r="C135" s="8">
        <v>-1430890.0799999998</v>
      </c>
      <c r="D135" s="8">
        <v>-1430889.74</v>
      </c>
      <c r="E135" s="8">
        <v>-1427032.55</v>
      </c>
      <c r="F135" s="8">
        <v>-1423038.13</v>
      </c>
      <c r="G135" s="9">
        <f t="shared" si="1"/>
        <v>-2.3761439497846173E-7</v>
      </c>
      <c r="H135" s="9">
        <f t="shared" si="1"/>
        <v>-2.7029446525238293E-3</v>
      </c>
      <c r="I135" s="9">
        <f t="shared" si="1"/>
        <v>-2.8069662476297515E-3</v>
      </c>
    </row>
    <row r="136" spans="1:9" x14ac:dyDescent="0.25">
      <c r="A136" s="1" t="s">
        <v>232</v>
      </c>
      <c r="B136" s="1" t="s">
        <v>233</v>
      </c>
      <c r="C136" s="8">
        <v>850109.91999999993</v>
      </c>
      <c r="D136" s="8">
        <v>844756.96999999986</v>
      </c>
      <c r="E136" s="8">
        <v>848462.4</v>
      </c>
      <c r="F136" s="8">
        <v>992949.39</v>
      </c>
      <c r="G136" s="9">
        <f t="shared" ref="G136:I199" si="2">IFERROR((C136-D136)/ABS(D136), "n.m.")</f>
        <v>6.3366745586012395E-3</v>
      </c>
      <c r="H136" s="9">
        <f t="shared" si="2"/>
        <v>-4.367229472985683E-3</v>
      </c>
      <c r="I136" s="9">
        <f t="shared" si="2"/>
        <v>-0.145512945025325</v>
      </c>
    </row>
    <row r="137" spans="1:9" x14ac:dyDescent="0.25">
      <c r="A137" s="1" t="s">
        <v>234</v>
      </c>
      <c r="B137" s="1" t="s">
        <v>235</v>
      </c>
      <c r="C137" s="8">
        <v>1174171.46</v>
      </c>
      <c r="D137" s="8">
        <v>1152426.75</v>
      </c>
      <c r="E137" s="8">
        <v>493976.05000000005</v>
      </c>
      <c r="F137" s="8">
        <v>209229.09</v>
      </c>
      <c r="G137" s="9">
        <f t="shared" si="2"/>
        <v>1.8868626574313693E-2</v>
      </c>
      <c r="H137" s="9">
        <f t="shared" si="2"/>
        <v>1.3329607781591839</v>
      </c>
      <c r="I137" s="9">
        <f t="shared" si="2"/>
        <v>1.3609338930834143</v>
      </c>
    </row>
    <row r="138" spans="1:9" x14ac:dyDescent="0.25">
      <c r="A138" s="1" t="s">
        <v>236</v>
      </c>
      <c r="B138" s="1" t="s">
        <v>237</v>
      </c>
      <c r="C138" s="8">
        <v>-286835.15999999997</v>
      </c>
      <c r="D138" s="8">
        <v>-310862.16000000003</v>
      </c>
      <c r="E138" s="8">
        <v>-143218.20000000001</v>
      </c>
      <c r="F138" s="8">
        <v>-61727.009999999995</v>
      </c>
      <c r="G138" s="9">
        <f t="shared" si="2"/>
        <v>7.7291491508648252E-2</v>
      </c>
      <c r="H138" s="9">
        <f t="shared" si="2"/>
        <v>-1.1705492737654852</v>
      </c>
      <c r="I138" s="9">
        <f t="shared" si="2"/>
        <v>-1.3201869003536706</v>
      </c>
    </row>
    <row r="139" spans="1:9" x14ac:dyDescent="0.25">
      <c r="A139" s="1" t="s">
        <v>238</v>
      </c>
      <c r="B139" s="1" t="s">
        <v>239</v>
      </c>
      <c r="C139" s="8">
        <v>25184299.520000003</v>
      </c>
      <c r="D139" s="8">
        <v>29961967.920000002</v>
      </c>
      <c r="E139" s="8">
        <v>13547078.109999999</v>
      </c>
      <c r="F139" s="8">
        <v>3879655.4000000004</v>
      </c>
      <c r="G139" s="9">
        <f t="shared" si="2"/>
        <v>-0.15945776368083095</v>
      </c>
      <c r="H139" s="9">
        <f t="shared" si="2"/>
        <v>1.2116922687470946</v>
      </c>
      <c r="I139" s="9">
        <f t="shared" si="2"/>
        <v>2.4918251012705919</v>
      </c>
    </row>
    <row r="140" spans="1:9" x14ac:dyDescent="0.25">
      <c r="A140" s="1" t="s">
        <v>240</v>
      </c>
      <c r="B140" s="1" t="s">
        <v>241</v>
      </c>
      <c r="C140" s="8">
        <v>714191.25999999989</v>
      </c>
      <c r="D140" s="8">
        <v>850774.1</v>
      </c>
      <c r="E140" s="8">
        <v>487572.75</v>
      </c>
      <c r="F140" s="8">
        <v>201342.97</v>
      </c>
      <c r="G140" s="9">
        <f t="shared" si="2"/>
        <v>-0.16053948985988184</v>
      </c>
      <c r="H140" s="9">
        <f t="shared" si="2"/>
        <v>0.74491724568282369</v>
      </c>
      <c r="I140" s="9">
        <f t="shared" si="2"/>
        <v>1.4216030487679805</v>
      </c>
    </row>
    <row r="141" spans="1:9" x14ac:dyDescent="0.25">
      <c r="A141" s="1" t="s">
        <v>242</v>
      </c>
      <c r="B141" s="1" t="s">
        <v>243</v>
      </c>
      <c r="C141" s="8">
        <v>-60312.489999999991</v>
      </c>
      <c r="D141" s="8">
        <v>-87308.89999999998</v>
      </c>
      <c r="E141" s="8">
        <v>-41777.750000000007</v>
      </c>
      <c r="F141" s="8">
        <v>-22504.969999999998</v>
      </c>
      <c r="G141" s="9">
        <f t="shared" si="2"/>
        <v>0.3092057052602884</v>
      </c>
      <c r="H141" s="9">
        <f t="shared" si="2"/>
        <v>-1.0898420810120211</v>
      </c>
      <c r="I141" s="9">
        <f t="shared" si="2"/>
        <v>-0.85637883543057436</v>
      </c>
    </row>
    <row r="142" spans="1:9" x14ac:dyDescent="0.25">
      <c r="A142" s="1" t="s">
        <v>244</v>
      </c>
      <c r="B142" s="1" t="s">
        <v>245</v>
      </c>
      <c r="C142" s="8">
        <v>43120.46</v>
      </c>
      <c r="D142" s="8">
        <v>44473.760000000002</v>
      </c>
      <c r="E142" s="8">
        <v>46582.179999999993</v>
      </c>
      <c r="F142" s="8">
        <v>54489.73</v>
      </c>
      <c r="G142" s="9">
        <f t="shared" si="2"/>
        <v>-3.0429178913588661E-2</v>
      </c>
      <c r="H142" s="9">
        <f t="shared" si="2"/>
        <v>-4.5262372864472877E-2</v>
      </c>
      <c r="I142" s="9">
        <f t="shared" si="2"/>
        <v>-0.14512000701783639</v>
      </c>
    </row>
    <row r="143" spans="1:9" x14ac:dyDescent="0.25">
      <c r="A143" s="1" t="s">
        <v>246</v>
      </c>
      <c r="B143" s="1" t="s">
        <v>247</v>
      </c>
      <c r="C143" s="8">
        <v>0</v>
      </c>
      <c r="D143" s="8">
        <v>0</v>
      </c>
      <c r="E143" s="8">
        <v>0</v>
      </c>
      <c r="F143" s="8">
        <v>-23.32</v>
      </c>
      <c r="G143" s="9" t="str">
        <f t="shared" si="2"/>
        <v>n.m.</v>
      </c>
      <c r="H143" s="9" t="str">
        <f t="shared" si="2"/>
        <v>n.m.</v>
      </c>
      <c r="I143" s="9">
        <f t="shared" si="2"/>
        <v>1</v>
      </c>
    </row>
    <row r="144" spans="1:9" x14ac:dyDescent="0.25">
      <c r="A144" s="1" t="s">
        <v>248</v>
      </c>
      <c r="B144" s="1" t="s">
        <v>249</v>
      </c>
      <c r="C144" s="8">
        <v>1229635.79</v>
      </c>
      <c r="D144" s="8">
        <v>1221114.3899999999</v>
      </c>
      <c r="E144" s="8">
        <v>668431.60000000009</v>
      </c>
      <c r="F144" s="8">
        <v>356618.12</v>
      </c>
      <c r="G144" s="9">
        <f t="shared" si="2"/>
        <v>6.9783798060066597E-3</v>
      </c>
      <c r="H144" s="9">
        <f t="shared" si="2"/>
        <v>0.82683522143477317</v>
      </c>
      <c r="I144" s="9">
        <f t="shared" si="2"/>
        <v>0.87436241321669272</v>
      </c>
    </row>
    <row r="145" spans="1:12" x14ac:dyDescent="0.25">
      <c r="A145" s="1" t="s">
        <v>250</v>
      </c>
      <c r="B145" s="1" t="s">
        <v>251</v>
      </c>
      <c r="C145" s="8">
        <v>12030756.700000001</v>
      </c>
      <c r="D145" s="8">
        <v>13856254.729999999</v>
      </c>
      <c r="E145" s="8">
        <v>8569294.1099999994</v>
      </c>
      <c r="F145" s="8">
        <v>5230168.5700000012</v>
      </c>
      <c r="G145" s="9">
        <f t="shared" si="2"/>
        <v>-0.13174541501807377</v>
      </c>
      <c r="H145" s="9">
        <f t="shared" si="2"/>
        <v>0.61696570944278162</v>
      </c>
      <c r="I145" s="9">
        <f t="shared" si="2"/>
        <v>0.63843554855058859</v>
      </c>
    </row>
    <row r="146" spans="1:12" x14ac:dyDescent="0.25">
      <c r="A146" s="1" t="s">
        <v>252</v>
      </c>
      <c r="B146" s="1" t="s">
        <v>253</v>
      </c>
      <c r="C146" s="8">
        <v>-13079819.27</v>
      </c>
      <c r="D146" s="8">
        <v>-15910227.759999998</v>
      </c>
      <c r="E146" s="8">
        <v>-8278732.5100000016</v>
      </c>
      <c r="F146" s="8">
        <v>-6878126.2100000009</v>
      </c>
      <c r="G146" s="9">
        <f t="shared" si="2"/>
        <v>0.17789867830276734</v>
      </c>
      <c r="H146" s="9">
        <f t="shared" si="2"/>
        <v>-0.92181928100488841</v>
      </c>
      <c r="I146" s="9">
        <f t="shared" si="2"/>
        <v>-0.20363195690763583</v>
      </c>
    </row>
    <row r="147" spans="1:12" x14ac:dyDescent="0.25">
      <c r="A147" s="1" t="s">
        <v>254</v>
      </c>
      <c r="B147" s="1" t="s">
        <v>255</v>
      </c>
      <c r="C147" s="8">
        <v>-236696</v>
      </c>
      <c r="D147" s="8">
        <v>-142975.72999999998</v>
      </c>
      <c r="E147" s="8">
        <v>-42838.090000000004</v>
      </c>
      <c r="F147" s="8">
        <v>-22642.9</v>
      </c>
      <c r="G147" s="9">
        <f t="shared" si="2"/>
        <v>-0.65549775475879735</v>
      </c>
      <c r="H147" s="9">
        <f t="shared" si="2"/>
        <v>-2.3375841453248727</v>
      </c>
      <c r="I147" s="9">
        <f t="shared" si="2"/>
        <v>-0.89189944750893224</v>
      </c>
    </row>
    <row r="148" spans="1:12" x14ac:dyDescent="0.25">
      <c r="A148" s="1" t="s">
        <v>256</v>
      </c>
      <c r="B148" s="1" t="s">
        <v>257</v>
      </c>
      <c r="C148" s="8">
        <v>-7690709.2199999979</v>
      </c>
      <c r="D148" s="8">
        <v>-13554400.01</v>
      </c>
      <c r="E148" s="8">
        <v>-14999999.880000001</v>
      </c>
      <c r="F148" s="8">
        <v>-14999999.99</v>
      </c>
      <c r="G148" s="9">
        <f t="shared" si="2"/>
        <v>0.43260423077922738</v>
      </c>
      <c r="H148" s="9">
        <f t="shared" si="2"/>
        <v>9.637332543765334E-2</v>
      </c>
      <c r="I148" s="9">
        <f t="shared" si="2"/>
        <v>7.3333332984857919E-9</v>
      </c>
    </row>
    <row r="149" spans="1:12" x14ac:dyDescent="0.25">
      <c r="A149" s="1" t="s">
        <v>258</v>
      </c>
      <c r="B149" s="1" t="s">
        <v>259</v>
      </c>
      <c r="C149" s="8">
        <v>13594068.909999998</v>
      </c>
      <c r="D149" s="8">
        <v>14227680.829999998</v>
      </c>
      <c r="E149" s="8">
        <v>8694414.9100000001</v>
      </c>
      <c r="F149" s="8">
        <v>4948483.1300000008</v>
      </c>
      <c r="G149" s="9">
        <f t="shared" si="2"/>
        <v>-4.4533745701125629E-2</v>
      </c>
      <c r="H149" s="9">
        <f t="shared" si="2"/>
        <v>0.63641613349229942</v>
      </c>
      <c r="I149" s="9">
        <f t="shared" si="2"/>
        <v>0.75698586447439276</v>
      </c>
    </row>
    <row r="150" spans="1:12" x14ac:dyDescent="0.25">
      <c r="A150" s="1" t="s">
        <v>260</v>
      </c>
      <c r="B150" s="1" t="s">
        <v>261</v>
      </c>
      <c r="C150" s="8">
        <v>-4029286.83</v>
      </c>
      <c r="D150" s="8">
        <v>-4523067.3899999997</v>
      </c>
      <c r="E150" s="8">
        <v>-2198594.4700000002</v>
      </c>
      <c r="F150" s="8">
        <v>-1119199.68</v>
      </c>
      <c r="G150" s="9">
        <f t="shared" si="2"/>
        <v>0.10916940151979465</v>
      </c>
      <c r="H150" s="9">
        <f t="shared" si="2"/>
        <v>-1.0572540555876133</v>
      </c>
      <c r="I150" s="9">
        <f t="shared" si="2"/>
        <v>-0.9644345055566852</v>
      </c>
    </row>
    <row r="151" spans="1:12" x14ac:dyDescent="0.25">
      <c r="A151" s="1" t="s">
        <v>262</v>
      </c>
      <c r="B151" s="1" t="s">
        <v>263</v>
      </c>
      <c r="C151" s="8">
        <v>-7632.81</v>
      </c>
      <c r="D151" s="8">
        <v>-5826.79</v>
      </c>
      <c r="E151" s="8">
        <v>-4836.5099999999993</v>
      </c>
      <c r="F151" s="8">
        <v>-2714.2599999999998</v>
      </c>
      <c r="G151" s="9">
        <f t="shared" si="2"/>
        <v>-0.30995110515395274</v>
      </c>
      <c r="H151" s="9">
        <f t="shared" si="2"/>
        <v>-0.2047509464469216</v>
      </c>
      <c r="I151" s="9">
        <f t="shared" si="2"/>
        <v>-0.78188898631671233</v>
      </c>
    </row>
    <row r="152" spans="1:12" x14ac:dyDescent="0.25">
      <c r="A152" s="1" t="s">
        <v>264</v>
      </c>
      <c r="B152" s="1" t="s">
        <v>265</v>
      </c>
      <c r="C152" s="8">
        <v>9020.42</v>
      </c>
      <c r="D152" s="8">
        <v>9020.42</v>
      </c>
      <c r="E152" s="8">
        <v>0</v>
      </c>
      <c r="F152" s="8">
        <v>0</v>
      </c>
      <c r="G152" s="9">
        <f t="shared" si="2"/>
        <v>0</v>
      </c>
      <c r="H152" s="9" t="str">
        <f t="shared" si="2"/>
        <v>n.m.</v>
      </c>
      <c r="I152" s="9" t="str">
        <f t="shared" si="2"/>
        <v>n.m.</v>
      </c>
    </row>
    <row r="153" spans="1:12" x14ac:dyDescent="0.25">
      <c r="A153" s="1" t="s">
        <v>266</v>
      </c>
      <c r="B153" s="1" t="s">
        <v>267</v>
      </c>
      <c r="C153" s="8">
        <v>174000.2</v>
      </c>
      <c r="D153" s="8">
        <v>267089.57</v>
      </c>
      <c r="E153" s="8">
        <v>345020.18</v>
      </c>
      <c r="F153" s="8">
        <v>393703.33</v>
      </c>
      <c r="G153" s="9">
        <f t="shared" si="2"/>
        <v>-0.34853240431664928</v>
      </c>
      <c r="H153" s="9">
        <f t="shared" si="2"/>
        <v>-0.22587261417578527</v>
      </c>
      <c r="I153" s="9">
        <f t="shared" si="2"/>
        <v>-0.12365440241513838</v>
      </c>
    </row>
    <row r="154" spans="1:12" x14ac:dyDescent="0.25">
      <c r="A154" s="1" t="s">
        <v>268</v>
      </c>
      <c r="B154" s="1" t="s">
        <v>269</v>
      </c>
      <c r="C154" s="8">
        <v>814455.16999999993</v>
      </c>
      <c r="D154" s="8">
        <v>742305.32000000007</v>
      </c>
      <c r="E154" s="8">
        <v>501430.94000000006</v>
      </c>
      <c r="F154" s="8">
        <v>497158.99999999988</v>
      </c>
      <c r="G154" s="9">
        <f t="shared" si="2"/>
        <v>9.7196999746680862E-2</v>
      </c>
      <c r="H154" s="9">
        <f t="shared" si="2"/>
        <v>0.48037398729324515</v>
      </c>
      <c r="I154" s="9">
        <f t="shared" si="2"/>
        <v>8.5927037426661856E-3</v>
      </c>
    </row>
    <row r="155" spans="1:12" x14ac:dyDescent="0.25">
      <c r="A155" s="1" t="s">
        <v>270</v>
      </c>
      <c r="B155" s="1" t="s">
        <v>271</v>
      </c>
      <c r="C155" s="8">
        <v>32659.58</v>
      </c>
      <c r="D155" s="8">
        <v>32884.76</v>
      </c>
      <c r="E155" s="8">
        <v>52671.26</v>
      </c>
      <c r="F155" s="8">
        <v>23129.84</v>
      </c>
      <c r="G155" s="9">
        <f t="shared" si="2"/>
        <v>-6.8475488341712175E-3</v>
      </c>
      <c r="H155" s="9">
        <f t="shared" si="2"/>
        <v>-0.3756602746924983</v>
      </c>
      <c r="I155" s="9">
        <f t="shared" si="2"/>
        <v>1.2771994964081033</v>
      </c>
    </row>
    <row r="156" spans="1:12" x14ac:dyDescent="0.25">
      <c r="A156" s="1" t="s">
        <v>272</v>
      </c>
      <c r="B156" s="1" t="s">
        <v>273</v>
      </c>
      <c r="C156" s="8">
        <v>157.91</v>
      </c>
      <c r="D156" s="8">
        <v>173.04999999999998</v>
      </c>
      <c r="E156" s="8">
        <v>5.29</v>
      </c>
      <c r="F156" s="8">
        <v>0</v>
      </c>
      <c r="G156" s="9">
        <f t="shared" si="2"/>
        <v>-8.7489164981219225E-2</v>
      </c>
      <c r="H156" s="9">
        <f t="shared" si="2"/>
        <v>31.71266540642722</v>
      </c>
      <c r="I156" s="9" t="str">
        <f t="shared" si="2"/>
        <v>n.m.</v>
      </c>
    </row>
    <row r="157" spans="1:12" x14ac:dyDescent="0.25">
      <c r="A157" s="1" t="s">
        <v>274</v>
      </c>
      <c r="B157" s="1" t="s">
        <v>275</v>
      </c>
      <c r="C157" s="8">
        <v>-2.0400000000000018</v>
      </c>
      <c r="D157" s="8">
        <v>-2.4424906541753444E-15</v>
      </c>
      <c r="E157" s="8">
        <v>0</v>
      </c>
      <c r="F157" s="8">
        <v>0</v>
      </c>
      <c r="G157" s="9" t="s">
        <v>25</v>
      </c>
      <c r="H157" s="9" t="str">
        <f t="shared" si="2"/>
        <v>n.m.</v>
      </c>
      <c r="I157" s="9" t="str">
        <f t="shared" si="2"/>
        <v>n.m.</v>
      </c>
      <c r="K157" s="8"/>
      <c r="L157" s="10"/>
    </row>
    <row r="158" spans="1:12" x14ac:dyDescent="0.25">
      <c r="A158" s="1" t="s">
        <v>276</v>
      </c>
      <c r="B158" s="1" t="s">
        <v>277</v>
      </c>
      <c r="C158" s="8">
        <v>0</v>
      </c>
      <c r="D158" s="8">
        <v>0</v>
      </c>
      <c r="E158" s="8">
        <v>10.51</v>
      </c>
      <c r="F158" s="8">
        <v>0</v>
      </c>
      <c r="G158" s="9" t="str">
        <f t="shared" si="2"/>
        <v>n.m.</v>
      </c>
      <c r="H158" s="9">
        <f t="shared" si="2"/>
        <v>-1</v>
      </c>
      <c r="I158" s="9" t="str">
        <f t="shared" si="2"/>
        <v>n.m.</v>
      </c>
    </row>
    <row r="159" spans="1:12" x14ac:dyDescent="0.25">
      <c r="A159" s="1" t="s">
        <v>278</v>
      </c>
      <c r="B159" s="1" t="s">
        <v>121</v>
      </c>
      <c r="C159" s="8">
        <v>3597391.2499999995</v>
      </c>
      <c r="D159" s="8">
        <v>3116507.5999999996</v>
      </c>
      <c r="E159" s="8">
        <v>2675796.98</v>
      </c>
      <c r="F159" s="8">
        <v>2438642.0900000003</v>
      </c>
      <c r="G159" s="9">
        <f t="shared" si="2"/>
        <v>0.15430209443416726</v>
      </c>
      <c r="H159" s="9">
        <f t="shared" si="2"/>
        <v>0.16470256274823947</v>
      </c>
      <c r="I159" s="9">
        <f t="shared" si="2"/>
        <v>9.7248747970227825E-2</v>
      </c>
    </row>
    <row r="160" spans="1:12" x14ac:dyDescent="0.25">
      <c r="A160" s="1" t="s">
        <v>279</v>
      </c>
      <c r="B160" s="1" t="s">
        <v>280</v>
      </c>
      <c r="C160" s="8">
        <v>0</v>
      </c>
      <c r="D160" s="8">
        <v>0</v>
      </c>
      <c r="E160" s="8">
        <v>0</v>
      </c>
      <c r="F160" s="8">
        <v>0</v>
      </c>
      <c r="G160" s="9" t="str">
        <f t="shared" si="2"/>
        <v>n.m.</v>
      </c>
      <c r="H160" s="9" t="str">
        <f t="shared" si="2"/>
        <v>n.m.</v>
      </c>
      <c r="I160" s="9" t="str">
        <f t="shared" si="2"/>
        <v>n.m.</v>
      </c>
    </row>
    <row r="161" spans="1:9" x14ac:dyDescent="0.25">
      <c r="A161" s="1" t="s">
        <v>281</v>
      </c>
      <c r="B161" s="1" t="s">
        <v>282</v>
      </c>
      <c r="C161" s="8">
        <v>317582.62</v>
      </c>
      <c r="D161" s="8">
        <v>312921.64999999997</v>
      </c>
      <c r="E161" s="8">
        <v>309115.7</v>
      </c>
      <c r="F161" s="8">
        <v>334283.31</v>
      </c>
      <c r="G161" s="9">
        <f t="shared" si="2"/>
        <v>1.489500646567609E-2</v>
      </c>
      <c r="H161" s="9">
        <f t="shared" si="2"/>
        <v>1.2312380121747143E-2</v>
      </c>
      <c r="I161" s="9">
        <f t="shared" si="2"/>
        <v>-7.5288263718580467E-2</v>
      </c>
    </row>
    <row r="162" spans="1:9" x14ac:dyDescent="0.25">
      <c r="A162" s="1" t="s">
        <v>283</v>
      </c>
      <c r="B162" s="1" t="s">
        <v>284</v>
      </c>
      <c r="C162" s="8">
        <v>76554.789999999994</v>
      </c>
      <c r="D162" s="8">
        <v>85472.700000000012</v>
      </c>
      <c r="E162" s="8">
        <v>118995.84000000001</v>
      </c>
      <c r="F162" s="8">
        <v>63382.14</v>
      </c>
      <c r="G162" s="9">
        <f t="shared" si="2"/>
        <v>-0.10433635535089002</v>
      </c>
      <c r="H162" s="9">
        <f t="shared" si="2"/>
        <v>-0.28171690707843228</v>
      </c>
      <c r="I162" s="9">
        <f t="shared" si="2"/>
        <v>0.87743487360950601</v>
      </c>
    </row>
    <row r="163" spans="1:9" x14ac:dyDescent="0.25">
      <c r="A163" s="1" t="s">
        <v>285</v>
      </c>
      <c r="B163" s="1" t="s">
        <v>286</v>
      </c>
      <c r="C163" s="8">
        <v>1080926.07</v>
      </c>
      <c r="D163" s="8">
        <v>1141601.8499999999</v>
      </c>
      <c r="E163" s="8">
        <v>1005981.01</v>
      </c>
      <c r="F163" s="8">
        <v>960574.52</v>
      </c>
      <c r="G163" s="9">
        <f t="shared" si="2"/>
        <v>-5.3149686118675966E-2</v>
      </c>
      <c r="H163" s="9">
        <f t="shared" si="2"/>
        <v>0.13481451304930681</v>
      </c>
      <c r="I163" s="9">
        <f t="shared" si="2"/>
        <v>4.7270137875403968E-2</v>
      </c>
    </row>
    <row r="164" spans="1:9" x14ac:dyDescent="0.25">
      <c r="A164" s="1" t="s">
        <v>287</v>
      </c>
      <c r="B164" s="1" t="s">
        <v>288</v>
      </c>
      <c r="C164" s="8">
        <v>0</v>
      </c>
      <c r="D164" s="8">
        <v>0</v>
      </c>
      <c r="E164" s="8">
        <v>0</v>
      </c>
      <c r="F164" s="8">
        <v>1.38</v>
      </c>
      <c r="G164" s="9" t="str">
        <f t="shared" si="2"/>
        <v>n.m.</v>
      </c>
      <c r="H164" s="9" t="str">
        <f t="shared" si="2"/>
        <v>n.m.</v>
      </c>
      <c r="I164" s="9">
        <f t="shared" si="2"/>
        <v>-1</v>
      </c>
    </row>
    <row r="165" spans="1:9" x14ac:dyDescent="0.25">
      <c r="A165" s="1" t="s">
        <v>289</v>
      </c>
      <c r="B165" s="1" t="s">
        <v>290</v>
      </c>
      <c r="C165" s="8">
        <v>0</v>
      </c>
      <c r="D165" s="8">
        <v>0</v>
      </c>
      <c r="E165" s="8">
        <v>-302305.80999999994</v>
      </c>
      <c r="F165" s="8">
        <v>72067.090000000011</v>
      </c>
      <c r="G165" s="9" t="str">
        <f t="shared" si="2"/>
        <v>n.m.</v>
      </c>
      <c r="H165" s="9">
        <f t="shared" si="2"/>
        <v>1</v>
      </c>
      <c r="I165" s="9">
        <f t="shared" si="2"/>
        <v>-5.1947830833741158</v>
      </c>
    </row>
    <row r="166" spans="1:9" x14ac:dyDescent="0.25">
      <c r="A166" s="1" t="s">
        <v>291</v>
      </c>
      <c r="B166" s="1" t="s">
        <v>292</v>
      </c>
      <c r="C166" s="8">
        <v>16451</v>
      </c>
      <c r="D166" s="8">
        <v>16451</v>
      </c>
      <c r="E166" s="8">
        <v>-32497.910000000003</v>
      </c>
      <c r="F166" s="8">
        <v>11056.229999999998</v>
      </c>
      <c r="G166" s="9">
        <f t="shared" si="2"/>
        <v>0</v>
      </c>
      <c r="H166" s="9">
        <f t="shared" si="2"/>
        <v>1.506217169042563</v>
      </c>
      <c r="I166" s="9">
        <f t="shared" si="2"/>
        <v>-3.9393301333275454</v>
      </c>
    </row>
    <row r="167" spans="1:9" x14ac:dyDescent="0.25">
      <c r="A167" s="1" t="s">
        <v>293</v>
      </c>
      <c r="B167" s="1" t="s">
        <v>294</v>
      </c>
      <c r="C167" s="8">
        <v>101152.56000000001</v>
      </c>
      <c r="D167" s="8">
        <v>101152.60400000001</v>
      </c>
      <c r="E167" s="8">
        <v>95827.32</v>
      </c>
      <c r="F167" s="8">
        <v>-64954.150000000009</v>
      </c>
      <c r="G167" s="9">
        <f t="shared" si="2"/>
        <v>-4.3498633010389E-7</v>
      </c>
      <c r="H167" s="9">
        <f t="shared" si="2"/>
        <v>5.5571667870916136E-2</v>
      </c>
      <c r="I167" s="9">
        <f t="shared" si="2"/>
        <v>2.4753071204842185</v>
      </c>
    </row>
    <row r="168" spans="1:9" x14ac:dyDescent="0.25">
      <c r="A168" s="1" t="s">
        <v>295</v>
      </c>
      <c r="B168" s="1" t="s">
        <v>296</v>
      </c>
      <c r="C168" s="8">
        <v>72003.22</v>
      </c>
      <c r="D168" s="8">
        <v>79870.079999999973</v>
      </c>
      <c r="E168" s="8">
        <v>126575.36</v>
      </c>
      <c r="F168" s="8">
        <v>91613.62</v>
      </c>
      <c r="G168" s="9">
        <f t="shared" si="2"/>
        <v>-9.8495707028213503E-2</v>
      </c>
      <c r="H168" s="9">
        <f t="shared" si="2"/>
        <v>-0.36899187962017271</v>
      </c>
      <c r="I168" s="9">
        <f t="shared" si="2"/>
        <v>0.38162164097434431</v>
      </c>
    </row>
    <row r="169" spans="1:9" x14ac:dyDescent="0.25">
      <c r="A169" s="1" t="s">
        <v>297</v>
      </c>
      <c r="B169" s="1" t="s">
        <v>298</v>
      </c>
      <c r="C169" s="8">
        <v>-72.97</v>
      </c>
      <c r="D169" s="8">
        <v>0</v>
      </c>
      <c r="E169" s="8">
        <v>0</v>
      </c>
      <c r="F169" s="8">
        <v>0</v>
      </c>
      <c r="G169" s="9" t="str">
        <f>IFERROR((C169-D169)/ABS(D169),"n.m.")</f>
        <v>n.m.</v>
      </c>
      <c r="H169" s="9" t="str">
        <f t="shared" si="2"/>
        <v>n.m.</v>
      </c>
      <c r="I169" s="9" t="str">
        <f t="shared" si="2"/>
        <v>n.m.</v>
      </c>
    </row>
    <row r="170" spans="1:9" x14ac:dyDescent="0.25">
      <c r="A170" s="1" t="s">
        <v>299</v>
      </c>
      <c r="B170" s="1" t="s">
        <v>300</v>
      </c>
      <c r="C170" s="8">
        <v>22422.46</v>
      </c>
      <c r="D170" s="8">
        <v>25303.27</v>
      </c>
      <c r="E170" s="8">
        <v>32894.259999999995</v>
      </c>
      <c r="F170" s="8">
        <v>18620.260000000002</v>
      </c>
      <c r="G170" s="9">
        <f t="shared" si="2"/>
        <v>-0.11385129273805328</v>
      </c>
      <c r="H170" s="9">
        <f t="shared" si="2"/>
        <v>-0.23076944123381998</v>
      </c>
      <c r="I170" s="9">
        <f t="shared" si="2"/>
        <v>0.76658435489085497</v>
      </c>
    </row>
    <row r="171" spans="1:9" x14ac:dyDescent="0.25">
      <c r="A171" s="1" t="s">
        <v>301</v>
      </c>
      <c r="B171" s="1" t="s">
        <v>302</v>
      </c>
      <c r="C171" s="8">
        <v>315394.39</v>
      </c>
      <c r="D171" s="8">
        <v>327276.06999999995</v>
      </c>
      <c r="E171" s="8">
        <v>296301.43</v>
      </c>
      <c r="F171" s="8">
        <v>294140.94</v>
      </c>
      <c r="G171" s="9">
        <f t="shared" si="2"/>
        <v>-3.6304762520522615E-2</v>
      </c>
      <c r="H171" s="9">
        <f t="shared" si="2"/>
        <v>0.10453759875542942</v>
      </c>
      <c r="I171" s="9">
        <f t="shared" si="2"/>
        <v>7.3450842987038481E-3</v>
      </c>
    </row>
    <row r="172" spans="1:9" x14ac:dyDescent="0.25">
      <c r="A172" s="1" t="s">
        <v>303</v>
      </c>
      <c r="B172" s="1" t="s">
        <v>304</v>
      </c>
      <c r="C172" s="8">
        <v>309788.83999999997</v>
      </c>
      <c r="D172" s="8">
        <v>322662.81</v>
      </c>
      <c r="E172" s="8">
        <v>191473.53</v>
      </c>
      <c r="F172" s="8">
        <v>192673.67299999998</v>
      </c>
      <c r="G172" s="9">
        <f t="shared" si="2"/>
        <v>-3.989914424906927E-2</v>
      </c>
      <c r="H172" s="9">
        <f t="shared" si="2"/>
        <v>0.68515621976572949</v>
      </c>
      <c r="I172" s="9">
        <f t="shared" si="2"/>
        <v>-6.2288894030684827E-3</v>
      </c>
    </row>
    <row r="173" spans="1:9" x14ac:dyDescent="0.25">
      <c r="A173" s="1" t="s">
        <v>305</v>
      </c>
      <c r="B173" s="1" t="s">
        <v>306</v>
      </c>
      <c r="C173" s="8">
        <v>23895.119999999999</v>
      </c>
      <c r="D173" s="8">
        <v>23983.72</v>
      </c>
      <c r="E173" s="8">
        <v>18880.890000000003</v>
      </c>
      <c r="F173" s="8">
        <v>40034.9</v>
      </c>
      <c r="G173" s="9">
        <f t="shared" si="2"/>
        <v>-3.6941725470445025E-3</v>
      </c>
      <c r="H173" s="9">
        <f t="shared" si="2"/>
        <v>0.27026427249986612</v>
      </c>
      <c r="I173" s="9">
        <f t="shared" si="2"/>
        <v>-0.528389230396479</v>
      </c>
    </row>
    <row r="174" spans="1:9" x14ac:dyDescent="0.25">
      <c r="A174" s="1" t="s">
        <v>307</v>
      </c>
      <c r="B174" s="1" t="s">
        <v>308</v>
      </c>
      <c r="C174" s="8">
        <v>60012.22</v>
      </c>
      <c r="D174" s="8">
        <v>64753.59</v>
      </c>
      <c r="E174" s="8">
        <v>-0.71</v>
      </c>
      <c r="F174" s="8">
        <v>0.73</v>
      </c>
      <c r="G174" s="9">
        <f t="shared" si="2"/>
        <v>-7.3221731798962741E-2</v>
      </c>
      <c r="H174" s="9">
        <f t="shared" si="2"/>
        <v>91203.239436619711</v>
      </c>
      <c r="I174" s="9">
        <f t="shared" si="2"/>
        <v>-1.9726027397260273</v>
      </c>
    </row>
    <row r="175" spans="1:9" x14ac:dyDescent="0.25">
      <c r="A175" s="1" t="s">
        <v>309</v>
      </c>
      <c r="B175" s="1" t="s">
        <v>310</v>
      </c>
      <c r="C175" s="8">
        <v>117964.5</v>
      </c>
      <c r="D175" s="8">
        <v>132102</v>
      </c>
      <c r="E175" s="8">
        <v>131875.5</v>
      </c>
      <c r="F175" s="8">
        <v>110839.5</v>
      </c>
      <c r="G175" s="9">
        <f t="shared" si="2"/>
        <v>-0.10701957578235</v>
      </c>
      <c r="H175" s="9">
        <f t="shared" si="2"/>
        <v>1.7175290330652775E-3</v>
      </c>
      <c r="I175" s="9">
        <f t="shared" si="2"/>
        <v>0.1897879366110457</v>
      </c>
    </row>
    <row r="176" spans="1:9" x14ac:dyDescent="0.25">
      <c r="A176" s="1" t="s">
        <v>311</v>
      </c>
      <c r="B176" s="1" t="s">
        <v>312</v>
      </c>
      <c r="C176" s="8">
        <v>0</v>
      </c>
      <c r="D176" s="8">
        <v>0</v>
      </c>
      <c r="E176" s="8">
        <v>0</v>
      </c>
      <c r="F176" s="8">
        <v>0</v>
      </c>
      <c r="G176" s="9" t="str">
        <f t="shared" si="2"/>
        <v>n.m.</v>
      </c>
      <c r="H176" s="9" t="str">
        <f t="shared" si="2"/>
        <v>n.m.</v>
      </c>
      <c r="I176" s="9" t="str">
        <f t="shared" si="2"/>
        <v>n.m.</v>
      </c>
    </row>
    <row r="177" spans="1:9" x14ac:dyDescent="0.25">
      <c r="A177" s="1" t="s">
        <v>313</v>
      </c>
      <c r="B177" s="1" t="s">
        <v>314</v>
      </c>
      <c r="C177" s="8">
        <v>1769370.2500000002</v>
      </c>
      <c r="D177" s="8">
        <v>1780385.06</v>
      </c>
      <c r="E177" s="8">
        <v>2129893.2800000003</v>
      </c>
      <c r="F177" s="8">
        <v>1704643.74</v>
      </c>
      <c r="G177" s="9">
        <f t="shared" si="2"/>
        <v>-6.1867571501638095E-3</v>
      </c>
      <c r="H177" s="9">
        <f t="shared" si="2"/>
        <v>-0.16409658797552532</v>
      </c>
      <c r="I177" s="9">
        <f t="shared" si="2"/>
        <v>0.24946534576192458</v>
      </c>
    </row>
    <row r="178" spans="1:9" x14ac:dyDescent="0.25">
      <c r="A178" s="1" t="s">
        <v>315</v>
      </c>
      <c r="B178" s="1" t="s">
        <v>316</v>
      </c>
      <c r="C178" s="8">
        <v>73833.03</v>
      </c>
      <c r="D178" s="8">
        <v>118820.57</v>
      </c>
      <c r="E178" s="8">
        <v>302017.23</v>
      </c>
      <c r="F178" s="8">
        <v>203618.05999999997</v>
      </c>
      <c r="G178" s="9">
        <f t="shared" si="2"/>
        <v>-0.37861743972445178</v>
      </c>
      <c r="H178" s="9">
        <f t="shared" si="2"/>
        <v>-0.60657684993667405</v>
      </c>
      <c r="I178" s="9">
        <f t="shared" si="2"/>
        <v>0.48325364655767777</v>
      </c>
    </row>
    <row r="179" spans="1:9" x14ac:dyDescent="0.25">
      <c r="A179" s="1" t="s">
        <v>317</v>
      </c>
      <c r="B179" s="1" t="s">
        <v>318</v>
      </c>
      <c r="C179" s="8">
        <v>62343822.530000001</v>
      </c>
      <c r="D179" s="8">
        <v>59768772.99000001</v>
      </c>
      <c r="E179" s="8">
        <v>50604499.800000004</v>
      </c>
      <c r="F179" s="8">
        <v>45438820.589999996</v>
      </c>
      <c r="G179" s="9">
        <f t="shared" si="2"/>
        <v>4.3083526918493487E-2</v>
      </c>
      <c r="H179" s="9">
        <f t="shared" si="2"/>
        <v>0.18109601371852715</v>
      </c>
      <c r="I179" s="9">
        <f t="shared" si="2"/>
        <v>0.1136842713548963</v>
      </c>
    </row>
    <row r="180" spans="1:9" x14ac:dyDescent="0.25">
      <c r="A180" s="1" t="s">
        <v>319</v>
      </c>
      <c r="B180" s="1" t="s">
        <v>320</v>
      </c>
      <c r="C180" s="8">
        <v>5224028.0100000007</v>
      </c>
      <c r="D180" s="8">
        <v>5155030.8400000008</v>
      </c>
      <c r="E180" s="8">
        <v>5355661.76</v>
      </c>
      <c r="F180" s="8">
        <v>5631250.2699999996</v>
      </c>
      <c r="G180" s="9">
        <f t="shared" si="2"/>
        <v>1.3384433991087416E-2</v>
      </c>
      <c r="H180" s="9">
        <f t="shared" si="2"/>
        <v>-3.7461462092034541E-2</v>
      </c>
      <c r="I180" s="9">
        <f t="shared" si="2"/>
        <v>-4.8939133724560921E-2</v>
      </c>
    </row>
    <row r="181" spans="1:9" x14ac:dyDescent="0.25">
      <c r="A181" s="1" t="s">
        <v>321</v>
      </c>
      <c r="B181" s="1" t="s">
        <v>322</v>
      </c>
      <c r="C181" s="8">
        <v>-1328334.06</v>
      </c>
      <c r="D181" s="8">
        <v>-1335949.57</v>
      </c>
      <c r="E181" s="8">
        <v>-309006.40999999992</v>
      </c>
      <c r="F181" s="8">
        <v>-3174007.8299999996</v>
      </c>
      <c r="G181" s="9">
        <f t="shared" si="2"/>
        <v>5.7004472107431486E-3</v>
      </c>
      <c r="H181" s="9">
        <f t="shared" si="2"/>
        <v>-3.3233717061079751</v>
      </c>
      <c r="I181" s="9">
        <f t="shared" si="2"/>
        <v>0.90264472346938107</v>
      </c>
    </row>
    <row r="182" spans="1:9" x14ac:dyDescent="0.25">
      <c r="A182" s="1" t="s">
        <v>323</v>
      </c>
      <c r="B182" s="1" t="s">
        <v>324</v>
      </c>
      <c r="C182" s="8">
        <v>728804.0199999999</v>
      </c>
      <c r="D182" s="8">
        <v>694850.06</v>
      </c>
      <c r="E182" s="8">
        <v>498163.01</v>
      </c>
      <c r="F182" s="8">
        <v>364252.61999999994</v>
      </c>
      <c r="G182" s="9">
        <f t="shared" si="2"/>
        <v>4.8865160924070214E-2</v>
      </c>
      <c r="H182" s="9">
        <f t="shared" si="2"/>
        <v>0.39482467797036969</v>
      </c>
      <c r="I182" s="9">
        <f t="shared" si="2"/>
        <v>0.36763054717355248</v>
      </c>
    </row>
    <row r="183" spans="1:9" x14ac:dyDescent="0.25">
      <c r="A183" s="1" t="s">
        <v>325</v>
      </c>
      <c r="B183" s="1" t="s">
        <v>326</v>
      </c>
      <c r="C183" s="8">
        <v>522576.98</v>
      </c>
      <c r="D183" s="8">
        <v>267046.03999999992</v>
      </c>
      <c r="E183" s="8">
        <v>2104049.92</v>
      </c>
      <c r="F183" s="8">
        <v>0</v>
      </c>
      <c r="G183" s="9">
        <f t="shared" si="2"/>
        <v>0.95687972006624822</v>
      </c>
      <c r="H183" s="9">
        <f t="shared" si="2"/>
        <v>-0.87307998852042445</v>
      </c>
      <c r="I183" s="9" t="str">
        <f t="shared" si="2"/>
        <v>n.m.</v>
      </c>
    </row>
    <row r="184" spans="1:9" x14ac:dyDescent="0.25">
      <c r="A184" s="1" t="s">
        <v>327</v>
      </c>
      <c r="B184" s="1" t="s">
        <v>328</v>
      </c>
      <c r="C184" s="8">
        <v>327.95</v>
      </c>
      <c r="D184" s="8">
        <v>327.95</v>
      </c>
      <c r="E184" s="8">
        <v>0</v>
      </c>
      <c r="F184" s="8">
        <v>0</v>
      </c>
      <c r="G184" s="9">
        <f t="shared" si="2"/>
        <v>0</v>
      </c>
      <c r="H184" s="9" t="str">
        <f t="shared" si="2"/>
        <v>n.m.</v>
      </c>
      <c r="I184" s="9" t="str">
        <f t="shared" si="2"/>
        <v>n.m.</v>
      </c>
    </row>
    <row r="185" spans="1:9" x14ac:dyDescent="0.25">
      <c r="A185" s="1" t="s">
        <v>329</v>
      </c>
      <c r="B185" s="1" t="s">
        <v>330</v>
      </c>
      <c r="C185" s="8">
        <v>0</v>
      </c>
      <c r="D185" s="8">
        <v>0</v>
      </c>
      <c r="E185" s="8">
        <v>634204.7300000001</v>
      </c>
      <c r="F185" s="8">
        <v>135391.21000000002</v>
      </c>
      <c r="G185" s="9" t="str">
        <f t="shared" si="2"/>
        <v>n.m.</v>
      </c>
      <c r="H185" s="9">
        <f t="shared" si="2"/>
        <v>-1</v>
      </c>
      <c r="I185" s="9">
        <f t="shared" si="2"/>
        <v>3.6842385853557258</v>
      </c>
    </row>
    <row r="186" spans="1:9" x14ac:dyDescent="0.25">
      <c r="A186" s="1" t="s">
        <v>331</v>
      </c>
      <c r="B186" s="1" t="s">
        <v>332</v>
      </c>
      <c r="C186" s="8">
        <v>730068</v>
      </c>
      <c r="D186" s="8">
        <v>973425</v>
      </c>
      <c r="E186" s="8">
        <v>-973425</v>
      </c>
      <c r="F186" s="8">
        <v>0</v>
      </c>
      <c r="G186" s="9">
        <f t="shared" si="2"/>
        <v>-0.25000077047538333</v>
      </c>
      <c r="H186" s="9">
        <f t="shared" si="2"/>
        <v>2</v>
      </c>
      <c r="I186" s="9" t="str">
        <f t="shared" si="2"/>
        <v>n.m.</v>
      </c>
    </row>
    <row r="187" spans="1:9" x14ac:dyDescent="0.25">
      <c r="A187" s="1" t="s">
        <v>333</v>
      </c>
      <c r="B187" s="1" t="s">
        <v>334</v>
      </c>
      <c r="C187" s="8">
        <v>1010521.2100000001</v>
      </c>
      <c r="D187" s="8">
        <v>934559.10399999993</v>
      </c>
      <c r="E187" s="8">
        <v>1165139.01</v>
      </c>
      <c r="F187" s="8">
        <v>1356789.73</v>
      </c>
      <c r="G187" s="9">
        <f t="shared" si="2"/>
        <v>8.1281221995350816E-2</v>
      </c>
      <c r="H187" s="9">
        <f t="shared" si="2"/>
        <v>-0.19789905240577266</v>
      </c>
      <c r="I187" s="9">
        <f t="shared" si="2"/>
        <v>-0.14125307390114161</v>
      </c>
    </row>
    <row r="188" spans="1:9" x14ac:dyDescent="0.25">
      <c r="A188" s="1" t="s">
        <v>335</v>
      </c>
      <c r="B188" s="1" t="s">
        <v>336</v>
      </c>
      <c r="C188" s="8">
        <v>-6727358.2800000003</v>
      </c>
      <c r="D188" s="8">
        <v>-54754.219999999972</v>
      </c>
      <c r="E188" s="8">
        <v>3742758</v>
      </c>
      <c r="F188" s="8">
        <v>-18660181.159999996</v>
      </c>
      <c r="G188" s="9">
        <f t="shared" si="2"/>
        <v>-121.86465371984121</v>
      </c>
      <c r="H188" s="9">
        <f t="shared" si="2"/>
        <v>-1.0146293775873299</v>
      </c>
      <c r="I188" s="9">
        <f t="shared" si="2"/>
        <v>1.2005745800594361</v>
      </c>
    </row>
    <row r="189" spans="1:9" x14ac:dyDescent="0.25">
      <c r="A189" s="1" t="s">
        <v>337</v>
      </c>
      <c r="B189" s="1" t="s">
        <v>294</v>
      </c>
      <c r="C189" s="8">
        <v>0</v>
      </c>
      <c r="D189" s="8">
        <v>0</v>
      </c>
      <c r="E189" s="8">
        <v>-466.87</v>
      </c>
      <c r="F189" s="8">
        <v>-16937.98</v>
      </c>
      <c r="G189" s="9" t="str">
        <f t="shared" si="2"/>
        <v>n.m.</v>
      </c>
      <c r="H189" s="9">
        <f t="shared" si="2"/>
        <v>1</v>
      </c>
      <c r="I189" s="9">
        <f t="shared" si="2"/>
        <v>0.97243650069252652</v>
      </c>
    </row>
    <row r="190" spans="1:9" x14ac:dyDescent="0.25">
      <c r="A190" s="1" t="s">
        <v>338</v>
      </c>
      <c r="B190" s="1" t="s">
        <v>339</v>
      </c>
      <c r="C190" s="8">
        <v>4079.4100000000008</v>
      </c>
      <c r="D190" s="8">
        <v>4210.4399999999996</v>
      </c>
      <c r="E190" s="8">
        <v>5477.0599999999995</v>
      </c>
      <c r="F190" s="8">
        <v>4011.9</v>
      </c>
      <c r="G190" s="9">
        <f t="shared" si="2"/>
        <v>-3.1120262965390517E-2</v>
      </c>
      <c r="H190" s="9">
        <f t="shared" si="2"/>
        <v>-0.23125910616279538</v>
      </c>
      <c r="I190" s="9">
        <f t="shared" si="2"/>
        <v>0.36520351952939989</v>
      </c>
    </row>
    <row r="191" spans="1:9" x14ac:dyDescent="0.25">
      <c r="A191" s="1" t="s">
        <v>340</v>
      </c>
      <c r="B191" s="1" t="s">
        <v>341</v>
      </c>
      <c r="C191" s="8">
        <v>277.29000000000002</v>
      </c>
      <c r="D191" s="8">
        <v>277.29000000000002</v>
      </c>
      <c r="E191" s="8">
        <v>350</v>
      </c>
      <c r="F191" s="8">
        <v>265.38</v>
      </c>
      <c r="G191" s="9">
        <f t="shared" si="2"/>
        <v>0</v>
      </c>
      <c r="H191" s="9">
        <f t="shared" si="2"/>
        <v>-0.20774285714285709</v>
      </c>
      <c r="I191" s="9">
        <f t="shared" si="2"/>
        <v>0.31886351646695305</v>
      </c>
    </row>
    <row r="192" spans="1:9" x14ac:dyDescent="0.25">
      <c r="A192" s="1" t="s">
        <v>342</v>
      </c>
      <c r="B192" s="1" t="s">
        <v>343</v>
      </c>
      <c r="C192" s="8">
        <v>0</v>
      </c>
      <c r="D192" s="8">
        <v>0</v>
      </c>
      <c r="E192" s="8">
        <v>0</v>
      </c>
      <c r="F192" s="8">
        <v>26389</v>
      </c>
      <c r="G192" s="9" t="str">
        <f t="shared" si="2"/>
        <v>n.m.</v>
      </c>
      <c r="H192" s="9" t="str">
        <f t="shared" si="2"/>
        <v>n.m.</v>
      </c>
      <c r="I192" s="9">
        <f t="shared" si="2"/>
        <v>-1</v>
      </c>
    </row>
    <row r="193" spans="1:9" x14ac:dyDescent="0.25">
      <c r="A193" s="1" t="s">
        <v>344</v>
      </c>
      <c r="B193" s="1" t="s">
        <v>189</v>
      </c>
      <c r="C193" s="8">
        <v>1574.65</v>
      </c>
      <c r="D193" s="8">
        <v>1519.1899999999998</v>
      </c>
      <c r="E193" s="8">
        <v>2784.1899999999996</v>
      </c>
      <c r="F193" s="8">
        <v>3917.92</v>
      </c>
      <c r="G193" s="9">
        <f t="shared" si="2"/>
        <v>3.6506296118326391E-2</v>
      </c>
      <c r="H193" s="9">
        <f t="shared" si="2"/>
        <v>-0.45435117574590811</v>
      </c>
      <c r="I193" s="9">
        <f t="shared" si="2"/>
        <v>-0.28937038020173983</v>
      </c>
    </row>
    <row r="194" spans="1:9" x14ac:dyDescent="0.25">
      <c r="A194" s="1" t="s">
        <v>345</v>
      </c>
      <c r="B194" s="1" t="s">
        <v>191</v>
      </c>
      <c r="C194" s="8">
        <v>8246.75</v>
      </c>
      <c r="D194" s="8">
        <v>9614.35</v>
      </c>
      <c r="E194" s="8">
        <v>9621.8900000000012</v>
      </c>
      <c r="F194" s="8">
        <v>3298.3399999999997</v>
      </c>
      <c r="G194" s="9">
        <f t="shared" si="2"/>
        <v>-0.14224570563792668</v>
      </c>
      <c r="H194" s="9">
        <f t="shared" si="2"/>
        <v>-7.8362982740406224E-4</v>
      </c>
      <c r="I194" s="9">
        <f t="shared" si="2"/>
        <v>1.9171916782381446</v>
      </c>
    </row>
    <row r="195" spans="1:9" x14ac:dyDescent="0.25">
      <c r="A195" s="1" t="s">
        <v>346</v>
      </c>
      <c r="B195" s="1" t="s">
        <v>347</v>
      </c>
      <c r="C195" s="8">
        <v>6063.6</v>
      </c>
      <c r="D195" s="8">
        <v>4753.34</v>
      </c>
      <c r="E195" s="8">
        <v>5800.9000000000005</v>
      </c>
      <c r="F195" s="8">
        <v>4585.7699999999995</v>
      </c>
      <c r="G195" s="9">
        <f t="shared" si="2"/>
        <v>0.27565038478206905</v>
      </c>
      <c r="H195" s="9">
        <f t="shared" si="2"/>
        <v>-0.18058577117343866</v>
      </c>
      <c r="I195" s="9">
        <f t="shared" si="2"/>
        <v>0.26497840057394967</v>
      </c>
    </row>
    <row r="196" spans="1:9" x14ac:dyDescent="0.25">
      <c r="A196" s="1" t="s">
        <v>348</v>
      </c>
      <c r="B196" s="1" t="s">
        <v>349</v>
      </c>
      <c r="C196" s="8">
        <v>145501.08000000002</v>
      </c>
      <c r="D196" s="8">
        <v>132098.92000000001</v>
      </c>
      <c r="E196" s="8">
        <v>96782.37000000001</v>
      </c>
      <c r="F196" s="8">
        <v>263535.73</v>
      </c>
      <c r="G196" s="9">
        <f t="shared" si="2"/>
        <v>0.10145548502591847</v>
      </c>
      <c r="H196" s="9">
        <f t="shared" si="2"/>
        <v>0.364906852353378</v>
      </c>
      <c r="I196" s="9">
        <f t="shared" si="2"/>
        <v>-0.63275427586232802</v>
      </c>
    </row>
    <row r="197" spans="1:9" x14ac:dyDescent="0.25">
      <c r="A197" s="1" t="s">
        <v>350</v>
      </c>
      <c r="B197" s="1" t="s">
        <v>351</v>
      </c>
      <c r="C197" s="8">
        <v>2558.1300000000006</v>
      </c>
      <c r="D197" s="8">
        <v>1708.9699999999998</v>
      </c>
      <c r="E197" s="8">
        <v>1712.2599999999993</v>
      </c>
      <c r="F197" s="8">
        <v>832.49000000000024</v>
      </c>
      <c r="G197" s="9">
        <f t="shared" si="2"/>
        <v>0.49688408807644419</v>
      </c>
      <c r="H197" s="9">
        <f t="shared" si="2"/>
        <v>-1.9214371649162571E-3</v>
      </c>
      <c r="I197" s="9">
        <f t="shared" si="2"/>
        <v>1.0567934749966952</v>
      </c>
    </row>
    <row r="198" spans="1:9" x14ac:dyDescent="0.25">
      <c r="A198" s="1" t="s">
        <v>352</v>
      </c>
      <c r="B198" s="1" t="s">
        <v>353</v>
      </c>
      <c r="C198" s="8">
        <v>643167.69199999992</v>
      </c>
      <c r="D198" s="8">
        <v>554346.37100000004</v>
      </c>
      <c r="E198" s="8">
        <v>503785.88</v>
      </c>
      <c r="F198" s="8">
        <v>467560.87000000005</v>
      </c>
      <c r="G198" s="9">
        <f t="shared" si="2"/>
        <v>0.16022711728007302</v>
      </c>
      <c r="H198" s="9">
        <f t="shared" si="2"/>
        <v>0.10036107204910157</v>
      </c>
      <c r="I198" s="9">
        <f t="shared" si="2"/>
        <v>7.7476564709103968E-2</v>
      </c>
    </row>
    <row r="199" spans="1:9" x14ac:dyDescent="0.25">
      <c r="A199" s="1" t="s">
        <v>354</v>
      </c>
      <c r="B199" s="1" t="s">
        <v>355</v>
      </c>
      <c r="C199" s="8">
        <v>5445751.04</v>
      </c>
      <c r="D199" s="8">
        <v>5442768.4500000002</v>
      </c>
      <c r="E199" s="8">
        <v>6524013.0099999998</v>
      </c>
      <c r="F199" s="8">
        <v>4986970.9200000009</v>
      </c>
      <c r="G199" s="9">
        <f t="shared" si="2"/>
        <v>5.4799134436811308E-4</v>
      </c>
      <c r="H199" s="9">
        <f t="shared" si="2"/>
        <v>-0.16573304779476514</v>
      </c>
      <c r="I199" s="9">
        <f t="shared" si="2"/>
        <v>0.30821156061603799</v>
      </c>
    </row>
    <row r="200" spans="1:9" x14ac:dyDescent="0.25">
      <c r="A200" s="1" t="s">
        <v>356</v>
      </c>
      <c r="B200" s="1" t="s">
        <v>357</v>
      </c>
      <c r="C200" s="8">
        <v>666.24</v>
      </c>
      <c r="D200" s="8">
        <v>511.87</v>
      </c>
      <c r="E200" s="8">
        <v>438.80999999999995</v>
      </c>
      <c r="F200" s="8">
        <v>405.26</v>
      </c>
      <c r="G200" s="9">
        <f t="shared" ref="G200:I263" si="3">IFERROR((C200-D200)/ABS(D200), "n.m.")</f>
        <v>0.30158047941860239</v>
      </c>
      <c r="H200" s="9">
        <f t="shared" si="3"/>
        <v>0.16649574986896395</v>
      </c>
      <c r="I200" s="9">
        <f t="shared" si="3"/>
        <v>8.2786359374228777E-2</v>
      </c>
    </row>
    <row r="201" spans="1:9" x14ac:dyDescent="0.25">
      <c r="A201" s="1" t="s">
        <v>358</v>
      </c>
      <c r="B201" s="1" t="s">
        <v>359</v>
      </c>
      <c r="C201" s="8">
        <v>3160.8</v>
      </c>
      <c r="D201" s="8">
        <v>6278.0900000000011</v>
      </c>
      <c r="E201" s="8">
        <v>18380.02</v>
      </c>
      <c r="F201" s="8">
        <v>37989.910000000003</v>
      </c>
      <c r="G201" s="9">
        <f t="shared" si="3"/>
        <v>-0.49653477411123453</v>
      </c>
      <c r="H201" s="9">
        <f t="shared" si="3"/>
        <v>-0.65842855448470672</v>
      </c>
      <c r="I201" s="9">
        <f t="shared" si="3"/>
        <v>-0.51618679802084289</v>
      </c>
    </row>
    <row r="202" spans="1:9" x14ac:dyDescent="0.25">
      <c r="A202" s="1" t="s">
        <v>360</v>
      </c>
      <c r="B202" s="1" t="s">
        <v>361</v>
      </c>
      <c r="C202" s="8">
        <v>65344.71</v>
      </c>
      <c r="D202" s="8">
        <v>75016.720000000016</v>
      </c>
      <c r="E202" s="8">
        <v>119835.08</v>
      </c>
      <c r="F202" s="8">
        <v>62511.31</v>
      </c>
      <c r="G202" s="9">
        <f t="shared" si="3"/>
        <v>-0.12893139022873853</v>
      </c>
      <c r="H202" s="9">
        <f t="shared" si="3"/>
        <v>-0.37400033445965891</v>
      </c>
      <c r="I202" s="9">
        <f t="shared" si="3"/>
        <v>0.91701437707832401</v>
      </c>
    </row>
    <row r="203" spans="1:9" x14ac:dyDescent="0.25">
      <c r="A203" s="1" t="s">
        <v>362</v>
      </c>
      <c r="B203" s="1" t="s">
        <v>363</v>
      </c>
      <c r="C203" s="8">
        <v>895070.09</v>
      </c>
      <c r="D203" s="8">
        <v>950086.10999999987</v>
      </c>
      <c r="E203" s="8">
        <v>1000079.73</v>
      </c>
      <c r="F203" s="8">
        <v>901251.44</v>
      </c>
      <c r="G203" s="9">
        <f t="shared" si="3"/>
        <v>-5.7906351246414821E-2</v>
      </c>
      <c r="H203" s="9">
        <f t="shared" si="3"/>
        <v>-4.9989634326455264E-2</v>
      </c>
      <c r="I203" s="9">
        <f t="shared" si="3"/>
        <v>0.1096567346400024</v>
      </c>
    </row>
    <row r="204" spans="1:9" x14ac:dyDescent="0.25">
      <c r="A204" s="1" t="s">
        <v>364</v>
      </c>
      <c r="B204" s="1" t="s">
        <v>121</v>
      </c>
      <c r="C204" s="8">
        <v>842415.43000000017</v>
      </c>
      <c r="D204" s="8">
        <v>805658.89000000025</v>
      </c>
      <c r="E204" s="8">
        <v>829970.29999999993</v>
      </c>
      <c r="F204" s="8">
        <v>758510.43499999994</v>
      </c>
      <c r="G204" s="9">
        <f t="shared" si="3"/>
        <v>4.5622955888936952E-2</v>
      </c>
      <c r="H204" s="9">
        <f t="shared" si="3"/>
        <v>-2.9291903577754151E-2</v>
      </c>
      <c r="I204" s="9">
        <f t="shared" si="3"/>
        <v>9.4210786961684972E-2</v>
      </c>
    </row>
    <row r="205" spans="1:9" x14ac:dyDescent="0.25">
      <c r="A205" s="1" t="s">
        <v>365</v>
      </c>
      <c r="B205" s="1" t="s">
        <v>366</v>
      </c>
      <c r="C205" s="8">
        <v>2548.5700000000002</v>
      </c>
      <c r="D205" s="8">
        <v>1964.39</v>
      </c>
      <c r="E205" s="8">
        <v>3409.8500000000008</v>
      </c>
      <c r="F205" s="8">
        <v>312.34000000000003</v>
      </c>
      <c r="G205" s="9">
        <f t="shared" si="3"/>
        <v>0.29738493883597455</v>
      </c>
      <c r="H205" s="9">
        <f t="shared" si="3"/>
        <v>-0.42390720999457465</v>
      </c>
      <c r="I205" s="9">
        <f t="shared" si="3"/>
        <v>9.9171095600947705</v>
      </c>
    </row>
    <row r="206" spans="1:9" x14ac:dyDescent="0.25">
      <c r="A206" s="1" t="s">
        <v>367</v>
      </c>
      <c r="B206" s="1" t="s">
        <v>368</v>
      </c>
      <c r="C206" s="8">
        <v>413459.65</v>
      </c>
      <c r="D206" s="8">
        <v>388478.57</v>
      </c>
      <c r="E206" s="8">
        <v>259294</v>
      </c>
      <c r="F206" s="8">
        <v>222574.84000000003</v>
      </c>
      <c r="G206" s="9">
        <f t="shared" si="3"/>
        <v>6.4304911336550724E-2</v>
      </c>
      <c r="H206" s="9">
        <f t="shared" si="3"/>
        <v>0.49821658040679695</v>
      </c>
      <c r="I206" s="9">
        <f t="shared" si="3"/>
        <v>0.16497444185515295</v>
      </c>
    </row>
    <row r="207" spans="1:9" x14ac:dyDescent="0.25">
      <c r="A207" s="1" t="s">
        <v>369</v>
      </c>
      <c r="B207" s="1" t="s">
        <v>306</v>
      </c>
      <c r="C207" s="8">
        <v>288720.61</v>
      </c>
      <c r="D207" s="8">
        <v>351140.69</v>
      </c>
      <c r="E207" s="8">
        <v>397079.03999999998</v>
      </c>
      <c r="F207" s="8">
        <v>692064.15000000014</v>
      </c>
      <c r="G207" s="9">
        <f t="shared" si="3"/>
        <v>-0.17776373339130824</v>
      </c>
      <c r="H207" s="9">
        <f t="shared" si="3"/>
        <v>-0.11569069472919039</v>
      </c>
      <c r="I207" s="9">
        <f t="shared" si="3"/>
        <v>-0.42623954730208191</v>
      </c>
    </row>
    <row r="208" spans="1:9" x14ac:dyDescent="0.25">
      <c r="A208" s="1" t="s">
        <v>370</v>
      </c>
      <c r="B208" s="1" t="s">
        <v>308</v>
      </c>
      <c r="C208" s="8">
        <v>236693.18</v>
      </c>
      <c r="D208" s="8">
        <v>238860.97000000003</v>
      </c>
      <c r="E208" s="8">
        <v>152749.79999999999</v>
      </c>
      <c r="F208" s="8">
        <v>151143.67999999999</v>
      </c>
      <c r="G208" s="9">
        <f t="shared" si="3"/>
        <v>-9.0755304225719133E-3</v>
      </c>
      <c r="H208" s="9">
        <f t="shared" si="3"/>
        <v>0.5637399852569368</v>
      </c>
      <c r="I208" s="9">
        <f t="shared" si="3"/>
        <v>1.062644498268135E-2</v>
      </c>
    </row>
    <row r="209" spans="1:9" x14ac:dyDescent="0.25">
      <c r="A209" s="1" t="s">
        <v>371</v>
      </c>
      <c r="B209" s="1" t="s">
        <v>372</v>
      </c>
      <c r="C209" s="8">
        <v>60854.789999999994</v>
      </c>
      <c r="D209" s="8">
        <v>46815.59</v>
      </c>
      <c r="E209" s="8">
        <v>78060.439999999988</v>
      </c>
      <c r="F209" s="8">
        <v>83520.644000000015</v>
      </c>
      <c r="G209" s="9">
        <f t="shared" si="3"/>
        <v>0.29988300905745285</v>
      </c>
      <c r="H209" s="9">
        <f t="shared" si="3"/>
        <v>-0.4002648460603091</v>
      </c>
      <c r="I209" s="9">
        <f t="shared" si="3"/>
        <v>-6.5375501654417634E-2</v>
      </c>
    </row>
    <row r="210" spans="1:9" x14ac:dyDescent="0.25">
      <c r="A210" s="1" t="s">
        <v>373</v>
      </c>
      <c r="B210" s="1" t="s">
        <v>374</v>
      </c>
      <c r="C210" s="8">
        <v>1179732.93</v>
      </c>
      <c r="D210" s="8">
        <v>1229731.9699999997</v>
      </c>
      <c r="E210" s="8">
        <v>1151401.3600000001</v>
      </c>
      <c r="F210" s="8">
        <v>1379774.591</v>
      </c>
      <c r="G210" s="9">
        <f t="shared" si="3"/>
        <v>-4.065848593006801E-2</v>
      </c>
      <c r="H210" s="9">
        <f t="shared" si="3"/>
        <v>6.8030673509018286E-2</v>
      </c>
      <c r="I210" s="9">
        <f t="shared" si="3"/>
        <v>-0.16551488372784501</v>
      </c>
    </row>
    <row r="211" spans="1:9" x14ac:dyDescent="0.25">
      <c r="A211" s="1" t="s">
        <v>375</v>
      </c>
      <c r="B211" s="1" t="s">
        <v>376</v>
      </c>
      <c r="C211" s="8">
        <v>206567.59999999998</v>
      </c>
      <c r="D211" s="8">
        <v>200909.77000000002</v>
      </c>
      <c r="E211" s="8">
        <v>193715.35</v>
      </c>
      <c r="F211" s="8">
        <v>201141.14300000001</v>
      </c>
      <c r="G211" s="9">
        <f t="shared" si="3"/>
        <v>2.8161049609483686E-2</v>
      </c>
      <c r="H211" s="9">
        <f t="shared" si="3"/>
        <v>3.713913223706853E-2</v>
      </c>
      <c r="I211" s="9">
        <f t="shared" si="3"/>
        <v>-3.6918319590139768E-2</v>
      </c>
    </row>
    <row r="212" spans="1:9" x14ac:dyDescent="0.25">
      <c r="A212" s="1" t="s">
        <v>377</v>
      </c>
      <c r="B212" s="1" t="s">
        <v>378</v>
      </c>
      <c r="C212" s="8">
        <v>3637287.87</v>
      </c>
      <c r="D212" s="8">
        <v>3192386.83</v>
      </c>
      <c r="E212" s="8">
        <v>2424122.068</v>
      </c>
      <c r="F212" s="8">
        <v>4770802.0320000006</v>
      </c>
      <c r="G212" s="9">
        <f t="shared" si="3"/>
        <v>0.13936313601444097</v>
      </c>
      <c r="H212" s="9">
        <f t="shared" si="3"/>
        <v>0.31692494868208104</v>
      </c>
      <c r="I212" s="9">
        <f t="shared" si="3"/>
        <v>-0.49188374371011845</v>
      </c>
    </row>
    <row r="213" spans="1:9" x14ac:dyDescent="0.25">
      <c r="A213" s="1" t="s">
        <v>379</v>
      </c>
      <c r="B213" s="1" t="s">
        <v>341</v>
      </c>
      <c r="C213" s="8">
        <v>924961.74</v>
      </c>
      <c r="D213" s="8">
        <v>924485.65</v>
      </c>
      <c r="E213" s="8">
        <v>225832.69999999995</v>
      </c>
      <c r="F213" s="8">
        <v>1378628.82</v>
      </c>
      <c r="G213" s="9">
        <f t="shared" si="3"/>
        <v>5.1497824763420332E-4</v>
      </c>
      <c r="H213" s="9">
        <f t="shared" si="3"/>
        <v>3.0936748752505734</v>
      </c>
      <c r="I213" s="9">
        <f t="shared" si="3"/>
        <v>-0.83619035325258906</v>
      </c>
    </row>
    <row r="214" spans="1:9" x14ac:dyDescent="0.25">
      <c r="A214" s="1" t="s">
        <v>380</v>
      </c>
      <c r="B214" s="1" t="s">
        <v>343</v>
      </c>
      <c r="C214" s="8">
        <v>12355.248</v>
      </c>
      <c r="D214" s="8">
        <v>9042.1439999999984</v>
      </c>
      <c r="E214" s="8">
        <v>16241.747999999998</v>
      </c>
      <c r="F214" s="8">
        <v>7858.9199999999992</v>
      </c>
      <c r="G214" s="9">
        <f t="shared" si="3"/>
        <v>0.36640690526494618</v>
      </c>
      <c r="H214" s="9">
        <f t="shared" si="3"/>
        <v>-0.44327765706006522</v>
      </c>
      <c r="I214" s="9">
        <f t="shared" si="3"/>
        <v>1.0666641217877264</v>
      </c>
    </row>
    <row r="215" spans="1:9" x14ac:dyDescent="0.25">
      <c r="A215" s="1" t="s">
        <v>381</v>
      </c>
      <c r="B215" s="1" t="s">
        <v>189</v>
      </c>
      <c r="C215" s="8">
        <v>7828.2599999999984</v>
      </c>
      <c r="D215" s="8">
        <v>5110.1400000000003</v>
      </c>
      <c r="E215" s="8">
        <v>26433.63</v>
      </c>
      <c r="F215" s="8">
        <v>3035.54</v>
      </c>
      <c r="G215" s="9">
        <f t="shared" si="3"/>
        <v>0.53190714931489114</v>
      </c>
      <c r="H215" s="9">
        <f t="shared" si="3"/>
        <v>-0.80668035377660963</v>
      </c>
      <c r="I215" s="9">
        <f t="shared" si="3"/>
        <v>7.708048650322513</v>
      </c>
    </row>
    <row r="216" spans="1:9" x14ac:dyDescent="0.25">
      <c r="A216" s="1" t="s">
        <v>382</v>
      </c>
      <c r="B216" s="1" t="s">
        <v>191</v>
      </c>
      <c r="C216" s="8">
        <v>19054.739999999998</v>
      </c>
      <c r="D216" s="8">
        <v>20772.62</v>
      </c>
      <c r="E216" s="8">
        <v>8122.22</v>
      </c>
      <c r="F216" s="8">
        <v>111506.31999999998</v>
      </c>
      <c r="G216" s="9">
        <f t="shared" si="3"/>
        <v>-8.2699245449057518E-2</v>
      </c>
      <c r="H216" s="9">
        <f t="shared" si="3"/>
        <v>1.5575052140917136</v>
      </c>
      <c r="I216" s="9">
        <f t="shared" si="3"/>
        <v>-0.92715910631791987</v>
      </c>
    </row>
    <row r="217" spans="1:9" x14ac:dyDescent="0.25">
      <c r="A217" s="1" t="s">
        <v>383</v>
      </c>
      <c r="B217" s="1" t="s">
        <v>353</v>
      </c>
      <c r="C217" s="8">
        <v>307280.48</v>
      </c>
      <c r="D217" s="8">
        <v>337440.2</v>
      </c>
      <c r="E217" s="8">
        <v>683773.51</v>
      </c>
      <c r="F217" s="8">
        <v>337489.97</v>
      </c>
      <c r="G217" s="9">
        <f t="shared" si="3"/>
        <v>-8.9377969785461336E-2</v>
      </c>
      <c r="H217" s="9">
        <f t="shared" si="3"/>
        <v>-0.50650296470244949</v>
      </c>
      <c r="I217" s="9">
        <f t="shared" si="3"/>
        <v>1.0260557965618951</v>
      </c>
    </row>
    <row r="218" spans="1:9" x14ac:dyDescent="0.25">
      <c r="A218" s="1" t="s">
        <v>384</v>
      </c>
      <c r="B218" s="1" t="s">
        <v>355</v>
      </c>
      <c r="C218" s="8">
        <v>33400380.009999998</v>
      </c>
      <c r="D218" s="8">
        <v>30753304.130000003</v>
      </c>
      <c r="E218" s="8">
        <v>31184662.02</v>
      </c>
      <c r="F218" s="8">
        <v>29886137.549000002</v>
      </c>
      <c r="G218" s="9">
        <f t="shared" si="3"/>
        <v>8.6074519629185456E-2</v>
      </c>
      <c r="H218" s="9">
        <f t="shared" si="3"/>
        <v>-1.3832373418809203E-2</v>
      </c>
      <c r="I218" s="9">
        <f t="shared" si="3"/>
        <v>4.344905623454999E-2</v>
      </c>
    </row>
    <row r="219" spans="1:9" x14ac:dyDescent="0.25">
      <c r="A219" s="1" t="s">
        <v>385</v>
      </c>
      <c r="B219" s="1" t="s">
        <v>386</v>
      </c>
      <c r="C219" s="8">
        <v>349118.68999999994</v>
      </c>
      <c r="D219" s="8">
        <v>372714.95</v>
      </c>
      <c r="E219" s="8">
        <v>432074.86000000004</v>
      </c>
      <c r="F219" s="8">
        <v>377095.26299999992</v>
      </c>
      <c r="G219" s="9">
        <f t="shared" si="3"/>
        <v>-6.3309132086062189E-2</v>
      </c>
      <c r="H219" s="9">
        <f t="shared" si="3"/>
        <v>-0.13738339231308211</v>
      </c>
      <c r="I219" s="9">
        <f t="shared" si="3"/>
        <v>0.14579763363402456</v>
      </c>
    </row>
    <row r="220" spans="1:9" x14ac:dyDescent="0.25">
      <c r="A220" s="1" t="s">
        <v>387</v>
      </c>
      <c r="B220" s="1" t="s">
        <v>388</v>
      </c>
      <c r="C220" s="8">
        <v>1649913.72</v>
      </c>
      <c r="D220" s="8">
        <v>2068072.5599999998</v>
      </c>
      <c r="E220" s="8">
        <v>2066558.88</v>
      </c>
      <c r="F220" s="8">
        <v>2066558.88</v>
      </c>
      <c r="G220" s="9">
        <f t="shared" si="3"/>
        <v>-0.20219737357764656</v>
      </c>
      <c r="H220" s="9">
        <f t="shared" si="3"/>
        <v>7.3246400799377898E-4</v>
      </c>
      <c r="I220" s="9">
        <f t="shared" si="3"/>
        <v>0</v>
      </c>
    </row>
    <row r="221" spans="1:9" x14ac:dyDescent="0.25">
      <c r="A221" s="1" t="s">
        <v>389</v>
      </c>
      <c r="B221" s="1" t="s">
        <v>357</v>
      </c>
      <c r="C221" s="8">
        <v>51244.11</v>
      </c>
      <c r="D221" s="8">
        <v>48395.23</v>
      </c>
      <c r="E221" s="8">
        <v>19442.79</v>
      </c>
      <c r="F221" s="8">
        <v>78227.760999999999</v>
      </c>
      <c r="G221" s="9">
        <f t="shared" si="3"/>
        <v>5.8866958582488339E-2</v>
      </c>
      <c r="H221" s="9">
        <f t="shared" si="3"/>
        <v>1.4891093305024639</v>
      </c>
      <c r="I221" s="9">
        <f t="shared" si="3"/>
        <v>-0.75145920384964104</v>
      </c>
    </row>
    <row r="222" spans="1:9" x14ac:dyDescent="0.25">
      <c r="A222" s="1" t="s">
        <v>390</v>
      </c>
      <c r="B222" s="1" t="s">
        <v>391</v>
      </c>
      <c r="C222" s="8">
        <v>30987.040000000005</v>
      </c>
      <c r="D222" s="8">
        <v>23585.97</v>
      </c>
      <c r="E222" s="8">
        <v>52826.78</v>
      </c>
      <c r="F222" s="8">
        <v>45465.981</v>
      </c>
      <c r="G222" s="9">
        <f t="shared" si="3"/>
        <v>0.31379120723040022</v>
      </c>
      <c r="H222" s="9">
        <f t="shared" si="3"/>
        <v>-0.55352247477510452</v>
      </c>
      <c r="I222" s="9">
        <f t="shared" si="3"/>
        <v>0.16189684766727017</v>
      </c>
    </row>
    <row r="223" spans="1:9" x14ac:dyDescent="0.25">
      <c r="A223" s="1" t="s">
        <v>392</v>
      </c>
      <c r="B223" s="1" t="s">
        <v>393</v>
      </c>
      <c r="C223" s="8">
        <v>11275.02</v>
      </c>
      <c r="D223" s="8">
        <v>20854.21</v>
      </c>
      <c r="E223" s="8">
        <v>-8741.8900000000031</v>
      </c>
      <c r="F223" s="8">
        <v>57120.957999999999</v>
      </c>
      <c r="G223" s="9">
        <f t="shared" si="3"/>
        <v>-0.4593408237473392</v>
      </c>
      <c r="H223" s="9">
        <f t="shared" si="3"/>
        <v>3.3855493491681994</v>
      </c>
      <c r="I223" s="9">
        <f t="shared" si="3"/>
        <v>-1.1530417259458428</v>
      </c>
    </row>
    <row r="224" spans="1:9" x14ac:dyDescent="0.25">
      <c r="A224" s="1" t="s">
        <v>394</v>
      </c>
      <c r="B224" s="1" t="s">
        <v>395</v>
      </c>
      <c r="C224" s="8">
        <v>30875.400000000005</v>
      </c>
      <c r="D224" s="8">
        <v>33476.840000000004</v>
      </c>
      <c r="E224" s="8">
        <v>50515.140000000007</v>
      </c>
      <c r="F224" s="8">
        <v>34857.383999999998</v>
      </c>
      <c r="G224" s="9">
        <f t="shared" si="3"/>
        <v>-7.7708648725506896E-2</v>
      </c>
      <c r="H224" s="9">
        <f t="shared" si="3"/>
        <v>-0.3372909587105965</v>
      </c>
      <c r="I224" s="9">
        <f t="shared" si="3"/>
        <v>0.44919481048836052</v>
      </c>
    </row>
    <row r="225" spans="1:9" x14ac:dyDescent="0.25">
      <c r="A225" s="1" t="s">
        <v>396</v>
      </c>
      <c r="B225" s="1" t="s">
        <v>397</v>
      </c>
      <c r="C225" s="8">
        <v>23125.100000000006</v>
      </c>
      <c r="D225" s="8">
        <v>25516.620000000003</v>
      </c>
      <c r="E225" s="8">
        <v>20540.5</v>
      </c>
      <c r="F225" s="8">
        <v>41156.310000000012</v>
      </c>
      <c r="G225" s="9">
        <f t="shared" si="3"/>
        <v>-9.3724012036076748E-2</v>
      </c>
      <c r="H225" s="9">
        <f t="shared" si="3"/>
        <v>0.24225895182687873</v>
      </c>
      <c r="I225" s="9">
        <f t="shared" si="3"/>
        <v>-0.50091492653252945</v>
      </c>
    </row>
    <row r="226" spans="1:9" x14ac:dyDescent="0.25">
      <c r="A226" s="1" t="s">
        <v>398</v>
      </c>
      <c r="B226" s="1" t="s">
        <v>399</v>
      </c>
      <c r="C226" s="8">
        <v>17501.599999999999</v>
      </c>
      <c r="D226" s="8">
        <v>17398.29</v>
      </c>
      <c r="E226" s="8">
        <v>22750.31</v>
      </c>
      <c r="F226" s="8">
        <v>19105.18</v>
      </c>
      <c r="G226" s="9">
        <f t="shared" si="3"/>
        <v>5.9379398779993708E-3</v>
      </c>
      <c r="H226" s="9">
        <f t="shared" si="3"/>
        <v>-0.23525042076349728</v>
      </c>
      <c r="I226" s="9">
        <f t="shared" si="3"/>
        <v>0.19079275882247645</v>
      </c>
    </row>
    <row r="227" spans="1:9" x14ac:dyDescent="0.25">
      <c r="A227" s="1" t="s">
        <v>400</v>
      </c>
      <c r="B227" s="1" t="s">
        <v>401</v>
      </c>
      <c r="C227" s="8">
        <v>100438.42</v>
      </c>
      <c r="D227" s="8">
        <v>41158.260000000009</v>
      </c>
      <c r="E227" s="8">
        <v>33688.370000000003</v>
      </c>
      <c r="F227" s="8">
        <v>9120.91</v>
      </c>
      <c r="G227" s="9">
        <f t="shared" si="3"/>
        <v>1.4402980106544829</v>
      </c>
      <c r="H227" s="9">
        <f t="shared" si="3"/>
        <v>0.22173497856975585</v>
      </c>
      <c r="I227" s="9">
        <f t="shared" si="3"/>
        <v>2.6935316761156511</v>
      </c>
    </row>
    <row r="228" spans="1:9" x14ac:dyDescent="0.25">
      <c r="A228" s="1" t="s">
        <v>402</v>
      </c>
      <c r="B228" s="1" t="s">
        <v>403</v>
      </c>
      <c r="C228" s="8">
        <v>315022.84999999998</v>
      </c>
      <c r="D228" s="8">
        <v>379571.14</v>
      </c>
      <c r="E228" s="8">
        <v>464881.48000000004</v>
      </c>
      <c r="F228" s="8">
        <v>562955.21400000004</v>
      </c>
      <c r="G228" s="9">
        <f t="shared" si="3"/>
        <v>-0.17005584249635006</v>
      </c>
      <c r="H228" s="9">
        <f t="shared" si="3"/>
        <v>-0.18350987008559691</v>
      </c>
      <c r="I228" s="9">
        <f t="shared" si="3"/>
        <v>-0.17421232020066163</v>
      </c>
    </row>
    <row r="229" spans="1:9" x14ac:dyDescent="0.25">
      <c r="A229" s="1" t="s">
        <v>404</v>
      </c>
      <c r="B229" s="1" t="s">
        <v>405</v>
      </c>
      <c r="C229" s="8">
        <v>35736.639999999999</v>
      </c>
      <c r="D229" s="8">
        <v>32856</v>
      </c>
      <c r="E229" s="8">
        <v>56003.99</v>
      </c>
      <c r="F229" s="8">
        <v>58021.502</v>
      </c>
      <c r="G229" s="9">
        <f t="shared" si="3"/>
        <v>8.7674701728755772E-2</v>
      </c>
      <c r="H229" s="9">
        <f t="shared" si="3"/>
        <v>-0.41332751470029189</v>
      </c>
      <c r="I229" s="9">
        <f t="shared" si="3"/>
        <v>-3.4771798909997237E-2</v>
      </c>
    </row>
    <row r="230" spans="1:9" x14ac:dyDescent="0.25">
      <c r="A230" s="1" t="s">
        <v>406</v>
      </c>
      <c r="B230" s="1" t="s">
        <v>407</v>
      </c>
      <c r="C230" s="8">
        <v>0</v>
      </c>
      <c r="D230" s="8">
        <v>0</v>
      </c>
      <c r="E230" s="8">
        <v>0</v>
      </c>
      <c r="F230" s="8">
        <v>12.05</v>
      </c>
      <c r="G230" s="9" t="str">
        <f t="shared" si="3"/>
        <v>n.m.</v>
      </c>
      <c r="H230" s="9" t="str">
        <f t="shared" si="3"/>
        <v>n.m.</v>
      </c>
      <c r="I230" s="9">
        <f t="shared" si="3"/>
        <v>-1</v>
      </c>
    </row>
    <row r="231" spans="1:9" x14ac:dyDescent="0.25">
      <c r="A231" s="1" t="s">
        <v>408</v>
      </c>
      <c r="B231" s="1" t="s">
        <v>409</v>
      </c>
      <c r="C231" s="8">
        <v>315722.93</v>
      </c>
      <c r="D231" s="8">
        <v>320114.44</v>
      </c>
      <c r="E231" s="8">
        <v>337215.37</v>
      </c>
      <c r="F231" s="8">
        <v>322382.98200000002</v>
      </c>
      <c r="G231" s="9">
        <f t="shared" si="3"/>
        <v>-1.3718562649032668E-2</v>
      </c>
      <c r="H231" s="9">
        <f t="shared" si="3"/>
        <v>-5.0712190253961419E-2</v>
      </c>
      <c r="I231" s="9">
        <f t="shared" si="3"/>
        <v>4.6008594833333902E-2</v>
      </c>
    </row>
    <row r="232" spans="1:9" x14ac:dyDescent="0.25">
      <c r="A232" s="1" t="s">
        <v>410</v>
      </c>
      <c r="B232" s="1" t="s">
        <v>411</v>
      </c>
      <c r="C232" s="8">
        <v>3197936.3200000003</v>
      </c>
      <c r="D232" s="8">
        <v>3138228.2399999993</v>
      </c>
      <c r="E232" s="8">
        <v>3143947.05</v>
      </c>
      <c r="F232" s="8">
        <v>2826520.1540000001</v>
      </c>
      <c r="G232" s="9">
        <f t="shared" si="3"/>
        <v>1.9026047640180888E-2</v>
      </c>
      <c r="H232" s="9">
        <f t="shared" si="3"/>
        <v>-1.8189905583812303E-3</v>
      </c>
      <c r="I232" s="9">
        <f t="shared" si="3"/>
        <v>0.11230307187117963</v>
      </c>
    </row>
    <row r="233" spans="1:9" x14ac:dyDescent="0.25">
      <c r="A233" s="1" t="s">
        <v>412</v>
      </c>
      <c r="B233" s="1" t="s">
        <v>413</v>
      </c>
      <c r="C233" s="8">
        <v>15539</v>
      </c>
      <c r="D233" s="8">
        <v>15751.210000000001</v>
      </c>
      <c r="E233" s="8">
        <v>15295.320000000003</v>
      </c>
      <c r="F233" s="8">
        <v>13695.769999999999</v>
      </c>
      <c r="G233" s="9">
        <f t="shared" si="3"/>
        <v>-1.3472615754599229E-2</v>
      </c>
      <c r="H233" s="9">
        <f t="shared" si="3"/>
        <v>2.9805849109400619E-2</v>
      </c>
      <c r="I233" s="9">
        <f t="shared" si="3"/>
        <v>0.11679153490457309</v>
      </c>
    </row>
    <row r="234" spans="1:9" x14ac:dyDescent="0.25">
      <c r="A234" s="1" t="s">
        <v>414</v>
      </c>
      <c r="B234" s="1" t="s">
        <v>415</v>
      </c>
      <c r="C234" s="8">
        <v>608077.35</v>
      </c>
      <c r="D234" s="8">
        <v>601843.32000000007</v>
      </c>
      <c r="E234" s="8">
        <v>580776.61</v>
      </c>
      <c r="F234" s="8">
        <v>563017.55999999994</v>
      </c>
      <c r="G234" s="9">
        <f t="shared" si="3"/>
        <v>1.035822745361685E-2</v>
      </c>
      <c r="H234" s="9">
        <f t="shared" si="3"/>
        <v>3.6273344410340629E-2</v>
      </c>
      <c r="I234" s="9">
        <f t="shared" si="3"/>
        <v>3.1542621867779841E-2</v>
      </c>
    </row>
    <row r="235" spans="1:9" x14ac:dyDescent="0.25">
      <c r="A235" s="1" t="s">
        <v>416</v>
      </c>
      <c r="B235" s="1" t="s">
        <v>417</v>
      </c>
      <c r="C235" s="8">
        <v>54880.189999999995</v>
      </c>
      <c r="D235" s="8">
        <v>53090.959999999992</v>
      </c>
      <c r="E235" s="8">
        <v>55308.91</v>
      </c>
      <c r="F235" s="8">
        <v>49741.2</v>
      </c>
      <c r="G235" s="9">
        <f t="shared" si="3"/>
        <v>3.3701217683763933E-2</v>
      </c>
      <c r="H235" s="9">
        <f t="shared" si="3"/>
        <v>-4.0101133795621927E-2</v>
      </c>
      <c r="I235" s="9">
        <f t="shared" si="3"/>
        <v>0.11193356814873801</v>
      </c>
    </row>
    <row r="236" spans="1:9" x14ac:dyDescent="0.25">
      <c r="A236" s="1" t="s">
        <v>418</v>
      </c>
      <c r="B236" s="1" t="s">
        <v>419</v>
      </c>
      <c r="C236" s="8">
        <v>22261.989999999998</v>
      </c>
      <c r="D236" s="8">
        <v>24478.189999999995</v>
      </c>
      <c r="E236" s="8">
        <v>28918.3</v>
      </c>
      <c r="F236" s="8">
        <v>35250.050000000003</v>
      </c>
      <c r="G236" s="9">
        <f t="shared" si="3"/>
        <v>-9.0537739922763802E-2</v>
      </c>
      <c r="H236" s="9">
        <f t="shared" si="3"/>
        <v>-0.15353980005740325</v>
      </c>
      <c r="I236" s="9">
        <f t="shared" si="3"/>
        <v>-0.17962385868956224</v>
      </c>
    </row>
    <row r="237" spans="1:9" x14ac:dyDescent="0.25">
      <c r="A237" s="1" t="s">
        <v>420</v>
      </c>
      <c r="B237" s="1" t="s">
        <v>421</v>
      </c>
      <c r="C237" s="8">
        <v>589247.97</v>
      </c>
      <c r="D237" s="8">
        <v>643702.92000000004</v>
      </c>
      <c r="E237" s="8">
        <v>1017625.55</v>
      </c>
      <c r="F237" s="8">
        <v>747459.35600000003</v>
      </c>
      <c r="G237" s="9">
        <f t="shared" si="3"/>
        <v>-8.4596400463741978E-2</v>
      </c>
      <c r="H237" s="9">
        <f t="shared" si="3"/>
        <v>-0.36744618882652857</v>
      </c>
      <c r="I237" s="9">
        <f t="shared" si="3"/>
        <v>0.36144599947987005</v>
      </c>
    </row>
    <row r="238" spans="1:9" x14ac:dyDescent="0.25">
      <c r="A238" s="1" t="s">
        <v>422</v>
      </c>
      <c r="B238" s="1" t="s">
        <v>423</v>
      </c>
      <c r="C238" s="8">
        <v>356733.87</v>
      </c>
      <c r="D238" s="8">
        <v>340440.64000000007</v>
      </c>
      <c r="E238" s="8">
        <v>304540.32999999996</v>
      </c>
      <c r="F238" s="8">
        <v>220886.65000000005</v>
      </c>
      <c r="G238" s="9">
        <f t="shared" si="3"/>
        <v>4.7859239131967088E-2</v>
      </c>
      <c r="H238" s="9">
        <f t="shared" si="3"/>
        <v>0.117883598536851</v>
      </c>
      <c r="I238" s="9">
        <f t="shared" si="3"/>
        <v>0.37871768167066633</v>
      </c>
    </row>
    <row r="239" spans="1:9" x14ac:dyDescent="0.25">
      <c r="A239" s="1" t="s">
        <v>424</v>
      </c>
      <c r="B239" s="1" t="s">
        <v>425</v>
      </c>
      <c r="C239" s="8">
        <v>38194.82</v>
      </c>
      <c r="D239" s="8">
        <v>47077.970000000008</v>
      </c>
      <c r="E239" s="8">
        <v>74352.740000000005</v>
      </c>
      <c r="F239" s="8">
        <v>76360.786999999997</v>
      </c>
      <c r="G239" s="9">
        <f t="shared" si="3"/>
        <v>-0.18869016654711337</v>
      </c>
      <c r="H239" s="9">
        <f t="shared" si="3"/>
        <v>-0.36682938651621977</v>
      </c>
      <c r="I239" s="9">
        <f t="shared" si="3"/>
        <v>-2.6296834787729356E-2</v>
      </c>
    </row>
    <row r="240" spans="1:9" x14ac:dyDescent="0.25">
      <c r="A240" s="1" t="s">
        <v>426</v>
      </c>
      <c r="B240" s="1" t="s">
        <v>427</v>
      </c>
      <c r="C240" s="8">
        <v>0</v>
      </c>
      <c r="D240" s="8">
        <v>0</v>
      </c>
      <c r="E240" s="8">
        <v>0</v>
      </c>
      <c r="F240" s="8">
        <v>109108.09</v>
      </c>
      <c r="G240" s="9" t="str">
        <f t="shared" si="3"/>
        <v>n.m.</v>
      </c>
      <c r="H240" s="9" t="str">
        <f t="shared" si="3"/>
        <v>n.m.</v>
      </c>
      <c r="I240" s="9">
        <f t="shared" si="3"/>
        <v>-1</v>
      </c>
    </row>
    <row r="241" spans="1:9" x14ac:dyDescent="0.25">
      <c r="A241" s="1" t="s">
        <v>428</v>
      </c>
      <c r="B241" s="1" t="s">
        <v>429</v>
      </c>
      <c r="C241" s="8">
        <v>2164206.29</v>
      </c>
      <c r="D241" s="8">
        <v>2744276.92</v>
      </c>
      <c r="E241" s="8">
        <v>0</v>
      </c>
      <c r="F241" s="8">
        <v>0</v>
      </c>
      <c r="G241" s="9">
        <f t="shared" si="3"/>
        <v>-0.21137467059993345</v>
      </c>
      <c r="H241" s="9" t="str">
        <f t="shared" si="3"/>
        <v>n.m.</v>
      </c>
      <c r="I241" s="9" t="str">
        <f t="shared" si="3"/>
        <v>n.m.</v>
      </c>
    </row>
    <row r="242" spans="1:9" x14ac:dyDescent="0.25">
      <c r="A242" s="1" t="s">
        <v>430</v>
      </c>
      <c r="B242" s="1" t="s">
        <v>431</v>
      </c>
      <c r="C242" s="8">
        <v>557680.17000000004</v>
      </c>
      <c r="D242" s="8">
        <v>555704.00999999966</v>
      </c>
      <c r="E242" s="8">
        <v>-36810.079999999994</v>
      </c>
      <c r="F242" s="8">
        <v>-88289.340000000011</v>
      </c>
      <c r="G242" s="9">
        <f t="shared" si="3"/>
        <v>3.5561377359871545E-3</v>
      </c>
      <c r="H242" s="9">
        <f t="shared" si="3"/>
        <v>16.096517312649137</v>
      </c>
      <c r="I242" s="9">
        <f t="shared" si="3"/>
        <v>0.58307446855985112</v>
      </c>
    </row>
    <row r="243" spans="1:9" x14ac:dyDescent="0.25">
      <c r="A243" s="1" t="s">
        <v>432</v>
      </c>
      <c r="B243" s="1" t="s">
        <v>433</v>
      </c>
      <c r="C243" s="8">
        <v>23110.09</v>
      </c>
      <c r="D243" s="8">
        <v>17532.07</v>
      </c>
      <c r="E243" s="8">
        <v>26768.579999999994</v>
      </c>
      <c r="F243" s="8">
        <v>25348.209999999995</v>
      </c>
      <c r="G243" s="9">
        <f t="shared" si="3"/>
        <v>0.31816094733822081</v>
      </c>
      <c r="H243" s="9">
        <f t="shared" si="3"/>
        <v>-0.34505042852478529</v>
      </c>
      <c r="I243" s="9">
        <f t="shared" si="3"/>
        <v>5.6034331418273686E-2</v>
      </c>
    </row>
    <row r="244" spans="1:9" x14ac:dyDescent="0.25">
      <c r="A244" s="1" t="s">
        <v>434</v>
      </c>
      <c r="B244" s="1" t="s">
        <v>435</v>
      </c>
      <c r="C244" s="8">
        <v>21931.86</v>
      </c>
      <c r="D244" s="8">
        <v>164653.18</v>
      </c>
      <c r="E244" s="8">
        <v>43142.349999999991</v>
      </c>
      <c r="F244" s="8">
        <v>-99022.851000000024</v>
      </c>
      <c r="G244" s="9">
        <f t="shared" si="3"/>
        <v>-0.8667996573160629</v>
      </c>
      <c r="H244" s="9">
        <f t="shared" si="3"/>
        <v>2.8165093000265409</v>
      </c>
      <c r="I244" s="9">
        <f t="shared" si="3"/>
        <v>1.4356807500927231</v>
      </c>
    </row>
    <row r="245" spans="1:9" x14ac:dyDescent="0.25">
      <c r="A245" s="1" t="s">
        <v>436</v>
      </c>
      <c r="B245" s="1" t="s">
        <v>437</v>
      </c>
      <c r="C245" s="8">
        <v>0</v>
      </c>
      <c r="D245" s="8">
        <v>0</v>
      </c>
      <c r="E245" s="8">
        <v>0</v>
      </c>
      <c r="F245" s="8">
        <v>-3.5527136788005009E-15</v>
      </c>
      <c r="G245" s="9" t="str">
        <f t="shared" si="3"/>
        <v>n.m.</v>
      </c>
      <c r="H245" s="9" t="str">
        <f t="shared" si="3"/>
        <v>n.m.</v>
      </c>
      <c r="I245" s="9">
        <f t="shared" si="3"/>
        <v>1</v>
      </c>
    </row>
    <row r="246" spans="1:9" x14ac:dyDescent="0.25">
      <c r="A246" s="1" t="s">
        <v>438</v>
      </c>
      <c r="B246" s="1" t="s">
        <v>439</v>
      </c>
      <c r="C246" s="8">
        <v>1019248.1299999999</v>
      </c>
      <c r="D246" s="8">
        <v>1040651.4299999999</v>
      </c>
      <c r="E246" s="8">
        <v>1079854.78</v>
      </c>
      <c r="F246" s="8">
        <v>1026757.5810000001</v>
      </c>
      <c r="G246" s="9">
        <f t="shared" si="3"/>
        <v>-2.0567213365574339E-2</v>
      </c>
      <c r="H246" s="9">
        <f t="shared" si="3"/>
        <v>-3.6304279729168852E-2</v>
      </c>
      <c r="I246" s="9">
        <f t="shared" si="3"/>
        <v>5.1713471595005348E-2</v>
      </c>
    </row>
    <row r="247" spans="1:9" x14ac:dyDescent="0.25">
      <c r="A247" s="1" t="s">
        <v>440</v>
      </c>
      <c r="B247" s="1" t="s">
        <v>441</v>
      </c>
      <c r="C247" s="8">
        <v>0</v>
      </c>
      <c r="D247" s="8">
        <v>0</v>
      </c>
      <c r="E247" s="8">
        <v>0</v>
      </c>
      <c r="F247" s="8">
        <v>-5.5511151231257827E-16</v>
      </c>
      <c r="G247" s="9" t="str">
        <f t="shared" si="3"/>
        <v>n.m.</v>
      </c>
      <c r="H247" s="9" t="str">
        <f t="shared" si="3"/>
        <v>n.m.</v>
      </c>
      <c r="I247" s="9">
        <f t="shared" si="3"/>
        <v>1</v>
      </c>
    </row>
    <row r="248" spans="1:9" x14ac:dyDescent="0.25">
      <c r="A248" s="1" t="s">
        <v>442</v>
      </c>
      <c r="B248" s="1" t="s">
        <v>443</v>
      </c>
      <c r="C248" s="8">
        <v>307541.78999999998</v>
      </c>
      <c r="D248" s="8">
        <v>269333.39</v>
      </c>
      <c r="E248" s="8">
        <v>272045.89999999997</v>
      </c>
      <c r="F248" s="8">
        <v>233801.64</v>
      </c>
      <c r="G248" s="9">
        <f t="shared" si="3"/>
        <v>0.14186284143974856</v>
      </c>
      <c r="H248" s="9">
        <f t="shared" si="3"/>
        <v>-9.9707806660565418E-3</v>
      </c>
      <c r="I248" s="9">
        <f t="shared" si="3"/>
        <v>0.1635756703845189</v>
      </c>
    </row>
    <row r="249" spans="1:9" x14ac:dyDescent="0.25">
      <c r="A249" s="1" t="s">
        <v>444</v>
      </c>
      <c r="B249" s="1" t="s">
        <v>445</v>
      </c>
      <c r="C249" s="8">
        <v>61011.19</v>
      </c>
      <c r="D249" s="8">
        <v>31067.190000000002</v>
      </c>
      <c r="E249" s="8">
        <v>94778.8</v>
      </c>
      <c r="F249" s="8">
        <v>162565</v>
      </c>
      <c r="G249" s="9">
        <f t="shared" si="3"/>
        <v>0.96384642447546742</v>
      </c>
      <c r="H249" s="9">
        <f t="shared" si="3"/>
        <v>-0.67221372290005776</v>
      </c>
      <c r="I249" s="9">
        <f t="shared" si="3"/>
        <v>-0.41697905453203332</v>
      </c>
    </row>
    <row r="250" spans="1:9" x14ac:dyDescent="0.25">
      <c r="A250" s="1" t="s">
        <v>446</v>
      </c>
      <c r="B250" s="1" t="s">
        <v>447</v>
      </c>
      <c r="C250" s="8">
        <v>36979.340000000004</v>
      </c>
      <c r="D250" s="8">
        <v>32119.050000000003</v>
      </c>
      <c r="E250" s="8">
        <v>32640.589999999997</v>
      </c>
      <c r="F250" s="8">
        <v>36340.53</v>
      </c>
      <c r="G250" s="9">
        <f t="shared" si="3"/>
        <v>0.151321100717487</v>
      </c>
      <c r="H250" s="9">
        <f t="shared" si="3"/>
        <v>-1.5978265098761806E-2</v>
      </c>
      <c r="I250" s="9">
        <f t="shared" si="3"/>
        <v>-0.10181304455383569</v>
      </c>
    </row>
    <row r="251" spans="1:9" x14ac:dyDescent="0.25">
      <c r="A251" s="1" t="s">
        <v>448</v>
      </c>
      <c r="B251" s="1" t="s">
        <v>449</v>
      </c>
      <c r="C251" s="8">
        <v>0.66999999999999993</v>
      </c>
      <c r="D251" s="8">
        <v>0</v>
      </c>
      <c r="E251" s="8">
        <v>3666.17</v>
      </c>
      <c r="F251" s="8">
        <v>5281.36</v>
      </c>
      <c r="G251" s="9" t="str">
        <f t="shared" si="3"/>
        <v>n.m.</v>
      </c>
      <c r="H251" s="9">
        <f t="shared" si="3"/>
        <v>-1</v>
      </c>
      <c r="I251" s="9">
        <f t="shared" si="3"/>
        <v>-0.30582842298195911</v>
      </c>
    </row>
    <row r="252" spans="1:9" x14ac:dyDescent="0.25">
      <c r="A252" s="1" t="s">
        <v>450</v>
      </c>
      <c r="B252" s="1" t="s">
        <v>451</v>
      </c>
      <c r="C252" s="8">
        <v>0</v>
      </c>
      <c r="D252" s="8">
        <v>0</v>
      </c>
      <c r="E252" s="8">
        <v>0</v>
      </c>
      <c r="F252" s="8">
        <v>143.30000000000001</v>
      </c>
      <c r="G252" s="9" t="str">
        <f t="shared" si="3"/>
        <v>n.m.</v>
      </c>
      <c r="H252" s="9" t="str">
        <f t="shared" si="3"/>
        <v>n.m.</v>
      </c>
      <c r="I252" s="9">
        <f t="shared" si="3"/>
        <v>-1</v>
      </c>
    </row>
    <row r="253" spans="1:9" x14ac:dyDescent="0.25">
      <c r="A253" s="1" t="s">
        <v>452</v>
      </c>
      <c r="B253" s="1" t="s">
        <v>453</v>
      </c>
      <c r="C253" s="8">
        <v>44813.31</v>
      </c>
      <c r="D253" s="8">
        <v>45913.280000000006</v>
      </c>
      <c r="E253" s="8">
        <v>40613.03</v>
      </c>
      <c r="F253" s="8">
        <v>91598.86</v>
      </c>
      <c r="G253" s="9">
        <f t="shared" si="3"/>
        <v>-2.3957556506527269E-2</v>
      </c>
      <c r="H253" s="9">
        <f t="shared" si="3"/>
        <v>0.1305061454415001</v>
      </c>
      <c r="I253" s="9">
        <f t="shared" si="3"/>
        <v>-0.55662079200549008</v>
      </c>
    </row>
    <row r="254" spans="1:9" x14ac:dyDescent="0.25">
      <c r="A254" s="1" t="s">
        <v>454</v>
      </c>
      <c r="B254" s="1" t="s">
        <v>455</v>
      </c>
      <c r="C254" s="8">
        <v>2587.02</v>
      </c>
      <c r="D254" s="8">
        <v>2587.02</v>
      </c>
      <c r="E254" s="8">
        <v>0.55000000000000004</v>
      </c>
      <c r="F254" s="8">
        <v>0</v>
      </c>
      <c r="G254" s="9">
        <f t="shared" si="3"/>
        <v>0</v>
      </c>
      <c r="H254" s="9">
        <f t="shared" si="3"/>
        <v>4702.6727272727267</v>
      </c>
      <c r="I254" s="9" t="str">
        <f t="shared" si="3"/>
        <v>n.m.</v>
      </c>
    </row>
    <row r="255" spans="1:9" x14ac:dyDescent="0.25">
      <c r="A255" s="1" t="s">
        <v>456</v>
      </c>
      <c r="B255" s="1" t="s">
        <v>457</v>
      </c>
      <c r="C255" s="8">
        <v>29.6</v>
      </c>
      <c r="D255" s="8">
        <v>28.46</v>
      </c>
      <c r="E255" s="8">
        <v>6.99</v>
      </c>
      <c r="F255" s="8">
        <v>900.86</v>
      </c>
      <c r="G255" s="9">
        <f t="shared" si="3"/>
        <v>4.0056219255094887E-2</v>
      </c>
      <c r="H255" s="9">
        <f t="shared" si="3"/>
        <v>3.0715307582260372</v>
      </c>
      <c r="I255" s="9">
        <f t="shared" si="3"/>
        <v>-0.99224074772994697</v>
      </c>
    </row>
    <row r="256" spans="1:9" x14ac:dyDescent="0.25">
      <c r="A256" s="1" t="s">
        <v>458</v>
      </c>
      <c r="B256" s="1" t="s">
        <v>459</v>
      </c>
      <c r="C256" s="8">
        <v>0</v>
      </c>
      <c r="D256" s="8">
        <v>0</v>
      </c>
      <c r="E256" s="8">
        <v>10702.51</v>
      </c>
      <c r="F256" s="8">
        <v>7199.97</v>
      </c>
      <c r="G256" s="9" t="str">
        <f t="shared" si="3"/>
        <v>n.m.</v>
      </c>
      <c r="H256" s="9">
        <f t="shared" si="3"/>
        <v>-1</v>
      </c>
      <c r="I256" s="9">
        <f t="shared" si="3"/>
        <v>0.48646591583020482</v>
      </c>
    </row>
    <row r="257" spans="1:9" x14ac:dyDescent="0.25">
      <c r="A257" s="1" t="s">
        <v>460</v>
      </c>
      <c r="B257" s="1" t="s">
        <v>461</v>
      </c>
      <c r="C257" s="8">
        <v>0</v>
      </c>
      <c r="D257" s="8">
        <v>0</v>
      </c>
      <c r="E257" s="8">
        <v>0</v>
      </c>
      <c r="F257" s="8">
        <v>355.31</v>
      </c>
      <c r="G257" s="9" t="str">
        <f t="shared" si="3"/>
        <v>n.m.</v>
      </c>
      <c r="H257" s="9" t="str">
        <f t="shared" si="3"/>
        <v>n.m.</v>
      </c>
      <c r="I257" s="9">
        <f t="shared" si="3"/>
        <v>-1</v>
      </c>
    </row>
    <row r="258" spans="1:9" x14ac:dyDescent="0.25">
      <c r="A258" s="1" t="s">
        <v>462</v>
      </c>
      <c r="B258" s="1" t="s">
        <v>463</v>
      </c>
      <c r="C258" s="8">
        <v>10530346.909999998</v>
      </c>
      <c r="D258" s="8">
        <v>10604895.379999999</v>
      </c>
      <c r="E258" s="8">
        <v>10584484.66</v>
      </c>
      <c r="F258" s="8">
        <v>10869368.288000001</v>
      </c>
      <c r="G258" s="9">
        <f t="shared" si="3"/>
        <v>-7.0296280471180547E-3</v>
      </c>
      <c r="H258" s="9">
        <f t="shared" si="3"/>
        <v>1.9283621882067905E-3</v>
      </c>
      <c r="I258" s="9">
        <f t="shared" si="3"/>
        <v>-2.6209768631588064E-2</v>
      </c>
    </row>
    <row r="259" spans="1:9" x14ac:dyDescent="0.25">
      <c r="A259" s="1" t="s">
        <v>464</v>
      </c>
      <c r="B259" s="1" t="s">
        <v>465</v>
      </c>
      <c r="C259" s="8">
        <v>0</v>
      </c>
      <c r="D259" s="8">
        <v>0</v>
      </c>
      <c r="E259" s="8">
        <v>0</v>
      </c>
      <c r="F259" s="8">
        <v>3395.33</v>
      </c>
      <c r="G259" s="9" t="str">
        <f t="shared" si="3"/>
        <v>n.m.</v>
      </c>
      <c r="H259" s="9" t="str">
        <f t="shared" si="3"/>
        <v>n.m.</v>
      </c>
      <c r="I259" s="9">
        <f t="shared" si="3"/>
        <v>-1</v>
      </c>
    </row>
    <row r="260" spans="1:9" x14ac:dyDescent="0.25">
      <c r="A260" s="1" t="s">
        <v>466</v>
      </c>
      <c r="B260" s="1" t="s">
        <v>467</v>
      </c>
      <c r="C260" s="8">
        <v>730605.12000000011</v>
      </c>
      <c r="D260" s="8">
        <v>739552.78000000014</v>
      </c>
      <c r="E260" s="8">
        <v>507558.06000000006</v>
      </c>
      <c r="F260" s="8">
        <v>608328.59600000002</v>
      </c>
      <c r="G260" s="9">
        <f t="shared" si="3"/>
        <v>-1.2098744324914892E-2</v>
      </c>
      <c r="H260" s="9">
        <f t="shared" si="3"/>
        <v>0.4570801614302018</v>
      </c>
      <c r="I260" s="9">
        <f t="shared" si="3"/>
        <v>-0.16565148615831296</v>
      </c>
    </row>
    <row r="261" spans="1:9" x14ac:dyDescent="0.25">
      <c r="A261" s="1" t="s">
        <v>468</v>
      </c>
      <c r="B261" s="1" t="s">
        <v>469</v>
      </c>
      <c r="C261" s="8">
        <v>289.28999999999996</v>
      </c>
      <c r="D261" s="8">
        <v>566.13</v>
      </c>
      <c r="E261" s="8">
        <v>2.64</v>
      </c>
      <c r="F261" s="8">
        <v>21.87</v>
      </c>
      <c r="G261" s="9">
        <f t="shared" si="3"/>
        <v>-0.48900429230035508</v>
      </c>
      <c r="H261" s="9">
        <f t="shared" si="3"/>
        <v>213.44318181818181</v>
      </c>
      <c r="I261" s="9">
        <f t="shared" si="3"/>
        <v>-0.87928669410150895</v>
      </c>
    </row>
    <row r="262" spans="1:9" x14ac:dyDescent="0.25">
      <c r="A262" s="1" t="s">
        <v>470</v>
      </c>
      <c r="B262" s="1" t="s">
        <v>471</v>
      </c>
      <c r="C262" s="8">
        <v>99.87</v>
      </c>
      <c r="D262" s="8">
        <v>69.599999999999994</v>
      </c>
      <c r="E262" s="8">
        <v>116.27000000000001</v>
      </c>
      <c r="F262" s="8">
        <v>97.15</v>
      </c>
      <c r="G262" s="9">
        <f t="shared" si="3"/>
        <v>0.43491379310344846</v>
      </c>
      <c r="H262" s="9">
        <f t="shared" si="3"/>
        <v>-0.40139330867807699</v>
      </c>
      <c r="I262" s="9">
        <f t="shared" si="3"/>
        <v>0.19680905815748845</v>
      </c>
    </row>
    <row r="263" spans="1:9" x14ac:dyDescent="0.25">
      <c r="A263" s="1" t="s">
        <v>472</v>
      </c>
      <c r="B263" s="1" t="s">
        <v>473</v>
      </c>
      <c r="C263" s="8">
        <v>5.3</v>
      </c>
      <c r="D263" s="8">
        <v>0</v>
      </c>
      <c r="E263" s="8">
        <v>0</v>
      </c>
      <c r="F263" s="8">
        <v>0.5</v>
      </c>
      <c r="G263" s="9" t="str">
        <f t="shared" si="3"/>
        <v>n.m.</v>
      </c>
      <c r="H263" s="9" t="str">
        <f t="shared" si="3"/>
        <v>n.m.</v>
      </c>
      <c r="I263" s="9">
        <f t="shared" si="3"/>
        <v>-1</v>
      </c>
    </row>
    <row r="264" spans="1:9" x14ac:dyDescent="0.25">
      <c r="A264" s="1" t="s">
        <v>474</v>
      </c>
      <c r="B264" s="1" t="s">
        <v>475</v>
      </c>
      <c r="C264" s="8">
        <v>12.580000000000002</v>
      </c>
      <c r="D264" s="8">
        <v>7.0000000000000007E-2</v>
      </c>
      <c r="E264" s="8">
        <v>0</v>
      </c>
      <c r="F264" s="8">
        <v>0</v>
      </c>
      <c r="G264" s="9">
        <f t="shared" ref="G264:I327" si="4">IFERROR((C264-D264)/ABS(D264), "n.m.")</f>
        <v>178.71428571428572</v>
      </c>
      <c r="H264" s="9" t="str">
        <f t="shared" si="4"/>
        <v>n.m.</v>
      </c>
      <c r="I264" s="9" t="str">
        <f t="shared" si="4"/>
        <v>n.m.</v>
      </c>
    </row>
    <row r="265" spans="1:9" x14ac:dyDescent="0.25">
      <c r="A265" s="1" t="s">
        <v>476</v>
      </c>
      <c r="B265" s="1" t="s">
        <v>477</v>
      </c>
      <c r="C265" s="8">
        <v>18.96</v>
      </c>
      <c r="D265" s="8">
        <v>12.799999999999999</v>
      </c>
      <c r="E265" s="8">
        <v>1.73</v>
      </c>
      <c r="F265" s="8">
        <v>1.18</v>
      </c>
      <c r="G265" s="9">
        <f t="shared" si="4"/>
        <v>0.48125000000000018</v>
      </c>
      <c r="H265" s="9">
        <f t="shared" si="4"/>
        <v>6.3988439306358371</v>
      </c>
      <c r="I265" s="9">
        <f t="shared" si="4"/>
        <v>0.46610169491525427</v>
      </c>
    </row>
    <row r="266" spans="1:9" x14ac:dyDescent="0.25">
      <c r="A266" s="1" t="s">
        <v>478</v>
      </c>
      <c r="B266" s="1" t="s">
        <v>479</v>
      </c>
      <c r="C266" s="8">
        <v>286.52</v>
      </c>
      <c r="D266" s="8">
        <v>300.03999999999996</v>
      </c>
      <c r="E266" s="8">
        <v>81.06</v>
      </c>
      <c r="F266" s="8">
        <v>97.789999999999992</v>
      </c>
      <c r="G266" s="9">
        <f t="shared" si="4"/>
        <v>-4.5060658578856098E-2</v>
      </c>
      <c r="H266" s="9">
        <f t="shared" si="4"/>
        <v>2.7014557118184057</v>
      </c>
      <c r="I266" s="9">
        <f t="shared" si="4"/>
        <v>-0.17108088761632059</v>
      </c>
    </row>
    <row r="267" spans="1:9" x14ac:dyDescent="0.25">
      <c r="A267" s="1" t="s">
        <v>480</v>
      </c>
      <c r="B267" s="1" t="s">
        <v>481</v>
      </c>
      <c r="C267" s="8">
        <v>1282.8599999999999</v>
      </c>
      <c r="D267" s="8">
        <v>763.17</v>
      </c>
      <c r="E267" s="8">
        <v>1960.12</v>
      </c>
      <c r="F267" s="8">
        <v>33.26</v>
      </c>
      <c r="G267" s="9">
        <f t="shared" si="4"/>
        <v>0.68096230197727892</v>
      </c>
      <c r="H267" s="9">
        <f t="shared" si="4"/>
        <v>-0.61065138869048829</v>
      </c>
      <c r="I267" s="9">
        <f t="shared" si="4"/>
        <v>57.933253156945277</v>
      </c>
    </row>
    <row r="268" spans="1:9" x14ac:dyDescent="0.25">
      <c r="A268" s="1" t="s">
        <v>482</v>
      </c>
      <c r="B268" s="1" t="s">
        <v>483</v>
      </c>
      <c r="C268" s="8">
        <v>146.05000000000001</v>
      </c>
      <c r="D268" s="8">
        <v>113.51</v>
      </c>
      <c r="E268" s="8">
        <v>14.54</v>
      </c>
      <c r="F268" s="8">
        <v>29.43</v>
      </c>
      <c r="G268" s="9">
        <f t="shared" si="4"/>
        <v>0.28667077790503043</v>
      </c>
      <c r="H268" s="9">
        <f t="shared" si="4"/>
        <v>6.8067400275103163</v>
      </c>
      <c r="I268" s="9">
        <f t="shared" si="4"/>
        <v>-0.50594631328576289</v>
      </c>
    </row>
    <row r="269" spans="1:9" x14ac:dyDescent="0.25">
      <c r="A269" s="1" t="s">
        <v>484</v>
      </c>
      <c r="B269" s="1" t="s">
        <v>485</v>
      </c>
      <c r="C269" s="8">
        <v>34.22</v>
      </c>
      <c r="D269" s="8">
        <v>21.67</v>
      </c>
      <c r="E269" s="8">
        <v>0.08</v>
      </c>
      <c r="F269" s="8">
        <v>4.7200000000000006</v>
      </c>
      <c r="G269" s="9">
        <f t="shared" si="4"/>
        <v>0.57914167051222876</v>
      </c>
      <c r="H269" s="9">
        <f t="shared" si="4"/>
        <v>269.87500000000006</v>
      </c>
      <c r="I269" s="9">
        <f t="shared" si="4"/>
        <v>-0.98305084745762705</v>
      </c>
    </row>
    <row r="270" spans="1:9" x14ac:dyDescent="0.25">
      <c r="A270" s="1" t="s">
        <v>486</v>
      </c>
      <c r="B270" s="1" t="s">
        <v>487</v>
      </c>
      <c r="C270" s="8">
        <v>46.84</v>
      </c>
      <c r="D270" s="8">
        <v>8.7200000000000006</v>
      </c>
      <c r="E270" s="8">
        <v>0</v>
      </c>
      <c r="F270" s="8">
        <v>34.54</v>
      </c>
      <c r="G270" s="9">
        <f t="shared" si="4"/>
        <v>4.3715596330275233</v>
      </c>
      <c r="H270" s="9" t="str">
        <f t="shared" si="4"/>
        <v>n.m.</v>
      </c>
      <c r="I270" s="9">
        <f t="shared" si="4"/>
        <v>-1</v>
      </c>
    </row>
    <row r="271" spans="1:9" x14ac:dyDescent="0.25">
      <c r="A271" s="1" t="s">
        <v>488</v>
      </c>
      <c r="B271" s="1" t="s">
        <v>489</v>
      </c>
      <c r="C271" s="8">
        <v>157.13999999999999</v>
      </c>
      <c r="D271" s="8">
        <v>137.04</v>
      </c>
      <c r="E271" s="8">
        <v>18.240000000000002</v>
      </c>
      <c r="F271" s="8">
        <v>6.57</v>
      </c>
      <c r="G271" s="9">
        <f t="shared" si="4"/>
        <v>0.14667250437828369</v>
      </c>
      <c r="H271" s="9">
        <f t="shared" si="4"/>
        <v>6.5131578947368407</v>
      </c>
      <c r="I271" s="9">
        <f t="shared" si="4"/>
        <v>1.7762557077625574</v>
      </c>
    </row>
    <row r="272" spans="1:9" x14ac:dyDescent="0.25">
      <c r="A272" s="1" t="s">
        <v>490</v>
      </c>
      <c r="B272" s="1" t="s">
        <v>491</v>
      </c>
      <c r="C272" s="8">
        <v>28.53</v>
      </c>
      <c r="D272" s="8">
        <v>26.560000000000002</v>
      </c>
      <c r="E272" s="8">
        <v>0</v>
      </c>
      <c r="F272" s="8">
        <v>8.82</v>
      </c>
      <c r="G272" s="9">
        <f t="shared" si="4"/>
        <v>7.4171686746987903E-2</v>
      </c>
      <c r="H272" s="9" t="str">
        <f t="shared" si="4"/>
        <v>n.m.</v>
      </c>
      <c r="I272" s="9">
        <f t="shared" si="4"/>
        <v>-1</v>
      </c>
    </row>
    <row r="273" spans="1:9" x14ac:dyDescent="0.25">
      <c r="A273" s="1" t="s">
        <v>492</v>
      </c>
      <c r="B273" s="1" t="s">
        <v>493</v>
      </c>
      <c r="C273" s="8">
        <v>2114.75</v>
      </c>
      <c r="D273" s="8">
        <v>1568.84</v>
      </c>
      <c r="E273" s="8">
        <v>621.52</v>
      </c>
      <c r="F273" s="8">
        <v>302.98</v>
      </c>
      <c r="G273" s="9">
        <f t="shared" si="4"/>
        <v>0.34797047500063749</v>
      </c>
      <c r="H273" s="9">
        <f t="shared" si="4"/>
        <v>1.5241987385763933</v>
      </c>
      <c r="I273" s="9">
        <f t="shared" si="4"/>
        <v>1.0513565251831802</v>
      </c>
    </row>
    <row r="274" spans="1:9" x14ac:dyDescent="0.25">
      <c r="A274" s="1" t="s">
        <v>494</v>
      </c>
      <c r="B274" s="1" t="s">
        <v>495</v>
      </c>
      <c r="C274" s="8">
        <v>87.320000000000007</v>
      </c>
      <c r="D274" s="8">
        <v>87.320000000000007</v>
      </c>
      <c r="E274" s="8">
        <v>0</v>
      </c>
      <c r="F274" s="8">
        <v>0</v>
      </c>
      <c r="G274" s="9">
        <f t="shared" si="4"/>
        <v>0</v>
      </c>
      <c r="H274" s="9" t="str">
        <f t="shared" si="4"/>
        <v>n.m.</v>
      </c>
      <c r="I274" s="9" t="str">
        <f t="shared" si="4"/>
        <v>n.m.</v>
      </c>
    </row>
    <row r="275" spans="1:9" x14ac:dyDescent="0.25">
      <c r="A275" s="1" t="s">
        <v>496</v>
      </c>
      <c r="B275" s="1" t="s">
        <v>497</v>
      </c>
      <c r="C275" s="8">
        <v>158.96</v>
      </c>
      <c r="D275" s="8">
        <v>124.08</v>
      </c>
      <c r="E275" s="8">
        <v>0.64</v>
      </c>
      <c r="F275" s="8">
        <v>5.0600000000000005</v>
      </c>
      <c r="G275" s="9">
        <f t="shared" si="4"/>
        <v>0.28110896196002588</v>
      </c>
      <c r="H275" s="9">
        <f t="shared" si="4"/>
        <v>192.875</v>
      </c>
      <c r="I275" s="9">
        <f t="shared" si="4"/>
        <v>-0.87351778656126489</v>
      </c>
    </row>
    <row r="276" spans="1:9" x14ac:dyDescent="0.25">
      <c r="A276" s="1" t="s">
        <v>498</v>
      </c>
      <c r="B276" s="1" t="s">
        <v>499</v>
      </c>
      <c r="C276" s="8">
        <v>53.47</v>
      </c>
      <c r="D276" s="8">
        <v>144.83000000000001</v>
      </c>
      <c r="E276" s="8">
        <v>356.41999999999996</v>
      </c>
      <c r="F276" s="8">
        <v>298.83</v>
      </c>
      <c r="G276" s="9">
        <f t="shared" si="4"/>
        <v>-0.63080853414347859</v>
      </c>
      <c r="H276" s="9">
        <f t="shared" si="4"/>
        <v>-0.59365355479490478</v>
      </c>
      <c r="I276" s="9">
        <f t="shared" si="4"/>
        <v>0.19271826791152152</v>
      </c>
    </row>
    <row r="277" spans="1:9" x14ac:dyDescent="0.25">
      <c r="A277" s="1" t="s">
        <v>500</v>
      </c>
      <c r="B277" s="1" t="s">
        <v>125</v>
      </c>
      <c r="C277" s="8">
        <v>21.37</v>
      </c>
      <c r="D277" s="8">
        <v>21.220000000000002</v>
      </c>
      <c r="E277" s="8">
        <v>40.49</v>
      </c>
      <c r="F277" s="8">
        <v>0.26</v>
      </c>
      <c r="G277" s="9">
        <f t="shared" si="4"/>
        <v>7.0688030160225524E-3</v>
      </c>
      <c r="H277" s="9">
        <f t="shared" si="4"/>
        <v>-0.47591998024203502</v>
      </c>
      <c r="I277" s="9">
        <f t="shared" si="4"/>
        <v>154.73076923076925</v>
      </c>
    </row>
    <row r="278" spans="1:9" x14ac:dyDescent="0.25">
      <c r="A278" s="1" t="s">
        <v>501</v>
      </c>
      <c r="B278" s="1" t="s">
        <v>502</v>
      </c>
      <c r="C278" s="8">
        <v>60.769999999999996</v>
      </c>
      <c r="D278" s="8">
        <v>52.64</v>
      </c>
      <c r="E278" s="8">
        <v>18.649999999999999</v>
      </c>
      <c r="F278" s="8">
        <v>8.65</v>
      </c>
      <c r="G278" s="9">
        <f t="shared" si="4"/>
        <v>0.15444528875379931</v>
      </c>
      <c r="H278" s="9">
        <f t="shared" si="4"/>
        <v>1.8225201072386061</v>
      </c>
      <c r="I278" s="9">
        <f t="shared" si="4"/>
        <v>1.1560693641618494</v>
      </c>
    </row>
    <row r="279" spans="1:9" x14ac:dyDescent="0.25">
      <c r="A279" s="1" t="s">
        <v>503</v>
      </c>
      <c r="B279" s="1" t="s">
        <v>504</v>
      </c>
      <c r="C279" s="8">
        <v>92.13000000000001</v>
      </c>
      <c r="D279" s="8">
        <v>92.13000000000001</v>
      </c>
      <c r="E279" s="8">
        <v>55.73</v>
      </c>
      <c r="F279" s="8">
        <v>182.03</v>
      </c>
      <c r="G279" s="9">
        <f t="shared" si="4"/>
        <v>0</v>
      </c>
      <c r="H279" s="9">
        <f t="shared" si="4"/>
        <v>0.65314911178898283</v>
      </c>
      <c r="I279" s="9">
        <f t="shared" si="4"/>
        <v>-0.6938416744492667</v>
      </c>
    </row>
    <row r="280" spans="1:9" x14ac:dyDescent="0.25">
      <c r="A280" s="1" t="s">
        <v>505</v>
      </c>
      <c r="B280" s="1" t="s">
        <v>506</v>
      </c>
      <c r="C280" s="8">
        <v>32.24</v>
      </c>
      <c r="D280" s="8">
        <v>26.61</v>
      </c>
      <c r="E280" s="8">
        <v>0</v>
      </c>
      <c r="F280" s="8">
        <v>0</v>
      </c>
      <c r="G280" s="9">
        <f t="shared" si="4"/>
        <v>0.21157459601653525</v>
      </c>
      <c r="H280" s="9" t="str">
        <f t="shared" si="4"/>
        <v>n.m.</v>
      </c>
      <c r="I280" s="9" t="str">
        <f t="shared" si="4"/>
        <v>n.m.</v>
      </c>
    </row>
    <row r="281" spans="1:9" x14ac:dyDescent="0.25">
      <c r="A281" s="1" t="s">
        <v>507</v>
      </c>
      <c r="B281" s="1" t="s">
        <v>508</v>
      </c>
      <c r="C281" s="8">
        <v>49.47</v>
      </c>
      <c r="D281" s="8">
        <v>7.5</v>
      </c>
      <c r="E281" s="8">
        <v>0</v>
      </c>
      <c r="F281" s="8">
        <v>110.19999999999999</v>
      </c>
      <c r="G281" s="9">
        <f t="shared" si="4"/>
        <v>5.5960000000000001</v>
      </c>
      <c r="H281" s="9" t="str">
        <f t="shared" si="4"/>
        <v>n.m.</v>
      </c>
      <c r="I281" s="9">
        <f t="shared" si="4"/>
        <v>-1</v>
      </c>
    </row>
    <row r="282" spans="1:9" x14ac:dyDescent="0.25">
      <c r="A282" s="1" t="s">
        <v>509</v>
      </c>
      <c r="B282" s="1" t="s">
        <v>510</v>
      </c>
      <c r="C282" s="8">
        <v>129.65</v>
      </c>
      <c r="D282" s="8">
        <v>129.65</v>
      </c>
      <c r="E282" s="8">
        <v>8.1300000000000008</v>
      </c>
      <c r="F282" s="8">
        <v>0</v>
      </c>
      <c r="G282" s="9">
        <f t="shared" si="4"/>
        <v>0</v>
      </c>
      <c r="H282" s="9">
        <f t="shared" si="4"/>
        <v>14.947109471094711</v>
      </c>
      <c r="I282" s="9" t="str">
        <f t="shared" si="4"/>
        <v>n.m.</v>
      </c>
    </row>
    <row r="283" spans="1:9" x14ac:dyDescent="0.25">
      <c r="A283" s="1" t="s">
        <v>511</v>
      </c>
      <c r="B283" s="1" t="s">
        <v>512</v>
      </c>
      <c r="C283" s="8">
        <v>44.629999999999995</v>
      </c>
      <c r="D283" s="8">
        <v>40.090000000000003</v>
      </c>
      <c r="E283" s="8">
        <v>8.49</v>
      </c>
      <c r="F283" s="8">
        <v>5.32</v>
      </c>
      <c r="G283" s="9">
        <f t="shared" si="4"/>
        <v>0.1132451983038162</v>
      </c>
      <c r="H283" s="9">
        <f t="shared" si="4"/>
        <v>3.7220259128386339</v>
      </c>
      <c r="I283" s="9">
        <f t="shared" si="4"/>
        <v>0.59586466165413532</v>
      </c>
    </row>
    <row r="284" spans="1:9" x14ac:dyDescent="0.25">
      <c r="A284" s="1" t="s">
        <v>513</v>
      </c>
      <c r="B284" s="1" t="s">
        <v>514</v>
      </c>
      <c r="C284" s="8">
        <v>-319594.65999999997</v>
      </c>
      <c r="D284" s="8">
        <v>-400635.48</v>
      </c>
      <c r="E284" s="8">
        <v>-691608.90999999992</v>
      </c>
      <c r="F284" s="8">
        <v>-528752.65999999992</v>
      </c>
      <c r="G284" s="9">
        <f t="shared" si="4"/>
        <v>0.20228068667308249</v>
      </c>
      <c r="H284" s="9">
        <f t="shared" si="4"/>
        <v>0.42071960871643482</v>
      </c>
      <c r="I284" s="9">
        <f t="shared" si="4"/>
        <v>-0.30800081459637485</v>
      </c>
    </row>
    <row r="285" spans="1:9" x14ac:dyDescent="0.25">
      <c r="A285" s="1" t="s">
        <v>515</v>
      </c>
      <c r="B285" s="1" t="s">
        <v>516</v>
      </c>
      <c r="C285" s="8">
        <v>-599930</v>
      </c>
      <c r="D285" s="8">
        <v>-523483</v>
      </c>
      <c r="E285" s="8">
        <v>-411651</v>
      </c>
      <c r="F285" s="8">
        <v>-483831.61</v>
      </c>
      <c r="G285" s="9">
        <f t="shared" si="4"/>
        <v>-0.14603530582655025</v>
      </c>
      <c r="H285" s="9">
        <f t="shared" si="4"/>
        <v>-0.2716670189067924</v>
      </c>
      <c r="I285" s="9">
        <f t="shared" si="4"/>
        <v>0.14918539530726402</v>
      </c>
    </row>
    <row r="286" spans="1:9" x14ac:dyDescent="0.25">
      <c r="A286" s="1" t="s">
        <v>517</v>
      </c>
      <c r="B286" s="1" t="s">
        <v>518</v>
      </c>
      <c r="C286" s="8">
        <v>9.0000000000000011E-2</v>
      </c>
      <c r="D286" s="8">
        <v>8.0000000000000016E-2</v>
      </c>
      <c r="E286" s="8">
        <v>0.02</v>
      </c>
      <c r="F286" s="8">
        <v>0</v>
      </c>
      <c r="G286" s="9">
        <f t="shared" si="4"/>
        <v>0.12499999999999992</v>
      </c>
      <c r="H286" s="9">
        <f t="shared" si="4"/>
        <v>3.0000000000000004</v>
      </c>
      <c r="I286" s="9" t="str">
        <f t="shared" si="4"/>
        <v>n.m.</v>
      </c>
    </row>
    <row r="287" spans="1:9" x14ac:dyDescent="0.25">
      <c r="A287" s="1" t="s">
        <v>519</v>
      </c>
      <c r="B287" s="1" t="s">
        <v>520</v>
      </c>
      <c r="C287" s="8">
        <v>-3518.46</v>
      </c>
      <c r="D287" s="8">
        <v>-3562.6800000000003</v>
      </c>
      <c r="E287" s="8">
        <v>-5129.49</v>
      </c>
      <c r="F287" s="8">
        <v>-4211.9199999999992</v>
      </c>
      <c r="G287" s="9">
        <f t="shared" si="4"/>
        <v>1.2412004446091215E-2</v>
      </c>
      <c r="H287" s="9">
        <f t="shared" si="4"/>
        <v>0.30545141914693263</v>
      </c>
      <c r="I287" s="9">
        <f t="shared" si="4"/>
        <v>-0.217850766396323</v>
      </c>
    </row>
    <row r="288" spans="1:9" x14ac:dyDescent="0.25">
      <c r="A288" s="1" t="s">
        <v>521</v>
      </c>
      <c r="B288" s="1" t="s">
        <v>522</v>
      </c>
      <c r="C288" s="8">
        <v>2824558.84</v>
      </c>
      <c r="D288" s="8">
        <v>2814365.62</v>
      </c>
      <c r="E288" s="8">
        <v>3119472.932</v>
      </c>
      <c r="F288" s="8">
        <v>2870831.6519999998</v>
      </c>
      <c r="G288" s="9">
        <f t="shared" si="4"/>
        <v>3.6218535102769409E-3</v>
      </c>
      <c r="H288" s="9">
        <f t="shared" si="4"/>
        <v>-9.7807327920741163E-2</v>
      </c>
      <c r="I288" s="9">
        <f t="shared" si="4"/>
        <v>8.6609495135941281E-2</v>
      </c>
    </row>
    <row r="289" spans="1:9" x14ac:dyDescent="0.25">
      <c r="A289" s="1" t="s">
        <v>523</v>
      </c>
      <c r="B289" s="1" t="s">
        <v>524</v>
      </c>
      <c r="C289" s="8">
        <v>775278.45000000007</v>
      </c>
      <c r="D289" s="8">
        <v>1391748.57</v>
      </c>
      <c r="E289" s="8">
        <v>-516932.89999999997</v>
      </c>
      <c r="F289" s="8">
        <v>-949868.90000000026</v>
      </c>
      <c r="G289" s="9">
        <f t="shared" si="4"/>
        <v>-0.4429464727238771</v>
      </c>
      <c r="H289" s="9">
        <f t="shared" si="4"/>
        <v>3.6923195834507729</v>
      </c>
      <c r="I289" s="9">
        <f t="shared" si="4"/>
        <v>0.45578500359365398</v>
      </c>
    </row>
    <row r="290" spans="1:9" x14ac:dyDescent="0.25">
      <c r="A290" s="1" t="s">
        <v>525</v>
      </c>
      <c r="B290" s="1" t="s">
        <v>526</v>
      </c>
      <c r="C290" s="8">
        <v>0</v>
      </c>
      <c r="D290" s="8">
        <v>0</v>
      </c>
      <c r="E290" s="8">
        <v>0</v>
      </c>
      <c r="F290" s="8">
        <v>0</v>
      </c>
      <c r="G290" s="9" t="str">
        <f t="shared" si="4"/>
        <v>n.m.</v>
      </c>
      <c r="H290" s="9" t="str">
        <f t="shared" si="4"/>
        <v>n.m.</v>
      </c>
      <c r="I290" s="9" t="str">
        <f t="shared" si="4"/>
        <v>n.m.</v>
      </c>
    </row>
    <row r="291" spans="1:9" x14ac:dyDescent="0.25">
      <c r="A291" s="1" t="s">
        <v>527</v>
      </c>
      <c r="B291" s="1" t="s">
        <v>528</v>
      </c>
      <c r="C291" s="8">
        <v>0</v>
      </c>
      <c r="D291" s="8">
        <v>0</v>
      </c>
      <c r="E291" s="8">
        <v>0</v>
      </c>
      <c r="F291" s="8">
        <v>293.52999999999997</v>
      </c>
      <c r="G291" s="9" t="str">
        <f t="shared" si="4"/>
        <v>n.m.</v>
      </c>
      <c r="H291" s="9" t="str">
        <f t="shared" si="4"/>
        <v>n.m.</v>
      </c>
      <c r="I291" s="9">
        <f t="shared" si="4"/>
        <v>-1</v>
      </c>
    </row>
    <row r="292" spans="1:9" x14ac:dyDescent="0.25">
      <c r="A292" s="1" t="s">
        <v>529</v>
      </c>
      <c r="B292" s="1" t="s">
        <v>530</v>
      </c>
      <c r="C292" s="8">
        <v>636.91999999999996</v>
      </c>
      <c r="D292" s="8">
        <v>616.78</v>
      </c>
      <c r="E292" s="8">
        <v>33.03</v>
      </c>
      <c r="F292" s="8">
        <v>2500.91</v>
      </c>
      <c r="G292" s="9">
        <f t="shared" si="4"/>
        <v>3.2653458283342499E-2</v>
      </c>
      <c r="H292" s="9">
        <f t="shared" si="4"/>
        <v>17.673327278231909</v>
      </c>
      <c r="I292" s="9">
        <f t="shared" si="4"/>
        <v>-0.98679280741809972</v>
      </c>
    </row>
    <row r="293" spans="1:9" x14ac:dyDescent="0.25">
      <c r="A293" s="1" t="s">
        <v>531</v>
      </c>
      <c r="B293" s="1" t="s">
        <v>532</v>
      </c>
      <c r="C293" s="8">
        <v>1064153.72</v>
      </c>
      <c r="D293" s="8">
        <v>960402.06</v>
      </c>
      <c r="E293" s="8">
        <v>879124.60000000009</v>
      </c>
      <c r="F293" s="8">
        <v>913035.26799999981</v>
      </c>
      <c r="G293" s="9">
        <f t="shared" si="4"/>
        <v>0.10802940176950465</v>
      </c>
      <c r="H293" s="9">
        <f t="shared" si="4"/>
        <v>9.2452719443864906E-2</v>
      </c>
      <c r="I293" s="9">
        <f t="shared" si="4"/>
        <v>-3.714058940382544E-2</v>
      </c>
    </row>
    <row r="294" spans="1:9" x14ac:dyDescent="0.25">
      <c r="A294" s="1" t="s">
        <v>533</v>
      </c>
      <c r="B294" s="1" t="s">
        <v>534</v>
      </c>
      <c r="C294" s="8">
        <v>-1133131.31</v>
      </c>
      <c r="D294" s="8">
        <v>-1249539.1199999999</v>
      </c>
      <c r="E294" s="8">
        <v>1346690.1580000001</v>
      </c>
      <c r="F294" s="8">
        <v>1322642.476</v>
      </c>
      <c r="G294" s="9">
        <f t="shared" si="4"/>
        <v>9.3160596684639885E-2</v>
      </c>
      <c r="H294" s="9">
        <f t="shared" si="4"/>
        <v>-1.9278593985239476</v>
      </c>
      <c r="I294" s="9">
        <f t="shared" si="4"/>
        <v>1.8181543717487588E-2</v>
      </c>
    </row>
    <row r="295" spans="1:9" x14ac:dyDescent="0.25">
      <c r="A295" s="1" t="s">
        <v>535</v>
      </c>
      <c r="B295" s="1" t="s">
        <v>536</v>
      </c>
      <c r="C295" s="8">
        <v>4730.9699999999993</v>
      </c>
      <c r="D295" s="8">
        <v>4577.1599999999989</v>
      </c>
      <c r="E295" s="8">
        <v>6022.6699999999992</v>
      </c>
      <c r="F295" s="8">
        <v>0</v>
      </c>
      <c r="G295" s="9">
        <f t="shared" si="4"/>
        <v>3.3603806727315721E-2</v>
      </c>
      <c r="H295" s="9">
        <f t="shared" si="4"/>
        <v>-0.24001148992058347</v>
      </c>
      <c r="I295" s="9" t="str">
        <f t="shared" si="4"/>
        <v>n.m.</v>
      </c>
    </row>
    <row r="296" spans="1:9" x14ac:dyDescent="0.25">
      <c r="A296" s="1" t="s">
        <v>537</v>
      </c>
      <c r="B296" s="1" t="s">
        <v>538</v>
      </c>
      <c r="C296" s="8">
        <v>-198.21000000000004</v>
      </c>
      <c r="D296" s="8">
        <v>-70.78</v>
      </c>
      <c r="E296" s="8">
        <v>74.769999999999968</v>
      </c>
      <c r="F296" s="8">
        <v>433.35000000000008</v>
      </c>
      <c r="G296" s="9">
        <f t="shared" si="4"/>
        <v>-1.8003673354054823</v>
      </c>
      <c r="H296" s="9">
        <f t="shared" si="4"/>
        <v>-1.9466363514778657</v>
      </c>
      <c r="I296" s="9">
        <f t="shared" si="4"/>
        <v>-0.82746048228914282</v>
      </c>
    </row>
    <row r="297" spans="1:9" x14ac:dyDescent="0.25">
      <c r="A297" s="1" t="s">
        <v>539</v>
      </c>
      <c r="B297" s="1" t="s">
        <v>540</v>
      </c>
      <c r="C297" s="8">
        <v>-215078.5400000001</v>
      </c>
      <c r="D297" s="8">
        <v>229733.66999999987</v>
      </c>
      <c r="E297" s="8">
        <v>1457461.5699999996</v>
      </c>
      <c r="F297" s="8">
        <v>650713.68000000017</v>
      </c>
      <c r="G297" s="9">
        <f t="shared" si="4"/>
        <v>-1.9362081753188387</v>
      </c>
      <c r="H297" s="9">
        <f t="shared" si="4"/>
        <v>-0.84237411487974945</v>
      </c>
      <c r="I297" s="9">
        <f t="shared" si="4"/>
        <v>1.2397893494416765</v>
      </c>
    </row>
    <row r="298" spans="1:9" x14ac:dyDescent="0.25">
      <c r="A298" s="1" t="s">
        <v>541</v>
      </c>
      <c r="B298" s="1" t="s">
        <v>542</v>
      </c>
      <c r="C298" s="8">
        <v>2562.34</v>
      </c>
      <c r="D298" s="8">
        <v>1910.19</v>
      </c>
      <c r="E298" s="8">
        <v>991.37999999999988</v>
      </c>
      <c r="F298" s="8">
        <v>10415.82</v>
      </c>
      <c r="G298" s="9">
        <f t="shared" si="4"/>
        <v>0.3414058287395495</v>
      </c>
      <c r="H298" s="9">
        <f t="shared" si="4"/>
        <v>0.92679900744416899</v>
      </c>
      <c r="I298" s="9">
        <f t="shared" si="4"/>
        <v>-0.90481978375202343</v>
      </c>
    </row>
    <row r="299" spans="1:9" x14ac:dyDescent="0.25">
      <c r="A299" s="1" t="s">
        <v>543</v>
      </c>
      <c r="B299" s="1" t="s">
        <v>544</v>
      </c>
      <c r="C299" s="8">
        <v>-586369.41000000015</v>
      </c>
      <c r="D299" s="8">
        <v>-504145.95000000007</v>
      </c>
      <c r="E299" s="8">
        <v>-693868.03</v>
      </c>
      <c r="F299" s="8">
        <v>-519952.38</v>
      </c>
      <c r="G299" s="9">
        <f t="shared" si="4"/>
        <v>-0.16309455624903874</v>
      </c>
      <c r="H299" s="9">
        <f t="shared" si="4"/>
        <v>0.27342674946415957</v>
      </c>
      <c r="I299" s="9">
        <f t="shared" si="4"/>
        <v>-0.33448380407451933</v>
      </c>
    </row>
    <row r="300" spans="1:9" x14ac:dyDescent="0.25">
      <c r="A300" s="1" t="s">
        <v>545</v>
      </c>
      <c r="B300" s="1" t="s">
        <v>546</v>
      </c>
      <c r="C300" s="8">
        <v>13695.44</v>
      </c>
      <c r="D300" s="8">
        <v>14021.66</v>
      </c>
      <c r="E300" s="8">
        <v>3457.76</v>
      </c>
      <c r="F300" s="8">
        <v>17005.97</v>
      </c>
      <c r="G300" s="9">
        <f t="shared" si="4"/>
        <v>-2.3265433621981944E-2</v>
      </c>
      <c r="H300" s="9">
        <f t="shared" si="4"/>
        <v>3.0551281754661974</v>
      </c>
      <c r="I300" s="9">
        <f t="shared" si="4"/>
        <v>-0.79667375633380511</v>
      </c>
    </row>
    <row r="301" spans="1:9" x14ac:dyDescent="0.25">
      <c r="A301" s="1" t="s">
        <v>547</v>
      </c>
      <c r="B301" s="1" t="s">
        <v>548</v>
      </c>
      <c r="C301" s="8">
        <v>5.92</v>
      </c>
      <c r="D301" s="8">
        <v>5.92</v>
      </c>
      <c r="E301" s="8">
        <v>18.43</v>
      </c>
      <c r="F301" s="8">
        <v>4660.6999999999989</v>
      </c>
      <c r="G301" s="9">
        <f t="shared" si="4"/>
        <v>0</v>
      </c>
      <c r="H301" s="9">
        <f t="shared" si="4"/>
        <v>-0.67878459034183392</v>
      </c>
      <c r="I301" s="9">
        <f t="shared" si="4"/>
        <v>-0.99604565837749692</v>
      </c>
    </row>
    <row r="302" spans="1:9" x14ac:dyDescent="0.25">
      <c r="A302" s="1" t="s">
        <v>549</v>
      </c>
      <c r="B302" s="1" t="s">
        <v>550</v>
      </c>
      <c r="C302" s="8">
        <v>35521.460000000006</v>
      </c>
      <c r="D302" s="8">
        <v>34928.980000000003</v>
      </c>
      <c r="E302" s="8">
        <v>11209.73</v>
      </c>
      <c r="F302" s="8">
        <v>30518.79</v>
      </c>
      <c r="G302" s="9">
        <f t="shared" si="4"/>
        <v>1.6962419171702211E-2</v>
      </c>
      <c r="H302" s="9">
        <f t="shared" si="4"/>
        <v>2.1159519453189333</v>
      </c>
      <c r="I302" s="9">
        <f t="shared" si="4"/>
        <v>-0.63269415333963108</v>
      </c>
    </row>
    <row r="303" spans="1:9" x14ac:dyDescent="0.25">
      <c r="A303" s="1" t="s">
        <v>551</v>
      </c>
      <c r="B303" s="1" t="s">
        <v>552</v>
      </c>
      <c r="C303" s="8">
        <v>2376555.0300000003</v>
      </c>
      <c r="D303" s="8">
        <v>2522078.5099999998</v>
      </c>
      <c r="E303" s="8">
        <v>2713348.0500000003</v>
      </c>
      <c r="F303" s="8">
        <v>2415526.9</v>
      </c>
      <c r="G303" s="9">
        <f t="shared" si="4"/>
        <v>-5.7699821565031111E-2</v>
      </c>
      <c r="H303" s="9">
        <f t="shared" si="4"/>
        <v>-7.0492077122210867E-2</v>
      </c>
      <c r="I303" s="9">
        <f t="shared" si="4"/>
        <v>0.12329448701233689</v>
      </c>
    </row>
    <row r="304" spans="1:9" x14ac:dyDescent="0.25">
      <c r="A304" s="1" t="s">
        <v>553</v>
      </c>
      <c r="B304" s="1" t="s">
        <v>554</v>
      </c>
      <c r="C304" s="8">
        <v>142455.88</v>
      </c>
      <c r="D304" s="8">
        <v>140432.97999999998</v>
      </c>
      <c r="E304" s="8">
        <v>144625.49000000002</v>
      </c>
      <c r="F304" s="8">
        <v>149776.49000000002</v>
      </c>
      <c r="G304" s="9">
        <f t="shared" si="4"/>
        <v>1.4404735981533851E-2</v>
      </c>
      <c r="H304" s="9">
        <f t="shared" si="4"/>
        <v>-2.8988734973344171E-2</v>
      </c>
      <c r="I304" s="9">
        <f t="shared" si="4"/>
        <v>-3.4391245248169451E-2</v>
      </c>
    </row>
    <row r="305" spans="1:9" x14ac:dyDescent="0.25">
      <c r="A305" s="1" t="s">
        <v>555</v>
      </c>
      <c r="B305" s="1" t="s">
        <v>556</v>
      </c>
      <c r="C305" s="8">
        <v>4592220.8100000005</v>
      </c>
      <c r="D305" s="8">
        <v>4464530.8500000006</v>
      </c>
      <c r="E305" s="8">
        <v>4523552.59</v>
      </c>
      <c r="F305" s="8">
        <v>4517186.0770000005</v>
      </c>
      <c r="G305" s="9">
        <f t="shared" si="4"/>
        <v>2.8600980548717667E-2</v>
      </c>
      <c r="H305" s="9">
        <f t="shared" si="4"/>
        <v>-1.3047652000437844E-2</v>
      </c>
      <c r="I305" s="9">
        <f t="shared" si="4"/>
        <v>1.4093979950074427E-3</v>
      </c>
    </row>
    <row r="306" spans="1:9" x14ac:dyDescent="0.25">
      <c r="A306" s="1" t="s">
        <v>557</v>
      </c>
      <c r="B306" s="1" t="s">
        <v>558</v>
      </c>
      <c r="C306" s="8">
        <v>249006.97999999998</v>
      </c>
      <c r="D306" s="8">
        <v>241662.15999999995</v>
      </c>
      <c r="E306" s="8">
        <v>388864.43000000005</v>
      </c>
      <c r="F306" s="8">
        <v>345971.95999999996</v>
      </c>
      <c r="G306" s="9">
        <f t="shared" si="4"/>
        <v>3.0392925396346859E-2</v>
      </c>
      <c r="H306" s="9">
        <f t="shared" si="4"/>
        <v>-0.37854393110730156</v>
      </c>
      <c r="I306" s="9">
        <f t="shared" si="4"/>
        <v>0.12397672343157548</v>
      </c>
    </row>
    <row r="307" spans="1:9" x14ac:dyDescent="0.25">
      <c r="A307" s="1" t="s">
        <v>559</v>
      </c>
      <c r="B307" s="1" t="s">
        <v>560</v>
      </c>
      <c r="C307" s="8">
        <v>176585.25</v>
      </c>
      <c r="D307" s="8">
        <v>170213.78</v>
      </c>
      <c r="E307" s="8">
        <v>172589.82</v>
      </c>
      <c r="F307" s="8">
        <v>195833.03</v>
      </c>
      <c r="G307" s="9">
        <f t="shared" si="4"/>
        <v>3.7432163247887458E-2</v>
      </c>
      <c r="H307" s="9">
        <f t="shared" si="4"/>
        <v>-1.3766976522717319E-2</v>
      </c>
      <c r="I307" s="9">
        <f t="shared" si="4"/>
        <v>-0.11868891575644819</v>
      </c>
    </row>
    <row r="308" spans="1:9" x14ac:dyDescent="0.25">
      <c r="A308" s="1" t="s">
        <v>561</v>
      </c>
      <c r="B308" s="1" t="s">
        <v>562</v>
      </c>
      <c r="C308" s="8">
        <v>13743.73</v>
      </c>
      <c r="D308" s="8">
        <v>11733.419999999998</v>
      </c>
      <c r="E308" s="8">
        <v>14659.789999999999</v>
      </c>
      <c r="F308" s="8">
        <v>37321.21</v>
      </c>
      <c r="G308" s="9">
        <f t="shared" si="4"/>
        <v>0.17133197311610779</v>
      </c>
      <c r="H308" s="9">
        <f t="shared" si="4"/>
        <v>-0.19961882127915892</v>
      </c>
      <c r="I308" s="9">
        <f t="shared" si="4"/>
        <v>-0.60719949862290101</v>
      </c>
    </row>
    <row r="309" spans="1:9" x14ac:dyDescent="0.25">
      <c r="A309" s="1" t="s">
        <v>563</v>
      </c>
      <c r="B309" s="1" t="s">
        <v>564</v>
      </c>
      <c r="C309" s="8">
        <v>9893.4600000000028</v>
      </c>
      <c r="D309" s="8">
        <v>11281.390000000001</v>
      </c>
      <c r="E309" s="8">
        <v>22328.6</v>
      </c>
      <c r="F309" s="8">
        <v>23339.809999999998</v>
      </c>
      <c r="G309" s="9">
        <f t="shared" si="4"/>
        <v>-0.12302827931664434</v>
      </c>
      <c r="H309" s="9">
        <f t="shared" si="4"/>
        <v>-0.49475605277536422</v>
      </c>
      <c r="I309" s="9">
        <f t="shared" si="4"/>
        <v>-4.332554549501471E-2</v>
      </c>
    </row>
    <row r="310" spans="1:9" x14ac:dyDescent="0.25">
      <c r="A310" s="1" t="s">
        <v>565</v>
      </c>
      <c r="B310" s="1" t="s">
        <v>566</v>
      </c>
      <c r="C310" s="8">
        <v>0</v>
      </c>
      <c r="D310" s="8">
        <v>0</v>
      </c>
      <c r="E310" s="8">
        <v>38236.82</v>
      </c>
      <c r="F310" s="8">
        <v>59709.3</v>
      </c>
      <c r="G310" s="9" t="str">
        <f t="shared" si="4"/>
        <v>n.m.</v>
      </c>
      <c r="H310" s="9">
        <f t="shared" si="4"/>
        <v>-1</v>
      </c>
      <c r="I310" s="9">
        <f t="shared" si="4"/>
        <v>-0.35961701108537536</v>
      </c>
    </row>
    <row r="311" spans="1:9" x14ac:dyDescent="0.25">
      <c r="A311" s="1" t="s">
        <v>567</v>
      </c>
      <c r="B311" s="1" t="s">
        <v>568</v>
      </c>
      <c r="C311" s="8">
        <v>139857.26999999996</v>
      </c>
      <c r="D311" s="8">
        <v>152659.01</v>
      </c>
      <c r="E311" s="8">
        <v>206470.44999999995</v>
      </c>
      <c r="F311" s="8">
        <v>219944.99</v>
      </c>
      <c r="G311" s="9">
        <f t="shared" si="4"/>
        <v>-8.3858397876417828E-2</v>
      </c>
      <c r="H311" s="9">
        <f t="shared" si="4"/>
        <v>-0.26062538246998518</v>
      </c>
      <c r="I311" s="9">
        <f t="shared" si="4"/>
        <v>-6.1263227682522063E-2</v>
      </c>
    </row>
    <row r="312" spans="1:9" x14ac:dyDescent="0.25">
      <c r="A312" s="1" t="s">
        <v>569</v>
      </c>
      <c r="B312" s="1" t="s">
        <v>570</v>
      </c>
      <c r="C312" s="8">
        <v>1804684.4000000004</v>
      </c>
      <c r="D312" s="8">
        <v>1754103</v>
      </c>
      <c r="E312" s="8">
        <v>1765962.7</v>
      </c>
      <c r="F312" s="8">
        <v>1887588.77</v>
      </c>
      <c r="G312" s="9">
        <f t="shared" si="4"/>
        <v>2.8836048966337992E-2</v>
      </c>
      <c r="H312" s="9">
        <f t="shared" si="4"/>
        <v>-6.7157137577141092E-3</v>
      </c>
      <c r="I312" s="9">
        <f t="shared" si="4"/>
        <v>-6.4434622589961729E-2</v>
      </c>
    </row>
    <row r="313" spans="1:9" x14ac:dyDescent="0.25">
      <c r="A313" s="1" t="s">
        <v>571</v>
      </c>
      <c r="B313" s="1" t="s">
        <v>572</v>
      </c>
      <c r="C313" s="8">
        <v>-3597.08</v>
      </c>
      <c r="D313" s="8">
        <v>-5421.4499999999989</v>
      </c>
      <c r="E313" s="8">
        <v>4069.93</v>
      </c>
      <c r="F313" s="8">
        <v>3061.83</v>
      </c>
      <c r="G313" s="9">
        <f t="shared" si="4"/>
        <v>0.33650960536387853</v>
      </c>
      <c r="H313" s="9">
        <f t="shared" si="4"/>
        <v>-2.3320745074239606</v>
      </c>
      <c r="I313" s="9">
        <f t="shared" si="4"/>
        <v>0.32924754150295737</v>
      </c>
    </row>
    <row r="314" spans="1:9" x14ac:dyDescent="0.25">
      <c r="A314" s="1" t="s">
        <v>573</v>
      </c>
      <c r="B314" s="1" t="s">
        <v>574</v>
      </c>
      <c r="C314" s="8">
        <v>3541.85</v>
      </c>
      <c r="D314" s="8">
        <v>4074.9599999999996</v>
      </c>
      <c r="E314" s="8">
        <v>3933.9599999999996</v>
      </c>
      <c r="F314" s="8">
        <v>3136.4499999999994</v>
      </c>
      <c r="G314" s="9">
        <f t="shared" si="4"/>
        <v>-0.13082582405716858</v>
      </c>
      <c r="H314" s="9">
        <f t="shared" si="4"/>
        <v>3.5841747247048777E-2</v>
      </c>
      <c r="I314" s="9">
        <f t="shared" si="4"/>
        <v>0.25427154904430183</v>
      </c>
    </row>
    <row r="315" spans="1:9" x14ac:dyDescent="0.25">
      <c r="A315" s="1" t="s">
        <v>575</v>
      </c>
      <c r="B315" s="1" t="s">
        <v>576</v>
      </c>
      <c r="C315" s="8">
        <v>0</v>
      </c>
      <c r="D315" s="8">
        <v>-75541</v>
      </c>
      <c r="E315" s="8">
        <v>31625</v>
      </c>
      <c r="F315" s="8">
        <v>-116981</v>
      </c>
      <c r="G315" s="9">
        <f t="shared" si="4"/>
        <v>1</v>
      </c>
      <c r="H315" s="9">
        <f t="shared" si="4"/>
        <v>-3.3886482213438733</v>
      </c>
      <c r="I315" s="9">
        <f t="shared" si="4"/>
        <v>1.2703430471615049</v>
      </c>
    </row>
    <row r="316" spans="1:9" x14ac:dyDescent="0.25">
      <c r="A316" s="1" t="s">
        <v>577</v>
      </c>
      <c r="B316" s="1" t="s">
        <v>578</v>
      </c>
      <c r="C316" s="8">
        <v>4435.0200000000004</v>
      </c>
      <c r="D316" s="8">
        <v>5606.5</v>
      </c>
      <c r="E316" s="8">
        <v>5370.96</v>
      </c>
      <c r="F316" s="8">
        <v>4258.9399999999987</v>
      </c>
      <c r="G316" s="9">
        <f t="shared" si="4"/>
        <v>-0.20895032551502712</v>
      </c>
      <c r="H316" s="9">
        <f t="shared" si="4"/>
        <v>4.3854357507782583E-2</v>
      </c>
      <c r="I316" s="9">
        <f t="shared" si="4"/>
        <v>0.26110252785904514</v>
      </c>
    </row>
    <row r="317" spans="1:9" x14ac:dyDescent="0.25">
      <c r="A317" s="1" t="s">
        <v>579</v>
      </c>
      <c r="B317" s="1" t="s">
        <v>580</v>
      </c>
      <c r="C317" s="8">
        <v>-4753666.1199999992</v>
      </c>
      <c r="D317" s="8">
        <v>-5079097.9800000004</v>
      </c>
      <c r="E317" s="8">
        <v>-4322744.9000000013</v>
      </c>
      <c r="F317" s="8">
        <v>-3985610.99</v>
      </c>
      <c r="G317" s="9">
        <f t="shared" si="4"/>
        <v>6.4072766715951648E-2</v>
      </c>
      <c r="H317" s="9">
        <f t="shared" si="4"/>
        <v>-0.17497055632406133</v>
      </c>
      <c r="I317" s="9">
        <f t="shared" si="4"/>
        <v>-8.4587761034852285E-2</v>
      </c>
    </row>
    <row r="318" spans="1:9" x14ac:dyDescent="0.25">
      <c r="A318" s="1" t="s">
        <v>581</v>
      </c>
      <c r="B318" s="1" t="s">
        <v>582</v>
      </c>
      <c r="C318" s="8">
        <v>-1185984.48</v>
      </c>
      <c r="D318" s="8">
        <v>-1178223.24</v>
      </c>
      <c r="E318" s="8">
        <v>-1153024.28</v>
      </c>
      <c r="F318" s="8">
        <v>-1001063.26</v>
      </c>
      <c r="G318" s="9">
        <f t="shared" si="4"/>
        <v>-6.5872406319196272E-3</v>
      </c>
      <c r="H318" s="9">
        <f t="shared" si="4"/>
        <v>-2.1854665540954579E-2</v>
      </c>
      <c r="I318" s="9">
        <f t="shared" si="4"/>
        <v>-0.15179961753865587</v>
      </c>
    </row>
    <row r="319" spans="1:9" x14ac:dyDescent="0.25">
      <c r="A319" s="1" t="s">
        <v>583</v>
      </c>
      <c r="B319" s="1" t="s">
        <v>584</v>
      </c>
      <c r="C319" s="8">
        <v>-2405884.6799999997</v>
      </c>
      <c r="D319" s="8">
        <v>-2408990.4299999997</v>
      </c>
      <c r="E319" s="8">
        <v>-2337414.2399999998</v>
      </c>
      <c r="F319" s="8">
        <v>-2184086.44</v>
      </c>
      <c r="G319" s="9">
        <f t="shared" si="4"/>
        <v>1.2892330170028946E-3</v>
      </c>
      <c r="H319" s="9">
        <f t="shared" si="4"/>
        <v>-3.0621953428331964E-2</v>
      </c>
      <c r="I319" s="9">
        <f t="shared" si="4"/>
        <v>-7.0202258112091853E-2</v>
      </c>
    </row>
    <row r="320" spans="1:9" x14ac:dyDescent="0.25">
      <c r="A320" s="1" t="s">
        <v>585</v>
      </c>
      <c r="B320" s="1" t="s">
        <v>586</v>
      </c>
      <c r="C320" s="8">
        <v>-770409.22</v>
      </c>
      <c r="D320" s="8">
        <v>-749876.82</v>
      </c>
      <c r="E320" s="8">
        <v>-748485.11</v>
      </c>
      <c r="F320" s="8">
        <v>-768830.47</v>
      </c>
      <c r="G320" s="9">
        <f t="shared" si="4"/>
        <v>-2.738103039376524E-2</v>
      </c>
      <c r="H320" s="9">
        <f t="shared" si="4"/>
        <v>-1.859368985977507E-3</v>
      </c>
      <c r="I320" s="9">
        <f t="shared" si="4"/>
        <v>2.6462738918242908E-2</v>
      </c>
    </row>
    <row r="321" spans="1:9" x14ac:dyDescent="0.25">
      <c r="A321" s="1" t="s">
        <v>587</v>
      </c>
      <c r="B321" s="1" t="s">
        <v>588</v>
      </c>
      <c r="C321" s="8">
        <v>-143737.02999999997</v>
      </c>
      <c r="D321" s="8">
        <v>-145218.04</v>
      </c>
      <c r="E321" s="8">
        <v>-162651.32</v>
      </c>
      <c r="F321" s="8">
        <v>-151909.19</v>
      </c>
      <c r="G321" s="9">
        <f t="shared" si="4"/>
        <v>1.0198526298798954E-2</v>
      </c>
      <c r="H321" s="9">
        <f t="shared" si="4"/>
        <v>0.10718191527741673</v>
      </c>
      <c r="I321" s="9">
        <f t="shared" si="4"/>
        <v>-7.0714154950072508E-2</v>
      </c>
    </row>
    <row r="322" spans="1:9" x14ac:dyDescent="0.25">
      <c r="A322" s="1" t="s">
        <v>589</v>
      </c>
      <c r="B322" s="1" t="s">
        <v>590</v>
      </c>
      <c r="C322" s="8">
        <v>-713427.07</v>
      </c>
      <c r="D322" s="8">
        <v>-820344.6399999999</v>
      </c>
      <c r="E322" s="8">
        <v>-583924.29</v>
      </c>
      <c r="F322" s="8">
        <v>-735888.60999999987</v>
      </c>
      <c r="G322" s="9">
        <f t="shared" si="4"/>
        <v>0.13033250269057645</v>
      </c>
      <c r="H322" s="9">
        <f t="shared" si="4"/>
        <v>-0.4048818554884912</v>
      </c>
      <c r="I322" s="9">
        <f t="shared" si="4"/>
        <v>0.20650451431773059</v>
      </c>
    </row>
    <row r="323" spans="1:9" x14ac:dyDescent="0.25">
      <c r="A323" s="1" t="s">
        <v>591</v>
      </c>
      <c r="B323" s="1" t="s">
        <v>592</v>
      </c>
      <c r="C323" s="8">
        <v>-21699.010000000038</v>
      </c>
      <c r="D323" s="8">
        <v>-683.79999999998836</v>
      </c>
      <c r="E323" s="8">
        <v>-2391.5499999999302</v>
      </c>
      <c r="F323" s="8">
        <v>99768.99</v>
      </c>
      <c r="G323" s="9">
        <f t="shared" si="4"/>
        <v>-30.732977478795565</v>
      </c>
      <c r="H323" s="9">
        <f t="shared" si="4"/>
        <v>0.71407664485375244</v>
      </c>
      <c r="I323" s="9">
        <f t="shared" si="4"/>
        <v>-1.0239708751186107</v>
      </c>
    </row>
    <row r="324" spans="1:9" x14ac:dyDescent="0.25">
      <c r="A324" s="1" t="s">
        <v>593</v>
      </c>
      <c r="B324" s="1" t="s">
        <v>594</v>
      </c>
      <c r="C324" s="8">
        <v>216620.15999999995</v>
      </c>
      <c r="D324" s="8">
        <v>216620.15999999995</v>
      </c>
      <c r="E324" s="8">
        <v>216620.15999999995</v>
      </c>
      <c r="F324" s="8">
        <v>216620.15999999995</v>
      </c>
      <c r="G324" s="9">
        <f t="shared" si="4"/>
        <v>0</v>
      </c>
      <c r="H324" s="9">
        <f t="shared" si="4"/>
        <v>0</v>
      </c>
      <c r="I324" s="9">
        <f t="shared" si="4"/>
        <v>0</v>
      </c>
    </row>
    <row r="325" spans="1:9" x14ac:dyDescent="0.25">
      <c r="A325" s="1" t="s">
        <v>595</v>
      </c>
      <c r="B325" s="1" t="s">
        <v>596</v>
      </c>
      <c r="C325" s="8">
        <v>-2011895.8399999999</v>
      </c>
      <c r="D325" s="8">
        <v>-1416098.94</v>
      </c>
      <c r="E325" s="8">
        <v>176350.95000000004</v>
      </c>
      <c r="F325" s="8">
        <v>-74202</v>
      </c>
      <c r="G325" s="9">
        <f t="shared" si="4"/>
        <v>-0.42073112490289694</v>
      </c>
      <c r="H325" s="9">
        <f t="shared" si="4"/>
        <v>-9.030004601619666</v>
      </c>
      <c r="I325" s="9">
        <f t="shared" si="4"/>
        <v>3.3766333791542014</v>
      </c>
    </row>
    <row r="326" spans="1:9" x14ac:dyDescent="0.25">
      <c r="A326" s="1" t="s">
        <v>597</v>
      </c>
      <c r="B326" s="1" t="s">
        <v>598</v>
      </c>
      <c r="C326" s="8">
        <v>139720.06</v>
      </c>
      <c r="D326" s="8">
        <v>139547.78</v>
      </c>
      <c r="E326" s="8">
        <v>139814.39999999999</v>
      </c>
      <c r="F326" s="8">
        <v>127743.69</v>
      </c>
      <c r="G326" s="9">
        <f t="shared" si="4"/>
        <v>1.234559231253975E-3</v>
      </c>
      <c r="H326" s="9">
        <f t="shared" si="4"/>
        <v>-1.9069566511031436E-3</v>
      </c>
      <c r="I326" s="9">
        <f t="shared" si="4"/>
        <v>9.4491633989905816E-2</v>
      </c>
    </row>
    <row r="327" spans="1:9" x14ac:dyDescent="0.25">
      <c r="A327" s="1" t="s">
        <v>599</v>
      </c>
      <c r="B327" s="1" t="s">
        <v>600</v>
      </c>
      <c r="C327" s="8">
        <v>3002.78</v>
      </c>
      <c r="D327" s="8">
        <v>2360.29</v>
      </c>
      <c r="E327" s="8">
        <v>1108240.3699999999</v>
      </c>
      <c r="F327" s="8">
        <v>898.12999999999988</v>
      </c>
      <c r="G327" s="9">
        <f t="shared" si="4"/>
        <v>0.27220807612623882</v>
      </c>
      <c r="H327" s="9">
        <f t="shared" si="4"/>
        <v>-0.997870236400069</v>
      </c>
      <c r="I327" s="9">
        <f t="shared" si="4"/>
        <v>1232.9420462516564</v>
      </c>
    </row>
    <row r="328" spans="1:9" x14ac:dyDescent="0.25">
      <c r="A328" s="1" t="s">
        <v>601</v>
      </c>
      <c r="B328" s="1" t="s">
        <v>602</v>
      </c>
      <c r="C328" s="8">
        <v>0</v>
      </c>
      <c r="D328" s="8">
        <v>4.82</v>
      </c>
      <c r="E328" s="8">
        <v>-2.62</v>
      </c>
      <c r="F328" s="8">
        <v>-11.13</v>
      </c>
      <c r="G328" s="9">
        <f t="shared" ref="G328:I361" si="5">IFERROR((C328-D328)/ABS(D328), "n.m.")</f>
        <v>-1</v>
      </c>
      <c r="H328" s="9">
        <f t="shared" si="5"/>
        <v>2.8396946564885495</v>
      </c>
      <c r="I328" s="9">
        <f t="shared" si="5"/>
        <v>0.76460017969451943</v>
      </c>
    </row>
    <row r="329" spans="1:9" x14ac:dyDescent="0.25">
      <c r="A329" s="1" t="s">
        <v>603</v>
      </c>
      <c r="B329" s="1" t="s">
        <v>604</v>
      </c>
      <c r="C329" s="8">
        <v>1711551.41</v>
      </c>
      <c r="D329" s="8">
        <v>1396530.77</v>
      </c>
      <c r="E329" s="8">
        <v>794278.53999999992</v>
      </c>
      <c r="F329" s="8">
        <v>2575493.8880000003</v>
      </c>
      <c r="G329" s="9">
        <f t="shared" si="5"/>
        <v>0.2255737193674579</v>
      </c>
      <c r="H329" s="9">
        <f t="shared" si="5"/>
        <v>0.75823807351008143</v>
      </c>
      <c r="I329" s="9">
        <f t="shared" si="5"/>
        <v>-0.69160146576127302</v>
      </c>
    </row>
    <row r="330" spans="1:9" x14ac:dyDescent="0.25">
      <c r="A330" s="1" t="s">
        <v>605</v>
      </c>
      <c r="B330" s="1" t="s">
        <v>606</v>
      </c>
      <c r="C330" s="8">
        <v>9943.6500000000015</v>
      </c>
      <c r="D330" s="8">
        <v>9373.64</v>
      </c>
      <c r="E330" s="8">
        <v>16819.989999999998</v>
      </c>
      <c r="F330" s="8">
        <v>13418.84</v>
      </c>
      <c r="G330" s="9">
        <f t="shared" si="5"/>
        <v>6.0809888154441827E-2</v>
      </c>
      <c r="H330" s="9">
        <f t="shared" si="5"/>
        <v>-0.44270834881590293</v>
      </c>
      <c r="I330" s="9">
        <f t="shared" si="5"/>
        <v>0.25346080585207048</v>
      </c>
    </row>
    <row r="331" spans="1:9" x14ac:dyDescent="0.25">
      <c r="A331" s="1" t="s">
        <v>607</v>
      </c>
      <c r="B331" s="1" t="s">
        <v>608</v>
      </c>
      <c r="C331" s="8">
        <v>953393.08000000019</v>
      </c>
      <c r="D331" s="8">
        <v>982320.39</v>
      </c>
      <c r="E331" s="8">
        <v>0</v>
      </c>
      <c r="F331" s="8">
        <v>0</v>
      </c>
      <c r="G331" s="9">
        <f t="shared" si="5"/>
        <v>-2.9447938060208463E-2</v>
      </c>
      <c r="H331" s="9" t="str">
        <f t="shared" si="5"/>
        <v>n.m.</v>
      </c>
      <c r="I331" s="9" t="str">
        <f t="shared" si="5"/>
        <v>n.m.</v>
      </c>
    </row>
    <row r="332" spans="1:9" x14ac:dyDescent="0.25">
      <c r="A332" s="1" t="s">
        <v>609</v>
      </c>
      <c r="B332" s="1" t="s">
        <v>610</v>
      </c>
      <c r="C332" s="8">
        <v>43526.729999999996</v>
      </c>
      <c r="D332" s="8">
        <v>104921.46</v>
      </c>
      <c r="E332" s="8">
        <v>94901.85</v>
      </c>
      <c r="F332" s="8">
        <v>12274.06</v>
      </c>
      <c r="G332" s="9">
        <f t="shared" si="5"/>
        <v>-0.5851494060414334</v>
      </c>
      <c r="H332" s="9">
        <f t="shared" si="5"/>
        <v>0.10557865837178095</v>
      </c>
      <c r="I332" s="9">
        <f t="shared" si="5"/>
        <v>6.7319037058642381</v>
      </c>
    </row>
    <row r="333" spans="1:9" x14ac:dyDescent="0.25">
      <c r="A333" s="1" t="s">
        <v>611</v>
      </c>
      <c r="B333" s="1" t="s">
        <v>612</v>
      </c>
      <c r="C333" s="8">
        <v>4487.78</v>
      </c>
      <c r="D333" s="8">
        <v>4359.1100000000006</v>
      </c>
      <c r="E333" s="8">
        <v>1613.5600000000002</v>
      </c>
      <c r="F333" s="8">
        <v>3135.0099999999998</v>
      </c>
      <c r="G333" s="9">
        <f t="shared" si="5"/>
        <v>2.951749324976868E-2</v>
      </c>
      <c r="H333" s="9">
        <f t="shared" si="5"/>
        <v>1.7015481296016262</v>
      </c>
      <c r="I333" s="9">
        <f t="shared" si="5"/>
        <v>-0.48530945674814424</v>
      </c>
    </row>
    <row r="334" spans="1:9" x14ac:dyDescent="0.25">
      <c r="A334" s="1" t="s">
        <v>613</v>
      </c>
      <c r="B334" s="1" t="s">
        <v>614</v>
      </c>
      <c r="C334" s="8">
        <v>0</v>
      </c>
      <c r="D334" s="8">
        <v>0</v>
      </c>
      <c r="E334" s="8">
        <v>22000</v>
      </c>
      <c r="F334" s="8">
        <v>21500</v>
      </c>
      <c r="G334" s="9" t="str">
        <f t="shared" si="5"/>
        <v>n.m.</v>
      </c>
      <c r="H334" s="9">
        <f t="shared" si="5"/>
        <v>-1</v>
      </c>
      <c r="I334" s="9">
        <f t="shared" si="5"/>
        <v>2.3255813953488372E-2</v>
      </c>
    </row>
    <row r="335" spans="1:9" x14ac:dyDescent="0.25">
      <c r="A335" s="1" t="s">
        <v>615</v>
      </c>
      <c r="B335" s="1" t="s">
        <v>616</v>
      </c>
      <c r="C335" s="8">
        <v>26500.03</v>
      </c>
      <c r="D335" s="8">
        <v>26500.03</v>
      </c>
      <c r="E335" s="8">
        <v>64.960000000000008</v>
      </c>
      <c r="F335" s="8">
        <v>0</v>
      </c>
      <c r="G335" s="9">
        <f t="shared" si="5"/>
        <v>0</v>
      </c>
      <c r="H335" s="9">
        <f t="shared" si="5"/>
        <v>406.94381157635462</v>
      </c>
      <c r="I335" s="9" t="str">
        <f t="shared" si="5"/>
        <v>n.m.</v>
      </c>
    </row>
    <row r="336" spans="1:9" x14ac:dyDescent="0.25">
      <c r="A336" s="1" t="s">
        <v>617</v>
      </c>
      <c r="B336" s="1" t="s">
        <v>618</v>
      </c>
      <c r="C336" s="8">
        <v>509</v>
      </c>
      <c r="D336" s="8">
        <v>494.61999999999995</v>
      </c>
      <c r="E336" s="8">
        <v>46.269999999999996</v>
      </c>
      <c r="F336" s="8">
        <v>163.35</v>
      </c>
      <c r="G336" s="9">
        <f t="shared" si="5"/>
        <v>2.9072823581739626E-2</v>
      </c>
      <c r="H336" s="9">
        <f t="shared" si="5"/>
        <v>9.689863842662632</v>
      </c>
      <c r="I336" s="9">
        <f t="shared" si="5"/>
        <v>-0.71674318947046223</v>
      </c>
    </row>
    <row r="337" spans="1:9" x14ac:dyDescent="0.25">
      <c r="A337" s="1" t="s">
        <v>619</v>
      </c>
      <c r="B337" s="1" t="s">
        <v>620</v>
      </c>
      <c r="C337" s="8">
        <v>147954.44</v>
      </c>
      <c r="D337" s="8">
        <v>152309.57</v>
      </c>
      <c r="E337" s="8">
        <v>98976.56</v>
      </c>
      <c r="F337" s="8">
        <v>21073.350000000002</v>
      </c>
      <c r="G337" s="9">
        <f t="shared" si="5"/>
        <v>-2.8593935364665559E-2</v>
      </c>
      <c r="H337" s="9">
        <f t="shared" si="5"/>
        <v>0.53884485377143854</v>
      </c>
      <c r="I337" s="9">
        <f t="shared" si="5"/>
        <v>3.6967643967380592</v>
      </c>
    </row>
    <row r="338" spans="1:9" x14ac:dyDescent="0.25">
      <c r="A338" s="1" t="s">
        <v>621</v>
      </c>
      <c r="B338" s="1" t="s">
        <v>622</v>
      </c>
      <c r="C338" s="8">
        <v>234.57999999999998</v>
      </c>
      <c r="D338" s="8">
        <v>236.16</v>
      </c>
      <c r="E338" s="8">
        <v>147.92000000000002</v>
      </c>
      <c r="F338" s="8">
        <v>174.44</v>
      </c>
      <c r="G338" s="9">
        <f t="shared" si="5"/>
        <v>-6.6903794037940908E-3</v>
      </c>
      <c r="H338" s="9">
        <f t="shared" si="5"/>
        <v>0.59653866955110846</v>
      </c>
      <c r="I338" s="9">
        <f t="shared" si="5"/>
        <v>-0.15202935106626911</v>
      </c>
    </row>
    <row r="339" spans="1:9" x14ac:dyDescent="0.25">
      <c r="A339" s="1" t="s">
        <v>623</v>
      </c>
      <c r="B339" s="1" t="s">
        <v>624</v>
      </c>
      <c r="C339" s="8">
        <v>8110.8400000000011</v>
      </c>
      <c r="D339" s="8">
        <v>6543.7899999999991</v>
      </c>
      <c r="E339" s="8">
        <v>8945.4000000000015</v>
      </c>
      <c r="F339" s="8">
        <v>7453.7800000000016</v>
      </c>
      <c r="G339" s="9">
        <f t="shared" si="5"/>
        <v>0.23947131555260823</v>
      </c>
      <c r="H339" s="9">
        <f t="shared" si="5"/>
        <v>-0.26847429964003866</v>
      </c>
      <c r="I339" s="9">
        <f t="shared" si="5"/>
        <v>0.20011591434144818</v>
      </c>
    </row>
    <row r="340" spans="1:9" x14ac:dyDescent="0.25">
      <c r="A340" s="1" t="s">
        <v>625</v>
      </c>
      <c r="B340" s="1" t="s">
        <v>626</v>
      </c>
      <c r="C340" s="8">
        <v>368293.97</v>
      </c>
      <c r="D340" s="8">
        <v>325737.99</v>
      </c>
      <c r="E340" s="8">
        <v>286073.63</v>
      </c>
      <c r="F340" s="8">
        <v>163564.37</v>
      </c>
      <c r="G340" s="9">
        <f t="shared" si="5"/>
        <v>0.1306448167129661</v>
      </c>
      <c r="H340" s="9">
        <f t="shared" si="5"/>
        <v>0.13865087809736251</v>
      </c>
      <c r="I340" s="9">
        <f t="shared" si="5"/>
        <v>0.74899722965337756</v>
      </c>
    </row>
    <row r="341" spans="1:9" x14ac:dyDescent="0.25">
      <c r="A341" s="1" t="s">
        <v>627</v>
      </c>
      <c r="B341" s="1" t="s">
        <v>628</v>
      </c>
      <c r="C341" s="8">
        <v>77318.876999999993</v>
      </c>
      <c r="D341" s="8">
        <v>82726.294999999998</v>
      </c>
      <c r="E341" s="8">
        <v>68622.12</v>
      </c>
      <c r="F341" s="8">
        <v>41249.428</v>
      </c>
      <c r="G341" s="9">
        <f t="shared" si="5"/>
        <v>-6.5365165936659017E-2</v>
      </c>
      <c r="H341" s="9">
        <f t="shared" si="5"/>
        <v>0.20553394444823336</v>
      </c>
      <c r="I341" s="9">
        <f t="shared" si="5"/>
        <v>0.6635896138971914</v>
      </c>
    </row>
    <row r="342" spans="1:9" x14ac:dyDescent="0.25">
      <c r="A342" s="1" t="s">
        <v>629</v>
      </c>
      <c r="B342" s="1" t="s">
        <v>630</v>
      </c>
      <c r="C342" s="8">
        <v>785.96</v>
      </c>
      <c r="D342" s="8">
        <v>415.64</v>
      </c>
      <c r="E342" s="8">
        <v>387.86</v>
      </c>
      <c r="F342" s="8">
        <v>79.22</v>
      </c>
      <c r="G342" s="9">
        <f t="shared" si="5"/>
        <v>0.89096333365412395</v>
      </c>
      <c r="H342" s="9">
        <f t="shared" si="5"/>
        <v>7.162378177692974E-2</v>
      </c>
      <c r="I342" s="9">
        <f t="shared" si="5"/>
        <v>3.8959858621560213</v>
      </c>
    </row>
    <row r="343" spans="1:9" x14ac:dyDescent="0.25">
      <c r="A343" s="1" t="s">
        <v>631</v>
      </c>
      <c r="B343" s="1" t="s">
        <v>632</v>
      </c>
      <c r="C343" s="8">
        <v>14449.969999999972</v>
      </c>
      <c r="D343" s="8">
        <v>269592.95</v>
      </c>
      <c r="E343" s="8">
        <v>137006.49</v>
      </c>
      <c r="F343" s="8">
        <v>115307.55</v>
      </c>
      <c r="G343" s="9">
        <f t="shared" si="5"/>
        <v>-0.9464007868158274</v>
      </c>
      <c r="H343" s="9">
        <f t="shared" si="5"/>
        <v>0.9677385355978394</v>
      </c>
      <c r="I343" s="9">
        <f t="shared" si="5"/>
        <v>0.18818316753759826</v>
      </c>
    </row>
    <row r="344" spans="1:9" x14ac:dyDescent="0.25">
      <c r="A344" s="1" t="s">
        <v>633</v>
      </c>
      <c r="B344" s="1" t="s">
        <v>634</v>
      </c>
      <c r="C344" s="8">
        <v>724195.4</v>
      </c>
      <c r="D344" s="8">
        <v>745940.26</v>
      </c>
      <c r="E344" s="8">
        <v>474080.73800000001</v>
      </c>
      <c r="F344" s="8">
        <v>236174.804</v>
      </c>
      <c r="G344" s="9">
        <f t="shared" si="5"/>
        <v>-2.9150940317928389E-2</v>
      </c>
      <c r="H344" s="9">
        <f t="shared" si="5"/>
        <v>0.57344561845497288</v>
      </c>
      <c r="I344" s="9">
        <f t="shared" si="5"/>
        <v>1.007329867414646</v>
      </c>
    </row>
    <row r="345" spans="1:9" x14ac:dyDescent="0.25">
      <c r="A345" s="1" t="s">
        <v>635</v>
      </c>
      <c r="B345" s="1" t="s">
        <v>636</v>
      </c>
      <c r="C345" s="8">
        <v>0</v>
      </c>
      <c r="D345" s="8">
        <v>0</v>
      </c>
      <c r="E345" s="8">
        <v>-0.2</v>
      </c>
      <c r="F345" s="8">
        <v>0.19999999999999996</v>
      </c>
      <c r="G345" s="9" t="str">
        <f t="shared" si="5"/>
        <v>n.m.</v>
      </c>
      <c r="H345" s="9">
        <f t="shared" si="5"/>
        <v>1</v>
      </c>
      <c r="I345" s="9">
        <f t="shared" si="5"/>
        <v>-2.0000000000000004</v>
      </c>
    </row>
    <row r="346" spans="1:9" x14ac:dyDescent="0.25">
      <c r="A346" s="1" t="s">
        <v>637</v>
      </c>
      <c r="B346" s="1" t="s">
        <v>638</v>
      </c>
      <c r="C346" s="8">
        <v>15929.52</v>
      </c>
      <c r="D346" s="8">
        <v>15929.52</v>
      </c>
      <c r="E346" s="8">
        <v>22237.53</v>
      </c>
      <c r="F346" s="8">
        <v>45819.79</v>
      </c>
      <c r="G346" s="9">
        <f t="shared" si="5"/>
        <v>0</v>
      </c>
      <c r="H346" s="9">
        <f t="shared" si="5"/>
        <v>-0.2836650473321452</v>
      </c>
      <c r="I346" s="9">
        <f t="shared" si="5"/>
        <v>-0.51467411788661632</v>
      </c>
    </row>
    <row r="347" spans="1:9" x14ac:dyDescent="0.25">
      <c r="A347" s="1" t="s">
        <v>639</v>
      </c>
      <c r="B347" s="1" t="s">
        <v>640</v>
      </c>
      <c r="C347" s="8">
        <v>164993.15</v>
      </c>
      <c r="D347" s="8">
        <v>195282.78000000003</v>
      </c>
      <c r="E347" s="8">
        <v>134201.96000000002</v>
      </c>
      <c r="F347" s="8">
        <v>121680.49</v>
      </c>
      <c r="G347" s="9">
        <f t="shared" si="5"/>
        <v>-0.15510650759887804</v>
      </c>
      <c r="H347" s="9">
        <f t="shared" si="5"/>
        <v>0.4551410426494516</v>
      </c>
      <c r="I347" s="9">
        <f t="shared" si="5"/>
        <v>0.10290450013802555</v>
      </c>
    </row>
    <row r="348" spans="1:9" x14ac:dyDescent="0.25">
      <c r="A348" s="1" t="s">
        <v>641</v>
      </c>
      <c r="B348" s="1" t="s">
        <v>642</v>
      </c>
      <c r="C348" s="8">
        <v>10677.14</v>
      </c>
      <c r="D348" s="8">
        <v>31860.28</v>
      </c>
      <c r="E348" s="8">
        <v>100338</v>
      </c>
      <c r="F348" s="8">
        <v>91605.986000000004</v>
      </c>
      <c r="G348" s="9">
        <f t="shared" si="5"/>
        <v>-0.66487614044823207</v>
      </c>
      <c r="H348" s="9">
        <f t="shared" si="5"/>
        <v>-0.68247044987940764</v>
      </c>
      <c r="I348" s="9">
        <f t="shared" si="5"/>
        <v>9.532143456214745E-2</v>
      </c>
    </row>
    <row r="349" spans="1:9" x14ac:dyDescent="0.25">
      <c r="A349" s="1" t="s">
        <v>643</v>
      </c>
      <c r="B349" s="1" t="s">
        <v>644</v>
      </c>
      <c r="C349" s="8">
        <v>19645.850000000002</v>
      </c>
      <c r="D349" s="8">
        <v>15669.800000000001</v>
      </c>
      <c r="E349" s="8">
        <v>4261.3999999999978</v>
      </c>
      <c r="F349" s="8">
        <v>1897.8799999999999</v>
      </c>
      <c r="G349" s="9">
        <f t="shared" si="5"/>
        <v>0.25373967759639565</v>
      </c>
      <c r="H349" s="9">
        <f t="shared" si="5"/>
        <v>2.677148355000706</v>
      </c>
      <c r="I349" s="9">
        <f t="shared" si="5"/>
        <v>1.2453474403018092</v>
      </c>
    </row>
    <row r="350" spans="1:9" x14ac:dyDescent="0.25">
      <c r="A350" s="1" t="s">
        <v>645</v>
      </c>
      <c r="B350" s="1" t="s">
        <v>646</v>
      </c>
      <c r="C350" s="8">
        <v>763130.82</v>
      </c>
      <c r="D350" s="8">
        <v>799839.3899999999</v>
      </c>
      <c r="E350" s="8">
        <v>926683.25</v>
      </c>
      <c r="F350" s="8">
        <v>779336.12</v>
      </c>
      <c r="G350" s="9">
        <f t="shared" si="5"/>
        <v>-4.5894926480177421E-2</v>
      </c>
      <c r="H350" s="9">
        <f t="shared" si="5"/>
        <v>-0.13687941375869273</v>
      </c>
      <c r="I350" s="9">
        <f t="shared" si="5"/>
        <v>0.18906749760295982</v>
      </c>
    </row>
    <row r="351" spans="1:9" x14ac:dyDescent="0.25">
      <c r="A351" s="1" t="s">
        <v>647</v>
      </c>
      <c r="B351" s="1" t="s">
        <v>648</v>
      </c>
      <c r="C351" s="8">
        <v>1582.67</v>
      </c>
      <c r="D351" s="8">
        <v>15838.179999999998</v>
      </c>
      <c r="E351" s="8">
        <v>187532.39</v>
      </c>
      <c r="F351" s="8">
        <v>94008.8</v>
      </c>
      <c r="G351" s="9">
        <f t="shared" si="5"/>
        <v>-0.90007248307570686</v>
      </c>
      <c r="H351" s="9">
        <f t="shared" si="5"/>
        <v>-0.91554429610799504</v>
      </c>
      <c r="I351" s="9">
        <f t="shared" si="5"/>
        <v>0.99483867467726439</v>
      </c>
    </row>
    <row r="352" spans="1:9" x14ac:dyDescent="0.25">
      <c r="A352" s="1" t="s">
        <v>649</v>
      </c>
      <c r="B352" s="1" t="s">
        <v>650</v>
      </c>
      <c r="C352" s="8">
        <v>5248.47</v>
      </c>
      <c r="D352" s="8">
        <v>9969.61</v>
      </c>
      <c r="E352" s="8">
        <v>3213.2300000000005</v>
      </c>
      <c r="F352" s="8">
        <v>5975.949999999998</v>
      </c>
      <c r="G352" s="9">
        <f t="shared" si="5"/>
        <v>-0.47355312795585786</v>
      </c>
      <c r="H352" s="9">
        <f t="shared" si="5"/>
        <v>2.1026755009756535</v>
      </c>
      <c r="I352" s="9">
        <f t="shared" si="5"/>
        <v>-0.46230641153289409</v>
      </c>
    </row>
    <row r="353" spans="1:9" x14ac:dyDescent="0.25">
      <c r="A353" s="1" t="s">
        <v>651</v>
      </c>
      <c r="B353" s="1" t="s">
        <v>652</v>
      </c>
      <c r="C353" s="8">
        <v>1025205.87</v>
      </c>
      <c r="D353" s="8">
        <v>1009754.38</v>
      </c>
      <c r="E353" s="8">
        <v>1096450.93</v>
      </c>
      <c r="F353" s="8">
        <v>1168534.1530000002</v>
      </c>
      <c r="G353" s="9">
        <f t="shared" si="5"/>
        <v>1.5302226270115304E-2</v>
      </c>
      <c r="H353" s="9">
        <f t="shared" si="5"/>
        <v>-7.9070159573853369E-2</v>
      </c>
      <c r="I353" s="9">
        <f t="shared" si="5"/>
        <v>-6.168687737105466E-2</v>
      </c>
    </row>
    <row r="354" spans="1:9" x14ac:dyDescent="0.25">
      <c r="A354" s="1" t="s">
        <v>653</v>
      </c>
      <c r="B354" s="1" t="s">
        <v>654</v>
      </c>
      <c r="C354" s="8">
        <v>803924.99000000011</v>
      </c>
      <c r="D354" s="8">
        <v>792563.64999999991</v>
      </c>
      <c r="E354" s="8">
        <v>748430.35</v>
      </c>
      <c r="F354" s="8">
        <v>869194.51000000013</v>
      </c>
      <c r="G354" s="9">
        <f t="shared" si="5"/>
        <v>1.4334924393769764E-2</v>
      </c>
      <c r="H354" s="9">
        <f t="shared" si="5"/>
        <v>5.8967811767654706E-2</v>
      </c>
      <c r="I354" s="9">
        <f t="shared" si="5"/>
        <v>-0.13893801515152246</v>
      </c>
    </row>
    <row r="355" spans="1:9" x14ac:dyDescent="0.25">
      <c r="A355" s="1" t="s">
        <v>655</v>
      </c>
      <c r="B355" s="1" t="s">
        <v>656</v>
      </c>
      <c r="C355" s="8">
        <v>0</v>
      </c>
      <c r="D355" s="8">
        <v>31.33</v>
      </c>
      <c r="E355" s="8">
        <v>8.02</v>
      </c>
      <c r="F355" s="8">
        <v>23.28</v>
      </c>
      <c r="G355" s="9">
        <f t="shared" si="5"/>
        <v>-1</v>
      </c>
      <c r="H355" s="9">
        <f t="shared" si="5"/>
        <v>2.9064837905236907</v>
      </c>
      <c r="I355" s="9">
        <f t="shared" si="5"/>
        <v>-0.65549828178694158</v>
      </c>
    </row>
    <row r="356" spans="1:9" x14ac:dyDescent="0.25">
      <c r="A356" s="1" t="s">
        <v>657</v>
      </c>
      <c r="B356" s="1" t="s">
        <v>658</v>
      </c>
      <c r="C356" s="8">
        <v>576.06999999999994</v>
      </c>
      <c r="D356" s="8">
        <v>1368.52</v>
      </c>
      <c r="E356" s="8">
        <v>3255.31</v>
      </c>
      <c r="F356" s="8">
        <v>0</v>
      </c>
      <c r="G356" s="9">
        <f t="shared" si="5"/>
        <v>-0.57905620670505364</v>
      </c>
      <c r="H356" s="9">
        <f t="shared" si="5"/>
        <v>-0.5796037858145614</v>
      </c>
      <c r="I356" s="9" t="str">
        <f t="shared" si="5"/>
        <v>n.m.</v>
      </c>
    </row>
    <row r="357" spans="1:9" x14ac:dyDescent="0.25">
      <c r="A357" s="1" t="s">
        <v>659</v>
      </c>
      <c r="B357" s="1" t="s">
        <v>660</v>
      </c>
      <c r="C357" s="8">
        <v>917.36</v>
      </c>
      <c r="D357" s="8">
        <v>1056.1599999999999</v>
      </c>
      <c r="E357" s="8">
        <v>1171.06</v>
      </c>
      <c r="F357" s="8">
        <v>1177.1100000000001</v>
      </c>
      <c r="G357" s="9">
        <f t="shared" si="5"/>
        <v>-0.13141948189668218</v>
      </c>
      <c r="H357" s="9">
        <f t="shared" si="5"/>
        <v>-9.8116236571994683E-2</v>
      </c>
      <c r="I357" s="9">
        <f t="shared" si="5"/>
        <v>-5.1397065694796422E-3</v>
      </c>
    </row>
    <row r="358" spans="1:9" x14ac:dyDescent="0.25">
      <c r="A358" s="1" t="s">
        <v>661</v>
      </c>
      <c r="B358" s="1" t="s">
        <v>662</v>
      </c>
      <c r="C358" s="8">
        <v>160.66</v>
      </c>
      <c r="D358" s="8">
        <v>211.31</v>
      </c>
      <c r="E358" s="8">
        <v>0</v>
      </c>
      <c r="F358" s="8">
        <v>0</v>
      </c>
      <c r="G358" s="9">
        <f t="shared" si="5"/>
        <v>-0.23969523448961244</v>
      </c>
      <c r="H358" s="9" t="str">
        <f t="shared" si="5"/>
        <v>n.m.</v>
      </c>
      <c r="I358" s="9" t="str">
        <f t="shared" si="5"/>
        <v>n.m.</v>
      </c>
    </row>
    <row r="359" spans="1:9" x14ac:dyDescent="0.25">
      <c r="A359" s="1" t="s">
        <v>663</v>
      </c>
      <c r="B359" s="1" t="s">
        <v>664</v>
      </c>
      <c r="C359" s="8">
        <v>13156.29</v>
      </c>
      <c r="D359" s="8">
        <v>17756.809999999998</v>
      </c>
      <c r="E359" s="8">
        <v>22632.870000000003</v>
      </c>
      <c r="F359" s="8">
        <v>18545.871000000006</v>
      </c>
      <c r="G359" s="9">
        <f t="shared" si="5"/>
        <v>-0.25908482435752805</v>
      </c>
      <c r="H359" s="9">
        <f t="shared" si="5"/>
        <v>-0.2154415237660979</v>
      </c>
      <c r="I359" s="9">
        <f t="shared" si="5"/>
        <v>0.22037244840104811</v>
      </c>
    </row>
    <row r="360" spans="1:9" ht="16.5" thickBot="1" x14ac:dyDescent="0.3">
      <c r="A360" s="11" t="s">
        <v>665</v>
      </c>
      <c r="B360" s="11"/>
      <c r="C360" s="12">
        <f>SUM(C80:C359)</f>
        <v>581548152.70900047</v>
      </c>
      <c r="D360" s="12">
        <f t="shared" ref="D360:F360" si="6">SUM(D80:D359)</f>
        <v>588563493.00499952</v>
      </c>
      <c r="E360" s="12">
        <f t="shared" si="6"/>
        <v>455971212.32000011</v>
      </c>
      <c r="F360" s="12">
        <f t="shared" si="6"/>
        <v>341609655.87799984</v>
      </c>
      <c r="G360" s="13">
        <f t="shared" si="5"/>
        <v>-1.1919428199974099E-2</v>
      </c>
      <c r="H360" s="13">
        <f t="shared" si="5"/>
        <v>0.29079090324664242</v>
      </c>
      <c r="I360" s="13">
        <f t="shared" si="5"/>
        <v>0.33477261100266609</v>
      </c>
    </row>
    <row r="361" spans="1:9" ht="16.5" thickTop="1" x14ac:dyDescent="0.25">
      <c r="A361" s="1" t="s">
        <v>666</v>
      </c>
      <c r="C361" s="14">
        <v>-48761.529599999994</v>
      </c>
      <c r="D361" s="14">
        <v>13226.207400000003</v>
      </c>
      <c r="E361" s="14">
        <v>394366.6272000001</v>
      </c>
      <c r="F361" s="14">
        <v>1492472.5662</v>
      </c>
      <c r="G361" s="9">
        <f t="shared" si="5"/>
        <v>-4.686735594362446</v>
      </c>
      <c r="H361" s="9">
        <f t="shared" si="5"/>
        <v>-0.9664621535196678</v>
      </c>
      <c r="I361" s="9">
        <f t="shared" si="5"/>
        <v>-0.73576289699977448</v>
      </c>
    </row>
    <row r="362" spans="1:9" ht="16.5" thickBot="1" x14ac:dyDescent="0.3">
      <c r="A362" s="11" t="s">
        <v>667</v>
      </c>
      <c r="B362" s="11"/>
      <c r="C362" s="12">
        <f>SUM(C7:C359)+C361</f>
        <v>709140126.26140034</v>
      </c>
      <c r="D362" s="12">
        <f t="shared" ref="D362:F362" si="7">SUM(D7:D359)+D361</f>
        <v>708992284.30640006</v>
      </c>
      <c r="E362" s="12">
        <f t="shared" si="7"/>
        <v>573090360.59619963</v>
      </c>
      <c r="F362" s="12">
        <f t="shared" si="7"/>
        <v>467581748.8821997</v>
      </c>
      <c r="G362" s="13">
        <f t="shared" ref="G362:I362" si="8">IFERROR((C362-D362)/ABS(D362), "n.m.")</f>
        <v>2.0852406757136097E-4</v>
      </c>
      <c r="H362" s="13">
        <f t="shared" si="8"/>
        <v>0.23713873597318649</v>
      </c>
      <c r="I362" s="13">
        <f t="shared" si="8"/>
        <v>0.22564741238559605</v>
      </c>
    </row>
    <row r="363" spans="1:9" ht="16.5" thickTop="1" x14ac:dyDescent="0.25">
      <c r="G363" s="8"/>
    </row>
    <row r="364" spans="1:9" x14ac:dyDescent="0.25">
      <c r="A364" s="1" t="s">
        <v>668</v>
      </c>
      <c r="B364" s="1" t="s">
        <v>669</v>
      </c>
    </row>
    <row r="365" spans="1:9" x14ac:dyDescent="0.25">
      <c r="A365" s="1" t="s">
        <v>670</v>
      </c>
      <c r="B365" s="1" t="s">
        <v>671</v>
      </c>
    </row>
    <row r="366" spans="1:9" x14ac:dyDescent="0.25">
      <c r="A366" s="1" t="s">
        <v>672</v>
      </c>
      <c r="B366" s="1" t="s">
        <v>673</v>
      </c>
      <c r="F366" s="14"/>
    </row>
    <row r="367" spans="1:9" x14ac:dyDescent="0.25">
      <c r="A367" s="1" t="s">
        <v>25</v>
      </c>
      <c r="B367" s="1" t="s">
        <v>674</v>
      </c>
    </row>
  </sheetData>
  <mergeCells count="5">
    <mergeCell ref="A1:I1"/>
    <mergeCell ref="A2:I2"/>
    <mergeCell ref="A3:I3"/>
    <mergeCell ref="A5:F5"/>
    <mergeCell ref="G5:I5"/>
  </mergeCells>
  <pageMargins left="0.7" right="0.7" top="0.75" bottom="0.75" header="0.3" footer="0.3"/>
  <pageSetup scale="54" fitToHeight="1000" orientation="portrait" horizontalDpi="3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zNTg4NTI8L1VzZXJOYW1lPjxEYXRlVGltZT43LzEyLzIwMjMgMjo0Mjoz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A080C10F-E52C-4E75-B381-843A06EB0C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DC6153B-E100-4F02-B150-7F0F95AB6B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KPSC_1_1a</vt:lpstr>
      <vt:lpstr>KPSC_1_1a!Print_Titles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s273673</dc:creator>
  <cp:lastModifiedBy>s007506</cp:lastModifiedBy>
  <dcterms:created xsi:type="dcterms:W3CDTF">2023-06-28T20:02:14Z</dcterms:created>
  <dcterms:modified xsi:type="dcterms:W3CDTF">2023-07-13T19:48:43Z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445488b7-dc7c-477a-b74e-80d7b8e0da62</vt:lpwstr>
  </property>
  <property fmtid="{D5CDD505-2E9C-101B-9397-08002B2CF9AE}" pid="3" name="bjSaver">
    <vt:lpwstr>jJe8a3Tgjf44TY3lZfqMIckNr1PAJOll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{A080C10F-E52C-4E75-B381-843A06EB0CCE}</vt:lpwstr>
  </property>
</Properties>
</file>