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gulatory Support\Generation Support\_KPCo\KPCO Base Cases\2023 Base Case (2023-00159)\01 - Direct Testimony\Work Papers\"/>
    </mc:Choice>
  </mc:AlternateContent>
  <xr:revisionPtr revIDLastSave="0" documentId="13_ncr:1_{FAE52045-28AF-4333-9FCC-FB40204F0FBA}" xr6:coauthVersionLast="47" xr6:coauthVersionMax="47" xr10:uidLastSave="{00000000-0000-0000-0000-000000000000}"/>
  <bookViews>
    <workbookView xWindow="-28920" yWindow="-120" windowWidth="29040" windowHeight="15720" xr2:uid="{56C3DAD4-D5CB-4B2A-A8DC-FC15AFAC41BA}"/>
  </bookViews>
  <sheets>
    <sheet name="TCK-2" sheetId="9" r:id="rId1"/>
    <sheet name="Non Labor O&amp;M non Adj" sheetId="6" r:id="rId2"/>
    <sheet name="O&amp;M non Adj w Lbr" sheetId="7" r:id="rId3"/>
    <sheet name="2020 vs 2023" sheetId="8" r:id="rId4"/>
    <sheet name="Non Labor O&amp;M w Adj" sheetId="1" r:id="rId5"/>
    <sheet name="Internal Labor w Adj" sheetId="3" r:id="rId6"/>
    <sheet name="Accounts Pulled in Query w Adj" sheetId="4" r:id="rId7"/>
    <sheet name="Non Labor O&amp;M wo Adj" sheetId="2" r:id="rId8"/>
    <sheet name="Proposed Adjustments" sheetId="5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8" l="1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T21" i="8"/>
  <c r="T20" i="8"/>
  <c r="T19" i="8"/>
  <c r="T18" i="8"/>
  <c r="T17" i="8"/>
  <c r="T16" i="8"/>
  <c r="T15" i="8"/>
  <c r="T14" i="8"/>
  <c r="T13" i="8"/>
  <c r="T12" i="8"/>
  <c r="T11" i="8"/>
  <c r="T10" i="8"/>
  <c r="T9" i="8"/>
  <c r="T8" i="8"/>
  <c r="T7" i="8"/>
  <c r="T6" i="8"/>
  <c r="T5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W5" i="8"/>
  <c r="Z21" i="8"/>
  <c r="Z20" i="8"/>
  <c r="Z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AB21" i="8"/>
  <c r="AA21" i="8"/>
  <c r="AB20" i="8"/>
  <c r="AA20" i="8"/>
  <c r="AB19" i="8"/>
  <c r="AA19" i="8"/>
  <c r="AC19" i="8" s="1"/>
  <c r="AB18" i="8"/>
  <c r="AA18" i="8"/>
  <c r="AB17" i="8"/>
  <c r="AA17" i="8"/>
  <c r="AB16" i="8"/>
  <c r="AA16" i="8"/>
  <c r="AB15" i="8"/>
  <c r="AA15" i="8"/>
  <c r="AC15" i="8" s="1"/>
  <c r="AB14" i="8"/>
  <c r="AA14" i="8"/>
  <c r="AB13" i="8"/>
  <c r="AA13" i="8"/>
  <c r="AB12" i="8"/>
  <c r="AA12" i="8"/>
  <c r="AB11" i="8"/>
  <c r="AA11" i="8"/>
  <c r="AC11" i="8" s="1"/>
  <c r="AB10" i="8"/>
  <c r="AA10" i="8"/>
  <c r="AB9" i="8"/>
  <c r="AA9" i="8"/>
  <c r="AB8" i="8"/>
  <c r="AA8" i="8"/>
  <c r="AB7" i="8"/>
  <c r="AA7" i="8"/>
  <c r="AC7" i="8" s="1"/>
  <c r="AB6" i="8"/>
  <c r="AA6" i="8"/>
  <c r="AB5" i="8"/>
  <c r="AA5" i="8"/>
  <c r="AC20" i="8"/>
  <c r="AC17" i="8"/>
  <c r="AC16" i="8"/>
  <c r="AC12" i="8"/>
  <c r="AC9" i="8"/>
  <c r="AC8" i="8"/>
  <c r="AE21" i="8"/>
  <c r="AD21" i="8"/>
  <c r="AE20" i="8"/>
  <c r="AD20" i="8"/>
  <c r="AE19" i="8"/>
  <c r="AD19" i="8"/>
  <c r="AF19" i="8" s="1"/>
  <c r="AE18" i="8"/>
  <c r="AD18" i="8"/>
  <c r="AE17" i="8"/>
  <c r="AD17" i="8"/>
  <c r="AE16" i="8"/>
  <c r="AD16" i="8"/>
  <c r="AE15" i="8"/>
  <c r="AD15" i="8"/>
  <c r="AE14" i="8"/>
  <c r="AD14" i="8"/>
  <c r="AE13" i="8"/>
  <c r="AD13" i="8"/>
  <c r="AE12" i="8"/>
  <c r="AD12" i="8"/>
  <c r="AE11" i="8"/>
  <c r="AD11" i="8"/>
  <c r="AF11" i="8" s="1"/>
  <c r="AE10" i="8"/>
  <c r="AD10" i="8"/>
  <c r="AE9" i="8"/>
  <c r="AD9" i="8"/>
  <c r="AE8" i="8"/>
  <c r="AD8" i="8"/>
  <c r="AE7" i="8"/>
  <c r="AD7" i="8"/>
  <c r="AE6" i="8"/>
  <c r="AD6" i="8"/>
  <c r="AE5" i="8"/>
  <c r="AD5" i="8"/>
  <c r="AF20" i="8"/>
  <c r="AF18" i="8"/>
  <c r="AF16" i="8"/>
  <c r="AF15" i="8"/>
  <c r="AF14" i="8"/>
  <c r="AF12" i="8"/>
  <c r="AF10" i="8"/>
  <c r="AF8" i="8"/>
  <c r="AF7" i="8"/>
  <c r="AF6" i="8"/>
  <c r="AH21" i="8"/>
  <c r="AG21" i="8"/>
  <c r="AH20" i="8"/>
  <c r="AG20" i="8"/>
  <c r="AH19" i="8"/>
  <c r="AG19" i="8"/>
  <c r="AH18" i="8"/>
  <c r="AG18" i="8"/>
  <c r="AH17" i="8"/>
  <c r="AG17" i="8"/>
  <c r="AH16" i="8"/>
  <c r="AG16" i="8"/>
  <c r="AH15" i="8"/>
  <c r="AG15" i="8"/>
  <c r="AH14" i="8"/>
  <c r="AG14" i="8"/>
  <c r="AH13" i="8"/>
  <c r="AG13" i="8"/>
  <c r="AH12" i="8"/>
  <c r="AG12" i="8"/>
  <c r="AH11" i="8"/>
  <c r="AG11" i="8"/>
  <c r="AH10" i="8"/>
  <c r="AG10" i="8"/>
  <c r="AH9" i="8"/>
  <c r="AG9" i="8"/>
  <c r="AH8" i="8"/>
  <c r="AG8" i="8"/>
  <c r="AH7" i="8"/>
  <c r="AG7" i="8"/>
  <c r="AH6" i="8"/>
  <c r="AG6" i="8"/>
  <c r="AH5" i="8"/>
  <c r="AG5" i="8"/>
  <c r="G29" i="5"/>
  <c r="AI5" i="8" l="1"/>
  <c r="AI6" i="8"/>
  <c r="AI7" i="8"/>
  <c r="AI8" i="8"/>
  <c r="AI9" i="8"/>
  <c r="AI10" i="8"/>
  <c r="AI11" i="8"/>
  <c r="AI12" i="8"/>
  <c r="AI13" i="8"/>
  <c r="AI14" i="8"/>
  <c r="AI15" i="8"/>
  <c r="AI16" i="8"/>
  <c r="AI17" i="8"/>
  <c r="AI18" i="8"/>
  <c r="AI19" i="8"/>
  <c r="AI20" i="8"/>
  <c r="AI21" i="8"/>
  <c r="AF9" i="8"/>
  <c r="AF13" i="8"/>
  <c r="AF17" i="8"/>
  <c r="AF21" i="8"/>
  <c r="AC5" i="8"/>
  <c r="AC6" i="8"/>
  <c r="AC10" i="8"/>
  <c r="AC13" i="8"/>
  <c r="AC14" i="8"/>
  <c r="AC18" i="8"/>
  <c r="AC21" i="8"/>
  <c r="AF5" i="8"/>
</calcChain>
</file>

<file path=xl/sharedStrings.xml><?xml version="1.0" encoding="utf-8"?>
<sst xmlns="http://schemas.openxmlformats.org/spreadsheetml/2006/main" count="609" uniqueCount="191">
  <si>
    <t>Year Ending March</t>
  </si>
  <si>
    <t>Labor</t>
  </si>
  <si>
    <t>Non Labor</t>
  </si>
  <si>
    <t>O&amp;M Account</t>
  </si>
  <si>
    <t>(All)</t>
  </si>
  <si>
    <t>Sum of Amt $</t>
  </si>
  <si>
    <t>Plant</t>
  </si>
  <si>
    <t>Acct Grping Prior</t>
  </si>
  <si>
    <t>Big Sandy Plant</t>
  </si>
  <si>
    <t>Mitchell Plant</t>
  </si>
  <si>
    <t>Non Plant</t>
  </si>
  <si>
    <t>Mitchell Plant GSU Failure</t>
  </si>
  <si>
    <t>Grand Total</t>
  </si>
  <si>
    <t>Steam Maintenance</t>
  </si>
  <si>
    <t>Steam Operations</t>
  </si>
  <si>
    <t>Non-Labor Totals by Account</t>
  </si>
  <si>
    <t>5100000    Maint Supv &amp; Engineering</t>
  </si>
  <si>
    <t>5110000    Maintenance of Structures</t>
  </si>
  <si>
    <t>5120000    Maintenance of Boiler Plant</t>
  </si>
  <si>
    <t>5120025    Maint of Blr Plt Environmental</t>
  </si>
  <si>
    <t>5120034    BSDR O/U Recovery - Maint Cost</t>
  </si>
  <si>
    <t>5120037    KY Steam Maint O/U</t>
  </si>
  <si>
    <t>5130000    Maintenance of Electric Plant</t>
  </si>
  <si>
    <t>5140000    Maintenance of Misc Steam Plt</t>
  </si>
  <si>
    <t>5140025    Maint MiscStmPlt Environmental</t>
  </si>
  <si>
    <t>5450002    Maint of Misc Hydr Plt-Rec Fac</t>
  </si>
  <si>
    <t>5530000    Maintenance of Generating Plt</t>
  </si>
  <si>
    <t>5530001    Maint of Gen Plant - Gas Turb</t>
  </si>
  <si>
    <t>5540001    Maint of Oth Pwr Gen Plt-GT</t>
  </si>
  <si>
    <t>Steam Maintenance Total</t>
  </si>
  <si>
    <t>5000000    Oper Supervision &amp; Engineering</t>
  </si>
  <si>
    <t>5020000    Steam Expenses</t>
  </si>
  <si>
    <t>5020025    Steam Exp Environmental</t>
  </si>
  <si>
    <t>5050000    Electric Expenses</t>
  </si>
  <si>
    <t>5060000    Misc Steam Power Expenses</t>
  </si>
  <si>
    <t>5060002    Misc Steam Power Exp-Assoc</t>
  </si>
  <si>
    <t>5060003    Removal Cost Expense - Steam</t>
  </si>
  <si>
    <t>5060004    NSR Settlement Expense</t>
  </si>
  <si>
    <t>5060011    BSRR O/U Recovery-Oper Costs</t>
  </si>
  <si>
    <t>5060025    Misc Stm Pwr Exp Environmental</t>
  </si>
  <si>
    <t>5390000    Misc Hydr Power Generation Exp</t>
  </si>
  <si>
    <t>5460000    Oper Supervision &amp; Engineering</t>
  </si>
  <si>
    <t>5480000    Generation Expenses</t>
  </si>
  <si>
    <t>5490000    Misc Other Pwer Generation Exp</t>
  </si>
  <si>
    <t>Steam Operations Total</t>
  </si>
  <si>
    <t>Big Sandy Plant Total</t>
  </si>
  <si>
    <t>Mitchell Plant Total</t>
  </si>
  <si>
    <t>Non Plant Total</t>
  </si>
  <si>
    <t>Mitchell Plant GSU Failure Total</t>
  </si>
  <si>
    <t>Internal Labor</t>
  </si>
  <si>
    <t>Prj Typ Grp</t>
  </si>
  <si>
    <t>2023 - 2020</t>
  </si>
  <si>
    <t>2020 Total</t>
  </si>
  <si>
    <t>2023 Total</t>
  </si>
  <si>
    <t>BCO</t>
  </si>
  <si>
    <t>Cap Wk</t>
  </si>
  <si>
    <t>FO</t>
  </si>
  <si>
    <t>NOMI</t>
  </si>
  <si>
    <t>OO</t>
  </si>
  <si>
    <t>OTH</t>
  </si>
  <si>
    <t>PO</t>
  </si>
  <si>
    <t>Adjustments included in the numbers above</t>
  </si>
  <si>
    <t>Project</t>
  </si>
  <si>
    <t>Adjustment - ML1 GSU</t>
  </si>
  <si>
    <t>Adjustment - ML1 GSU Total</t>
  </si>
  <si>
    <t>Adjustment - Maximo</t>
  </si>
  <si>
    <t>Adjustment - Maximo Total</t>
  </si>
  <si>
    <t>Allowances</t>
  </si>
  <si>
    <t>5090000    Allow Consum Title IV SO2</t>
  </si>
  <si>
    <t>5090009    Allow Consumpt CSAPR SO2</t>
  </si>
  <si>
    <t>Allowances Total</t>
  </si>
  <si>
    <t>Consumables</t>
  </si>
  <si>
    <t>5020002    Urea Expense</t>
  </si>
  <si>
    <t>5020003    Trona Expense</t>
  </si>
  <si>
    <t>5020004    Lime-Related Expenses</t>
  </si>
  <si>
    <t>5020005    Polymer expense</t>
  </si>
  <si>
    <t>5020007    Lime Hydrate Expense</t>
  </si>
  <si>
    <t>5020020    Misc Consumable Exp</t>
  </si>
  <si>
    <t>Consumables Total</t>
  </si>
  <si>
    <t>Fuel</t>
  </si>
  <si>
    <t>5010001    Fuel Consumed</t>
  </si>
  <si>
    <t>5010003    Fuel - Procure Unload &amp; Handle</t>
  </si>
  <si>
    <t>5010005    Fuel - Deferred</t>
  </si>
  <si>
    <t>5010013    Fuel Survey Activity</t>
  </si>
  <si>
    <t>5010019    Fuel Oil Consumed</t>
  </si>
  <si>
    <t>5010020    Nat Gas Consumed Steam</t>
  </si>
  <si>
    <t>5010021    Transp Gas Consumed Steam</t>
  </si>
  <si>
    <t>5010031    Fuel Contract Termination Adj.</t>
  </si>
  <si>
    <t>5010034    Gas Transp Res Fees-Steam</t>
  </si>
  <si>
    <t>5010040    Gas Procuremnt Sales Net</t>
  </si>
  <si>
    <t>Fuel Total</t>
  </si>
  <si>
    <t>Fuel Handling</t>
  </si>
  <si>
    <t>5010000    Fuel</t>
  </si>
  <si>
    <t>Fuel Handling Total</t>
  </si>
  <si>
    <t>Gypsum</t>
  </si>
  <si>
    <t>5010027    Gypsum handling/disposal costs</t>
  </si>
  <si>
    <t>5010028    Gypsum Sales Proceeds</t>
  </si>
  <si>
    <t>Gypsum Total</t>
  </si>
  <si>
    <t>Other Maint</t>
  </si>
  <si>
    <t>5280000    Maint Supv &amp; Engineering</t>
  </si>
  <si>
    <t>5300000    Maint of Reactor Plant Equip</t>
  </si>
  <si>
    <t>5310000    Maintenance of Electric Plant</t>
  </si>
  <si>
    <t>5320000    Maint of Misc Nuclear Plant</t>
  </si>
  <si>
    <t>Other Maint Total</t>
  </si>
  <si>
    <t>Other Ops</t>
  </si>
  <si>
    <t>5170000    Oper Supervision &amp; Engineering</t>
  </si>
  <si>
    <t>5240000    Misc Nuclear Power Expenses</t>
  </si>
  <si>
    <t>5500001    Rents - Gas Turbine</t>
  </si>
  <si>
    <t>5500004    Wind Easement Exp - NonLease</t>
  </si>
  <si>
    <t>5500005    Lease Expense - Wind Leases</t>
  </si>
  <si>
    <t>Other Ops Total</t>
  </si>
  <si>
    <t>Other Pwr Sup</t>
  </si>
  <si>
    <t>5370002    Recreation Facilities</t>
  </si>
  <si>
    <t>5560000    Sys Control &amp; Load Dispatching</t>
  </si>
  <si>
    <t>5570000    Other Expenses</t>
  </si>
  <si>
    <t>5570007    Other Pwr Exp - Wholesale RECs</t>
  </si>
  <si>
    <t>5570020    MATL-COMPUTER HARDWARE</t>
  </si>
  <si>
    <t>5570021    MATL-CONSUMABLES</t>
  </si>
  <si>
    <t>Other Pwr Sup Total</t>
  </si>
  <si>
    <t>Purch Pwr</t>
  </si>
  <si>
    <t>5550001    Purch Pwr-NonTrading-Nonassoc</t>
  </si>
  <si>
    <t>5550004    Purchased Power-Pool Capacity</t>
  </si>
  <si>
    <t>5550027    Purch Pwr-Non-Fuel Portion-Aff</t>
  </si>
  <si>
    <t>5550029    Purch Power-Assoc-Trnsfr Price</t>
  </si>
  <si>
    <t>5550039    PJM Inadvertent Mtr Res-OSS</t>
  </si>
  <si>
    <t>5550040    PJM Inadvertent Mtr Res-LSE</t>
  </si>
  <si>
    <t>5550046    Purch Power-Fuel Portion-Affil</t>
  </si>
  <si>
    <t>5550074    PJM Reactive-Charge</t>
  </si>
  <si>
    <t>5550075    PJM Reactive-Credit</t>
  </si>
  <si>
    <t>5550076    PJM Black Start-Charge</t>
  </si>
  <si>
    <t>5550078    PJM Regulation-Charge</t>
  </si>
  <si>
    <t>5550079    PJM Regulation-Credit</t>
  </si>
  <si>
    <t>5550080    PJM Hourly Net Purch.-FERC</t>
  </si>
  <si>
    <t>5550083    PJM Spinning Reserve-Charge</t>
  </si>
  <si>
    <t>5550084    PJM Spinning Reserve-Credit</t>
  </si>
  <si>
    <t>5550090    PJM 30m Suppl Rserv Charge LSE</t>
  </si>
  <si>
    <t>5550094    Purchased Power - Fuel</t>
  </si>
  <si>
    <t>5550123    PJM OpRes-LSE-Charge</t>
  </si>
  <si>
    <t>5550124    PJM Implicit Congestion-LSE</t>
  </si>
  <si>
    <t>5550132    PJM FTR Revenue-LSE</t>
  </si>
  <si>
    <t>5550137    PJM OpRes-LSE-Credit</t>
  </si>
  <si>
    <t>5550141    Purchase Power-PPA Deferred</t>
  </si>
  <si>
    <t>5550153    PurchPower-Rockport Def-NonAff</t>
  </si>
  <si>
    <t>5550326    PJM Transm Loss Charges - LSE</t>
  </si>
  <si>
    <t>5550327    PJM Transm Loss Credits-LSE</t>
  </si>
  <si>
    <t>5550328    PJM FC Penalty Credit</t>
  </si>
  <si>
    <t>5550329    PJM FC Penalty Charge</t>
  </si>
  <si>
    <t>Purch Pwr Total</t>
  </si>
  <si>
    <t>(Multiple Items)</t>
  </si>
  <si>
    <t>Cost Component</t>
  </si>
  <si>
    <t>ML1GSUF1N    ML1 Ph 1 GSU Fire 4-9-21 O&amp;M</t>
  </si>
  <si>
    <t>11E    Exempt Labor</t>
  </si>
  <si>
    <t>125    Payroll Dist Nonproductive</t>
  </si>
  <si>
    <t>149    Generation Incentives</t>
  </si>
  <si>
    <t>153    Stock-Based Compensation Units</t>
  </si>
  <si>
    <t>154    Restricted Stock Incentives</t>
  </si>
  <si>
    <t>210    Contract Labor (General)</t>
  </si>
  <si>
    <t>220    Supply Chain Clearing</t>
  </si>
  <si>
    <t>293    Sales/Use Tax-Outside Services</t>
  </si>
  <si>
    <t>359    Rentals Less Than 12 Months</t>
  </si>
  <si>
    <t>391    Material - Outside Contractor</t>
  </si>
  <si>
    <t>413    Fleet Clearing</t>
  </si>
  <si>
    <t>738    SS Fleet Prod/Svcs</t>
  </si>
  <si>
    <t>925    Insurance Proceeds</t>
  </si>
  <si>
    <t>935    Cell phone and Pager Expense</t>
  </si>
  <si>
    <t>936    PPE/Safety Equipment Expense</t>
  </si>
  <si>
    <t>9AA    Accounts Payable Accruals</t>
  </si>
  <si>
    <t>9AB    Accts Payable Accrual Reversal</t>
  </si>
  <si>
    <t>5130000    Maintenance of Electric Plant Total</t>
  </si>
  <si>
    <t>ML1GSUF1N    ML1 Ph 1 GSU Fire 4-9-21 O&amp;M Total</t>
  </si>
  <si>
    <t>Proposed Adj for ML1 GSU Non-Labor portion</t>
  </si>
  <si>
    <t>Sum of Act $</t>
  </si>
  <si>
    <t>Column Labels</t>
  </si>
  <si>
    <t>Row Labels</t>
  </si>
  <si>
    <t>(03) Mar</t>
  </si>
  <si>
    <t>Proposed to Leave in Test Year</t>
  </si>
  <si>
    <t>Proposed Adjustment to Test Year</t>
  </si>
  <si>
    <t>STORESADJ</t>
  </si>
  <si>
    <t>110    Kentucky Power Co - Dist</t>
  </si>
  <si>
    <t>5880000    Miscellaneous Distribution Exp</t>
  </si>
  <si>
    <t>117    Kentucky Power Co - Gene</t>
  </si>
  <si>
    <t>Proposed Gen Non-Labor O&amp;M Adj for Maximo issue</t>
  </si>
  <si>
    <t>180    Kentucky Power Co - Trans</t>
  </si>
  <si>
    <t>5660000    Misc Transmission Expenses</t>
  </si>
  <si>
    <t>Months of Adjustment included in TY ending 3/31/2023 (adjustment thru 2/28/2023)</t>
  </si>
  <si>
    <t>Months of Maximo included in adjustment (Aug 2019 thru Feb 2023)</t>
  </si>
  <si>
    <t>Portion applicable to Test Year</t>
  </si>
  <si>
    <t>Total</t>
  </si>
  <si>
    <t>Category</t>
  </si>
  <si>
    <t>Non-Plant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</si>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</sst>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0"/>
    <numFmt numFmtId="166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6" tint="0.59999389629810485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1" xfId="0" applyFill="1" applyBorder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2" xfId="0" applyNumberFormat="1" applyFont="1" applyFill="1" applyBorder="1"/>
    <xf numFmtId="0" fontId="2" fillId="0" borderId="0" xfId="0" applyFont="1"/>
    <xf numFmtId="0" fontId="2" fillId="0" borderId="1" xfId="0" applyFont="1" applyBorder="1"/>
    <xf numFmtId="164" fontId="2" fillId="0" borderId="0" xfId="0" applyNumberFormat="1" applyFont="1"/>
    <xf numFmtId="0" fontId="2" fillId="0" borderId="3" xfId="0" applyFont="1" applyBorder="1"/>
    <xf numFmtId="164" fontId="2" fillId="0" borderId="3" xfId="0" applyNumberFormat="1" applyFont="1" applyBorder="1"/>
    <xf numFmtId="0" fontId="2" fillId="3" borderId="0" xfId="0" applyFont="1" applyFill="1"/>
    <xf numFmtId="0" fontId="2" fillId="3" borderId="1" xfId="0" applyFont="1" applyFill="1" applyBorder="1"/>
    <xf numFmtId="164" fontId="0" fillId="3" borderId="0" xfId="0" applyNumberFormat="1" applyFill="1"/>
    <xf numFmtId="164" fontId="2" fillId="3" borderId="3" xfId="0" applyNumberFormat="1" applyFont="1" applyFill="1" applyBorder="1"/>
    <xf numFmtId="164" fontId="2" fillId="3" borderId="0" xfId="0" applyNumberFormat="1" applyFont="1" applyFill="1"/>
    <xf numFmtId="0" fontId="0" fillId="2" borderId="1" xfId="0" applyFill="1" applyBorder="1" applyAlignment="1">
      <alignment horizontal="left"/>
    </xf>
    <xf numFmtId="165" fontId="0" fillId="0" borderId="0" xfId="0" applyNumberFormat="1"/>
    <xf numFmtId="0" fontId="2" fillId="2" borderId="1" xfId="0" applyFont="1" applyFill="1" applyBorder="1" applyAlignment="1">
      <alignment wrapText="1"/>
    </xf>
    <xf numFmtId="43" fontId="0" fillId="0" borderId="0" xfId="1" applyFont="1"/>
    <xf numFmtId="43" fontId="2" fillId="0" borderId="1" xfId="1" applyFont="1" applyBorder="1"/>
    <xf numFmtId="43" fontId="2" fillId="0" borderId="0" xfId="1" applyFont="1"/>
    <xf numFmtId="0" fontId="0" fillId="0" borderId="0" xfId="0" applyAlignment="1">
      <alignment horizontal="left" indent="2"/>
    </xf>
    <xf numFmtId="43" fontId="2" fillId="2" borderId="2" xfId="1" applyFont="1" applyFill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2" borderId="2" xfId="0" applyFont="1" applyFill="1" applyBorder="1" applyAlignment="1">
      <alignment horizontal="left"/>
    </xf>
    <xf numFmtId="165" fontId="2" fillId="2" borderId="0" xfId="0" applyNumberFormat="1" applyFont="1" applyFill="1"/>
    <xf numFmtId="43" fontId="0" fillId="4" borderId="0" xfId="1" applyFont="1" applyFill="1"/>
    <xf numFmtId="0" fontId="0" fillId="4" borderId="0" xfId="0" applyFill="1"/>
    <xf numFmtId="43" fontId="2" fillId="0" borderId="0" xfId="1" applyFont="1" applyFill="1"/>
    <xf numFmtId="0" fontId="0" fillId="4" borderId="0" xfId="0" applyFill="1" applyAlignment="1">
      <alignment horizontal="right"/>
    </xf>
    <xf numFmtId="10" fontId="0" fillId="0" borderId="0" xfId="2" applyNumberFormat="1" applyFont="1"/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5" borderId="2" xfId="0" applyNumberFormat="1" applyFont="1" applyFill="1" applyBorder="1"/>
    <xf numFmtId="0" fontId="2" fillId="6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6" borderId="2" xfId="0" applyNumberFormat="1" applyFont="1" applyFill="1" applyBorder="1"/>
    <xf numFmtId="0" fontId="4" fillId="0" borderId="4" xfId="0" applyFont="1" applyBorder="1"/>
    <xf numFmtId="166" fontId="4" fillId="0" borderId="4" xfId="0" applyNumberFormat="1" applyFont="1" applyBorder="1"/>
    <xf numFmtId="0" fontId="4" fillId="0" borderId="5" xfId="0" applyFont="1" applyBorder="1"/>
    <xf numFmtId="166" fontId="4" fillId="0" borderId="5" xfId="0" applyNumberFormat="1" applyFont="1" applyBorder="1"/>
    <xf numFmtId="0" fontId="3" fillId="7" borderId="4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right"/>
    </xf>
    <xf numFmtId="166" fontId="4" fillId="7" borderId="6" xfId="0" applyNumberFormat="1" applyFont="1" applyFill="1" applyBorder="1"/>
    <xf numFmtId="0" fontId="3" fillId="0" borderId="0" xfId="0" applyFont="1" applyFill="1" applyBorder="1" applyAlignment="1">
      <alignment horizontal="right"/>
    </xf>
    <xf numFmtId="166" fontId="4" fillId="0" borderId="0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4BA4E-5363-4610-9047-7ACA44DE7CDE}">
  <dimension ref="C2:G7"/>
  <sheetViews>
    <sheetView tabSelected="1" workbookViewId="0">
      <selection activeCell="C8" sqref="C8"/>
    </sheetView>
  </sheetViews>
  <sheetFormatPr defaultRowHeight="15" x14ac:dyDescent="0.25"/>
  <cols>
    <col min="3" max="3" width="37.28515625" bestFit="1" customWidth="1"/>
    <col min="4" max="4" width="13.7109375" bestFit="1" customWidth="1"/>
    <col min="5" max="5" width="12.140625" bestFit="1" customWidth="1"/>
    <col min="6" max="6" width="9.85546875" bestFit="1" customWidth="1"/>
    <col min="7" max="7" width="10.85546875" bestFit="1" customWidth="1"/>
  </cols>
  <sheetData>
    <row r="2" spans="3:7" x14ac:dyDescent="0.25">
      <c r="C2" s="50" t="s">
        <v>188</v>
      </c>
      <c r="D2" s="50" t="s">
        <v>8</v>
      </c>
      <c r="E2" s="50" t="s">
        <v>9</v>
      </c>
      <c r="F2" s="50" t="s">
        <v>189</v>
      </c>
      <c r="G2" s="50" t="s">
        <v>187</v>
      </c>
    </row>
    <row r="3" spans="3:7" x14ac:dyDescent="0.25">
      <c r="C3" s="46" t="s">
        <v>13</v>
      </c>
      <c r="D3" s="47">
        <v>5954613</v>
      </c>
      <c r="E3" s="47">
        <v>12408247</v>
      </c>
      <c r="F3" s="47">
        <v>212067</v>
      </c>
      <c r="G3" s="47">
        <v>18522160</v>
      </c>
    </row>
    <row r="4" spans="3:7" ht="15.75" thickBot="1" x14ac:dyDescent="0.3">
      <c r="C4" s="48" t="s">
        <v>14</v>
      </c>
      <c r="D4" s="49">
        <v>1570122</v>
      </c>
      <c r="E4" s="49">
        <v>4911699</v>
      </c>
      <c r="F4" s="49">
        <v>2629917</v>
      </c>
      <c r="G4" s="49">
        <v>9111737</v>
      </c>
    </row>
    <row r="5" spans="3:7" ht="16.5" thickTop="1" thickBot="1" x14ac:dyDescent="0.3">
      <c r="C5" s="51" t="s">
        <v>190</v>
      </c>
      <c r="D5" s="52">
        <v>7524734</v>
      </c>
      <c r="E5" s="52">
        <v>17319946</v>
      </c>
      <c r="F5" s="52">
        <v>2841984</v>
      </c>
      <c r="G5" s="52">
        <v>27633897</v>
      </c>
    </row>
    <row r="6" spans="3:7" ht="15.75" thickTop="1" x14ac:dyDescent="0.25">
      <c r="C6" s="53"/>
      <c r="D6" s="54"/>
      <c r="E6" s="54"/>
      <c r="F6" s="54"/>
      <c r="G6" s="54"/>
    </row>
    <row r="7" spans="3:7" x14ac:dyDescent="0.25">
      <c r="C7" s="53"/>
      <c r="D7" s="54"/>
      <c r="E7" s="54"/>
      <c r="F7" s="54"/>
      <c r="G7" s="54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863FF-6E56-4510-B46F-F06F54FD6AD9}">
  <dimension ref="B2:H47"/>
  <sheetViews>
    <sheetView workbookViewId="0">
      <selection activeCell="B6" sqref="B6"/>
    </sheetView>
  </sheetViews>
  <sheetFormatPr defaultRowHeight="15" x14ac:dyDescent="0.25"/>
  <cols>
    <col min="2" max="2" width="28.5703125" customWidth="1"/>
    <col min="3" max="3" width="42.7109375" customWidth="1"/>
    <col min="4" max="4" width="25.140625" customWidth="1"/>
    <col min="5" max="5" width="16.28515625" customWidth="1"/>
    <col min="6" max="6" width="17.140625" customWidth="1"/>
    <col min="7" max="7" width="24.28515625" bestFit="1" customWidth="1"/>
    <col min="8" max="8" width="19.85546875" customWidth="1"/>
  </cols>
  <sheetData>
    <row r="2" spans="2:8" x14ac:dyDescent="0.25">
      <c r="B2" s="2" t="s">
        <v>0</v>
      </c>
      <c r="C2" s="3">
        <v>2023</v>
      </c>
    </row>
    <row r="3" spans="2:8" x14ac:dyDescent="0.25">
      <c r="B3" s="2" t="s">
        <v>1</v>
      </c>
      <c r="C3" s="2" t="s">
        <v>2</v>
      </c>
    </row>
    <row r="4" spans="2:8" x14ac:dyDescent="0.25">
      <c r="B4" s="4" t="s">
        <v>3</v>
      </c>
      <c r="C4" s="4" t="s">
        <v>4</v>
      </c>
    </row>
    <row r="6" spans="2:8" x14ac:dyDescent="0.25">
      <c r="B6" s="5" t="s">
        <v>5</v>
      </c>
      <c r="C6" s="5" t="s">
        <v>6</v>
      </c>
      <c r="D6" s="5"/>
      <c r="E6" s="5"/>
      <c r="F6" s="5"/>
      <c r="G6" s="5"/>
    </row>
    <row r="7" spans="2:8" x14ac:dyDescent="0.25"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</row>
    <row r="8" spans="2:8" x14ac:dyDescent="0.25">
      <c r="B8" t="s">
        <v>13</v>
      </c>
      <c r="C8" s="1">
        <v>5954612.7399999993</v>
      </c>
      <c r="D8" s="1">
        <v>12408247.200000009</v>
      </c>
      <c r="E8" s="1">
        <v>212067.49000000017</v>
      </c>
      <c r="F8" s="1">
        <v>-52767.9</v>
      </c>
      <c r="G8" s="1">
        <v>18522159.530000009</v>
      </c>
    </row>
    <row r="9" spans="2:8" x14ac:dyDescent="0.25">
      <c r="B9" t="s">
        <v>14</v>
      </c>
      <c r="C9" s="1">
        <v>1570121.540000001</v>
      </c>
      <c r="D9" s="1">
        <v>4911698.8000000007</v>
      </c>
      <c r="E9" s="1">
        <v>2629916.8299999996</v>
      </c>
      <c r="F9" s="1"/>
      <c r="G9" s="1">
        <v>9111737.1700000018</v>
      </c>
    </row>
    <row r="10" spans="2:8" x14ac:dyDescent="0.25">
      <c r="B10" s="7" t="s">
        <v>12</v>
      </c>
      <c r="C10" s="8">
        <v>7524734.2800000003</v>
      </c>
      <c r="D10" s="8">
        <v>17319946.000000007</v>
      </c>
      <c r="E10" s="8">
        <v>2841984.32</v>
      </c>
      <c r="F10" s="8">
        <v>-52767.9</v>
      </c>
      <c r="G10" s="8">
        <v>27633896.70000001</v>
      </c>
    </row>
    <row r="15" spans="2:8" x14ac:dyDescent="0.25">
      <c r="B15" t="s">
        <v>15</v>
      </c>
    </row>
    <row r="16" spans="2:8" x14ac:dyDescent="0.25">
      <c r="B16" s="5" t="s">
        <v>5</v>
      </c>
      <c r="C16" s="5"/>
      <c r="D16" s="5" t="s">
        <v>6</v>
      </c>
      <c r="E16" s="5"/>
      <c r="F16" s="5"/>
      <c r="G16" s="5"/>
      <c r="H16" s="5"/>
    </row>
    <row r="17" spans="2:8" x14ac:dyDescent="0.25">
      <c r="B17" s="6" t="s">
        <v>7</v>
      </c>
      <c r="C17" s="6" t="s">
        <v>3</v>
      </c>
      <c r="D17" s="6" t="s">
        <v>8</v>
      </c>
      <c r="E17" s="6" t="s">
        <v>9</v>
      </c>
      <c r="F17" s="6" t="s">
        <v>10</v>
      </c>
      <c r="G17" s="6" t="s">
        <v>11</v>
      </c>
      <c r="H17" s="6" t="s">
        <v>12</v>
      </c>
    </row>
    <row r="18" spans="2:8" x14ac:dyDescent="0.25">
      <c r="B18" s="9" t="s">
        <v>13</v>
      </c>
      <c r="C18" t="s">
        <v>16</v>
      </c>
      <c r="D18" s="1">
        <v>63058.729999999996</v>
      </c>
      <c r="E18" s="1">
        <v>142553.20000000007</v>
      </c>
      <c r="F18" s="1">
        <v>12322.399999999998</v>
      </c>
      <c r="G18" s="1"/>
      <c r="H18" s="1">
        <v>217934.33000000005</v>
      </c>
    </row>
    <row r="19" spans="2:8" x14ac:dyDescent="0.25">
      <c r="B19" s="9"/>
      <c r="C19" t="s">
        <v>17</v>
      </c>
      <c r="D19" s="1">
        <v>1243427.7799999996</v>
      </c>
      <c r="E19" s="1">
        <v>717283.42000000121</v>
      </c>
      <c r="F19" s="1">
        <v>653.1400000000001</v>
      </c>
      <c r="G19" s="1"/>
      <c r="H19" s="1">
        <v>1961364.3400000005</v>
      </c>
    </row>
    <row r="20" spans="2:8" x14ac:dyDescent="0.25">
      <c r="B20" s="9"/>
      <c r="C20" t="s">
        <v>18</v>
      </c>
      <c r="D20" s="1">
        <v>2209456.0700000017</v>
      </c>
      <c r="E20" s="1">
        <v>9407983.8900000434</v>
      </c>
      <c r="F20" s="1">
        <v>13383.759999999998</v>
      </c>
      <c r="G20" s="1"/>
      <c r="H20" s="1">
        <v>11630823.720000045</v>
      </c>
    </row>
    <row r="21" spans="2:8" x14ac:dyDescent="0.25">
      <c r="B21" s="9"/>
      <c r="C21" t="s">
        <v>19</v>
      </c>
      <c r="D21" s="1"/>
      <c r="E21" s="1">
        <v>14.299999999999997</v>
      </c>
      <c r="F21" s="1">
        <v>5.41</v>
      </c>
      <c r="G21" s="1"/>
      <c r="H21" s="1">
        <v>19.709999999999997</v>
      </c>
    </row>
    <row r="22" spans="2:8" x14ac:dyDescent="0.25">
      <c r="B22" s="9"/>
      <c r="C22" t="s">
        <v>20</v>
      </c>
      <c r="D22" s="1"/>
      <c r="E22" s="1"/>
      <c r="F22" s="1">
        <v>-3903.6499999999992</v>
      </c>
      <c r="G22" s="1"/>
      <c r="H22" s="1">
        <v>-3903.6499999999992</v>
      </c>
    </row>
    <row r="23" spans="2:8" x14ac:dyDescent="0.25">
      <c r="B23" s="9"/>
      <c r="C23" t="s">
        <v>21</v>
      </c>
      <c r="D23" s="1"/>
      <c r="E23" s="1"/>
      <c r="F23" s="1">
        <v>232064.64000000001</v>
      </c>
      <c r="G23" s="1"/>
      <c r="H23" s="1">
        <v>232064.64000000001</v>
      </c>
    </row>
    <row r="24" spans="2:8" x14ac:dyDescent="0.25">
      <c r="B24" s="9"/>
      <c r="C24" t="s">
        <v>22</v>
      </c>
      <c r="D24" s="1">
        <v>1976540.5099999995</v>
      </c>
      <c r="E24" s="1">
        <v>1716116.9400000004</v>
      </c>
      <c r="F24" s="1">
        <v>-411.57000000000124</v>
      </c>
      <c r="G24" s="1">
        <v>-52767.9</v>
      </c>
      <c r="H24" s="1">
        <v>3639477.9800000004</v>
      </c>
    </row>
    <row r="25" spans="2:8" x14ac:dyDescent="0.25">
      <c r="B25" s="9"/>
      <c r="C25" t="s">
        <v>23</v>
      </c>
      <c r="D25" s="1">
        <v>431356.74000000022</v>
      </c>
      <c r="E25" s="1">
        <v>415022.94000000029</v>
      </c>
      <c r="F25" s="1">
        <v>-1975.3999999999992</v>
      </c>
      <c r="G25" s="1"/>
      <c r="H25" s="1">
        <v>844404.28000000049</v>
      </c>
    </row>
    <row r="26" spans="2:8" x14ac:dyDescent="0.25">
      <c r="B26" s="9"/>
      <c r="C26" t="s">
        <v>24</v>
      </c>
      <c r="D26" s="1"/>
      <c r="E26" s="1">
        <v>25.82</v>
      </c>
      <c r="F26" s="1">
        <v>-51.64</v>
      </c>
      <c r="G26" s="1"/>
      <c r="H26" s="1">
        <v>-25.82</v>
      </c>
    </row>
    <row r="27" spans="2:8" x14ac:dyDescent="0.25">
      <c r="B27" s="9"/>
      <c r="C27" t="s">
        <v>25</v>
      </c>
      <c r="D27" s="1"/>
      <c r="E27" s="1"/>
      <c r="F27" s="1">
        <v>-2.2204460492503131E-15</v>
      </c>
      <c r="G27" s="1"/>
      <c r="H27" s="1">
        <v>-2.2204460492503131E-15</v>
      </c>
    </row>
    <row r="28" spans="2:8" x14ac:dyDescent="0.25">
      <c r="B28" s="9"/>
      <c r="C28" t="s">
        <v>26</v>
      </c>
      <c r="D28" s="1"/>
      <c r="E28" s="1"/>
      <c r="F28" s="1">
        <v>-2.8421709430404007E-14</v>
      </c>
      <c r="G28" s="1"/>
      <c r="H28" s="1">
        <v>-2.8421709430404007E-14</v>
      </c>
    </row>
    <row r="29" spans="2:8" x14ac:dyDescent="0.25">
      <c r="B29" s="9"/>
      <c r="C29" t="s">
        <v>27</v>
      </c>
      <c r="D29" s="1"/>
      <c r="E29" s="1"/>
      <c r="F29" s="1">
        <v>8.5265128291212022E-14</v>
      </c>
      <c r="G29" s="1"/>
      <c r="H29" s="1">
        <v>8.5265128291212022E-14</v>
      </c>
    </row>
    <row r="30" spans="2:8" x14ac:dyDescent="0.25">
      <c r="B30" s="10"/>
      <c r="C30" t="s">
        <v>28</v>
      </c>
      <c r="D30" s="1">
        <v>30772.91</v>
      </c>
      <c r="E30" s="1">
        <v>9246.69</v>
      </c>
      <c r="F30" s="1">
        <v>-40019.599999999999</v>
      </c>
      <c r="G30" s="1"/>
      <c r="H30" s="1">
        <v>0</v>
      </c>
    </row>
    <row r="31" spans="2:8" x14ac:dyDescent="0.25">
      <c r="B31" s="12" t="s">
        <v>29</v>
      </c>
      <c r="C31" s="12"/>
      <c r="D31" s="13">
        <v>5954612.7400000012</v>
      </c>
      <c r="E31" s="13">
        <v>12408247.200000044</v>
      </c>
      <c r="F31" s="13">
        <v>212067.49</v>
      </c>
      <c r="G31" s="13">
        <v>-52767.9</v>
      </c>
      <c r="H31" s="13">
        <v>18522159.530000046</v>
      </c>
    </row>
    <row r="32" spans="2:8" x14ac:dyDescent="0.25">
      <c r="B32" s="9" t="s">
        <v>14</v>
      </c>
      <c r="C32" t="s">
        <v>30</v>
      </c>
      <c r="D32" s="1">
        <v>899182.60000000056</v>
      </c>
      <c r="E32" s="1">
        <v>2210672.1100000013</v>
      </c>
      <c r="F32" s="1">
        <v>719524.74</v>
      </c>
      <c r="G32" s="1"/>
      <c r="H32" s="1">
        <v>3829379.450000002</v>
      </c>
    </row>
    <row r="33" spans="2:8" x14ac:dyDescent="0.25">
      <c r="B33" s="9"/>
      <c r="C33" t="s">
        <v>31</v>
      </c>
      <c r="D33" s="1">
        <v>3.81</v>
      </c>
      <c r="E33" s="1">
        <v>549014.20000000019</v>
      </c>
      <c r="F33" s="1">
        <v>95.71</v>
      </c>
      <c r="G33" s="1"/>
      <c r="H33" s="1">
        <v>549113.7200000002</v>
      </c>
    </row>
    <row r="34" spans="2:8" x14ac:dyDescent="0.25">
      <c r="B34" s="9"/>
      <c r="C34" t="s">
        <v>32</v>
      </c>
      <c r="D34" s="1">
        <v>0</v>
      </c>
      <c r="E34" s="1"/>
      <c r="F34" s="1">
        <v>0</v>
      </c>
      <c r="G34" s="1"/>
      <c r="H34" s="1">
        <v>0</v>
      </c>
    </row>
    <row r="35" spans="2:8" x14ac:dyDescent="0.25">
      <c r="B35" s="9"/>
      <c r="C35" t="s">
        <v>33</v>
      </c>
      <c r="D35" s="1"/>
      <c r="E35" s="1">
        <v>1917.8099999999997</v>
      </c>
      <c r="F35" s="1">
        <v>3.22</v>
      </c>
      <c r="G35" s="1"/>
      <c r="H35" s="1">
        <v>1921.0299999999997</v>
      </c>
    </row>
    <row r="36" spans="2:8" x14ac:dyDescent="0.25">
      <c r="B36" s="9"/>
      <c r="C36" t="s">
        <v>34</v>
      </c>
      <c r="D36" s="1">
        <v>664790.51999999944</v>
      </c>
      <c r="E36" s="1">
        <v>2121787.4500000002</v>
      </c>
      <c r="F36" s="1">
        <v>1515233.36</v>
      </c>
      <c r="G36" s="1"/>
      <c r="H36" s="1">
        <v>4301811.33</v>
      </c>
    </row>
    <row r="37" spans="2:8" x14ac:dyDescent="0.25">
      <c r="B37" s="9"/>
      <c r="C37" t="s">
        <v>35</v>
      </c>
      <c r="D37" s="1">
        <v>4523</v>
      </c>
      <c r="E37" s="1">
        <v>27721.259999999995</v>
      </c>
      <c r="F37" s="1">
        <v>13913</v>
      </c>
      <c r="G37" s="1"/>
      <c r="H37" s="1">
        <v>46157.259999999995</v>
      </c>
    </row>
    <row r="38" spans="2:8" x14ac:dyDescent="0.25">
      <c r="B38" s="9"/>
      <c r="C38" t="s">
        <v>36</v>
      </c>
      <c r="D38" s="1"/>
      <c r="E38" s="1">
        <v>9.9300000000000015</v>
      </c>
      <c r="F38" s="1">
        <v>3.82</v>
      </c>
      <c r="G38" s="1"/>
      <c r="H38" s="1">
        <v>13.750000000000002</v>
      </c>
    </row>
    <row r="39" spans="2:8" x14ac:dyDescent="0.25">
      <c r="B39" s="9"/>
      <c r="C39" t="s">
        <v>37</v>
      </c>
      <c r="D39" s="1"/>
      <c r="E39" s="1"/>
      <c r="F39" s="1">
        <v>-68146</v>
      </c>
      <c r="G39" s="1"/>
      <c r="H39" s="1">
        <v>-68146</v>
      </c>
    </row>
    <row r="40" spans="2:8" x14ac:dyDescent="0.25">
      <c r="B40" s="9"/>
      <c r="C40" t="s">
        <v>38</v>
      </c>
      <c r="D40" s="1">
        <v>1513.8</v>
      </c>
      <c r="E40" s="1">
        <v>2.1500000000000004</v>
      </c>
      <c r="F40" s="1">
        <v>0.82000000000000051</v>
      </c>
      <c r="G40" s="1"/>
      <c r="H40" s="1">
        <v>1516.77</v>
      </c>
    </row>
    <row r="41" spans="2:8" x14ac:dyDescent="0.25">
      <c r="B41" s="9"/>
      <c r="C41" t="s">
        <v>39</v>
      </c>
      <c r="D41" s="1"/>
      <c r="E41" s="1">
        <v>-53.640000000000015</v>
      </c>
      <c r="F41" s="1">
        <v>-20.150000000000006</v>
      </c>
      <c r="G41" s="1"/>
      <c r="H41" s="1">
        <v>-73.79000000000002</v>
      </c>
    </row>
    <row r="42" spans="2:8" x14ac:dyDescent="0.25">
      <c r="B42" s="9"/>
      <c r="C42" t="s">
        <v>40</v>
      </c>
      <c r="D42" s="1"/>
      <c r="E42" s="1"/>
      <c r="F42" s="1">
        <v>0</v>
      </c>
      <c r="G42" s="1"/>
      <c r="H42" s="1">
        <v>0</v>
      </c>
    </row>
    <row r="43" spans="2:8" x14ac:dyDescent="0.25">
      <c r="B43" s="9"/>
      <c r="C43" t="s">
        <v>41</v>
      </c>
      <c r="D43" s="1">
        <v>107.81</v>
      </c>
      <c r="E43" s="1">
        <v>627.53</v>
      </c>
      <c r="F43" s="1">
        <v>-735.34</v>
      </c>
      <c r="G43" s="1"/>
      <c r="H43" s="1">
        <v>-1.1368683772161603E-13</v>
      </c>
    </row>
    <row r="44" spans="2:8" x14ac:dyDescent="0.25">
      <c r="B44" s="9"/>
      <c r="C44" t="s">
        <v>42</v>
      </c>
      <c r="D44" s="1"/>
      <c r="E44" s="1"/>
      <c r="F44" s="1">
        <v>-1.0089706847793423E-12</v>
      </c>
      <c r="G44" s="1"/>
      <c r="H44" s="1">
        <v>-1.0089706847793423E-12</v>
      </c>
    </row>
    <row r="45" spans="2:8" x14ac:dyDescent="0.25">
      <c r="B45" s="10"/>
      <c r="C45" t="s">
        <v>43</v>
      </c>
      <c r="D45" s="1">
        <v>0</v>
      </c>
      <c r="E45" s="1"/>
      <c r="F45" s="1">
        <v>450043.65</v>
      </c>
      <c r="G45" s="1"/>
      <c r="H45" s="1">
        <v>450043.65</v>
      </c>
    </row>
    <row r="46" spans="2:8" x14ac:dyDescent="0.25">
      <c r="B46" s="12" t="s">
        <v>44</v>
      </c>
      <c r="C46" s="12"/>
      <c r="D46" s="13">
        <v>1570121.5400000003</v>
      </c>
      <c r="E46" s="13">
        <v>4911698.8000000026</v>
      </c>
      <c r="F46" s="13">
        <v>2629916.83</v>
      </c>
      <c r="G46" s="13"/>
      <c r="H46" s="13">
        <v>9111737.1700000018</v>
      </c>
    </row>
    <row r="47" spans="2:8" x14ac:dyDescent="0.25">
      <c r="B47" s="7" t="s">
        <v>12</v>
      </c>
      <c r="C47" s="7"/>
      <c r="D47" s="8">
        <v>7524734.2800000003</v>
      </c>
      <c r="E47" s="8">
        <v>17319946.000000048</v>
      </c>
      <c r="F47" s="8">
        <v>2841984.32</v>
      </c>
      <c r="G47" s="8">
        <v>-52767.9</v>
      </c>
      <c r="H47" s="8">
        <v>27633896.700000048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7552C-ED38-4DD7-88AE-D15A3978994C}">
  <dimension ref="B2:P48"/>
  <sheetViews>
    <sheetView workbookViewId="0">
      <selection activeCell="D12" sqref="D12"/>
    </sheetView>
  </sheetViews>
  <sheetFormatPr defaultRowHeight="15" x14ac:dyDescent="0.25"/>
  <cols>
    <col min="2" max="2" width="24.85546875" bestFit="1" customWidth="1"/>
    <col min="3" max="3" width="39.5703125" bestFit="1" customWidth="1"/>
    <col min="4" max="4" width="15.42578125" bestFit="1" customWidth="1"/>
    <col min="5" max="5" width="11.85546875" bestFit="1" customWidth="1"/>
    <col min="6" max="6" width="24.28515625" bestFit="1" customWidth="1"/>
    <col min="7" max="7" width="14.42578125" bestFit="1" customWidth="1"/>
    <col min="8" max="8" width="13.140625" bestFit="1" customWidth="1"/>
    <col min="9" max="9" width="18.7109375" bestFit="1" customWidth="1"/>
    <col min="10" max="10" width="14.42578125" bestFit="1" customWidth="1"/>
    <col min="11" max="11" width="11.85546875" bestFit="1" customWidth="1"/>
    <col min="12" max="12" width="15" bestFit="1" customWidth="1"/>
    <col min="13" max="13" width="24.28515625" bestFit="1" customWidth="1"/>
    <col min="14" max="14" width="10.28515625" bestFit="1" customWidth="1"/>
    <col min="15" max="15" width="29.7109375" bestFit="1" customWidth="1"/>
    <col min="16" max="16" width="13.140625" bestFit="1" customWidth="1"/>
  </cols>
  <sheetData>
    <row r="2" spans="2:16" x14ac:dyDescent="0.25">
      <c r="B2" s="2" t="s">
        <v>0</v>
      </c>
      <c r="C2" s="3">
        <v>2023</v>
      </c>
    </row>
    <row r="3" spans="2:16" x14ac:dyDescent="0.25">
      <c r="B3" s="2" t="s">
        <v>1</v>
      </c>
      <c r="C3" s="4" t="s">
        <v>4</v>
      </c>
    </row>
    <row r="4" spans="2:16" x14ac:dyDescent="0.25">
      <c r="B4" s="4" t="s">
        <v>3</v>
      </c>
      <c r="C4" s="4" t="s">
        <v>4</v>
      </c>
    </row>
    <row r="6" spans="2:16" x14ac:dyDescent="0.25">
      <c r="B6" s="5" t="s">
        <v>5</v>
      </c>
      <c r="C6" s="5" t="s">
        <v>6</v>
      </c>
      <c r="D6" s="5"/>
      <c r="E6" s="5"/>
      <c r="F6" s="5"/>
      <c r="G6" s="5"/>
    </row>
    <row r="7" spans="2:16" x14ac:dyDescent="0.25"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</row>
    <row r="8" spans="2:16" x14ac:dyDescent="0.25">
      <c r="B8" t="s">
        <v>13</v>
      </c>
      <c r="C8" s="1">
        <v>6711242.8399999943</v>
      </c>
      <c r="D8" s="1">
        <v>16600181.433000034</v>
      </c>
      <c r="E8" s="1">
        <v>212067.49000000017</v>
      </c>
      <c r="F8" s="1">
        <v>-51106.260000000017</v>
      </c>
      <c r="G8" s="1">
        <v>23472385.503000025</v>
      </c>
    </row>
    <row r="9" spans="2:16" x14ac:dyDescent="0.25">
      <c r="B9" t="s">
        <v>14</v>
      </c>
      <c r="C9" s="1">
        <v>3945638.2100000004</v>
      </c>
      <c r="D9" s="1">
        <v>7402129.8400000092</v>
      </c>
      <c r="E9" s="1">
        <v>2794888.4699999946</v>
      </c>
      <c r="F9" s="1"/>
      <c r="G9" s="1">
        <v>14142656.520000005</v>
      </c>
    </row>
    <row r="10" spans="2:16" x14ac:dyDescent="0.25">
      <c r="B10" s="7" t="s">
        <v>12</v>
      </c>
      <c r="C10" s="8">
        <v>10656881.049999995</v>
      </c>
      <c r="D10" s="8">
        <v>24002311.273000043</v>
      </c>
      <c r="E10" s="8">
        <v>3006955.9599999948</v>
      </c>
      <c r="F10" s="8">
        <v>-51106.260000000017</v>
      </c>
      <c r="G10" s="8">
        <v>37615042.023000032</v>
      </c>
    </row>
    <row r="16" spans="2:16" x14ac:dyDescent="0.25">
      <c r="B16" s="5" t="s">
        <v>5</v>
      </c>
      <c r="C16" s="5"/>
      <c r="D16" s="5" t="s">
        <v>6</v>
      </c>
      <c r="E16" s="5" t="s">
        <v>1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x14ac:dyDescent="0.25">
      <c r="B17" s="5"/>
      <c r="C17" s="5"/>
      <c r="D17" s="5" t="s">
        <v>8</v>
      </c>
      <c r="E17" s="5"/>
      <c r="F17" s="14" t="s">
        <v>45</v>
      </c>
      <c r="G17" s="5" t="s">
        <v>9</v>
      </c>
      <c r="H17" s="5"/>
      <c r="I17" s="14" t="s">
        <v>46</v>
      </c>
      <c r="J17" s="5" t="s">
        <v>10</v>
      </c>
      <c r="K17" s="5"/>
      <c r="L17" s="14" t="s">
        <v>47</v>
      </c>
      <c r="M17" s="5" t="s">
        <v>11</v>
      </c>
      <c r="N17" s="5"/>
      <c r="O17" s="14" t="s">
        <v>48</v>
      </c>
      <c r="P17" s="5" t="s">
        <v>12</v>
      </c>
    </row>
    <row r="18" spans="2:16" x14ac:dyDescent="0.25">
      <c r="B18" s="6" t="s">
        <v>7</v>
      </c>
      <c r="C18" s="6" t="s">
        <v>3</v>
      </c>
      <c r="D18" s="6" t="s">
        <v>49</v>
      </c>
      <c r="E18" s="6" t="s">
        <v>2</v>
      </c>
      <c r="F18" s="15"/>
      <c r="G18" s="6" t="s">
        <v>49</v>
      </c>
      <c r="H18" s="6" t="s">
        <v>2</v>
      </c>
      <c r="I18" s="15"/>
      <c r="J18" s="6" t="s">
        <v>49</v>
      </c>
      <c r="K18" s="6" t="s">
        <v>2</v>
      </c>
      <c r="L18" s="15"/>
      <c r="M18" s="6" t="s">
        <v>49</v>
      </c>
      <c r="N18" s="6" t="s">
        <v>2</v>
      </c>
      <c r="O18" s="15"/>
      <c r="P18" s="6"/>
    </row>
    <row r="19" spans="2:16" x14ac:dyDescent="0.25">
      <c r="B19" s="9" t="s">
        <v>13</v>
      </c>
      <c r="C19" t="s">
        <v>16</v>
      </c>
      <c r="D19" s="1">
        <v>315319.21000000008</v>
      </c>
      <c r="E19" s="1">
        <v>63058.729999999996</v>
      </c>
      <c r="F19" s="16">
        <v>378377.94000000006</v>
      </c>
      <c r="G19" s="1">
        <v>1082115.97</v>
      </c>
      <c r="H19" s="1">
        <v>142553.20000000001</v>
      </c>
      <c r="I19" s="16">
        <v>1224669.17</v>
      </c>
      <c r="J19" s="1">
        <v>0</v>
      </c>
      <c r="K19" s="1">
        <v>12322.399999999998</v>
      </c>
      <c r="L19" s="16">
        <v>12322.399999999998</v>
      </c>
      <c r="M19" s="1"/>
      <c r="N19" s="1"/>
      <c r="O19" s="16"/>
      <c r="P19" s="1">
        <v>1615369.51</v>
      </c>
    </row>
    <row r="20" spans="2:16" x14ac:dyDescent="0.25">
      <c r="B20" s="9"/>
      <c r="C20" t="s">
        <v>17</v>
      </c>
      <c r="D20" s="1">
        <v>104772.62000000005</v>
      </c>
      <c r="E20" s="1">
        <v>1243427.78</v>
      </c>
      <c r="F20" s="16">
        <v>1348200.4000000001</v>
      </c>
      <c r="G20" s="1">
        <v>65810.450000000041</v>
      </c>
      <c r="H20" s="1">
        <v>717283.42000000121</v>
      </c>
      <c r="I20" s="16">
        <v>783093.87000000128</v>
      </c>
      <c r="J20" s="1">
        <v>-1.4210854715202004E-14</v>
      </c>
      <c r="K20" s="1">
        <v>653.1400000000001</v>
      </c>
      <c r="L20" s="16">
        <v>653.1400000000001</v>
      </c>
      <c r="M20" s="1"/>
      <c r="N20" s="1"/>
      <c r="O20" s="16"/>
      <c r="P20" s="1">
        <v>2131947.4100000015</v>
      </c>
    </row>
    <row r="21" spans="2:16" x14ac:dyDescent="0.25">
      <c r="B21" s="9"/>
      <c r="C21" t="s">
        <v>18</v>
      </c>
      <c r="D21" s="1">
        <v>66124.210000000021</v>
      </c>
      <c r="E21" s="1">
        <v>2209456.0699999998</v>
      </c>
      <c r="F21" s="16">
        <v>2275580.2799999998</v>
      </c>
      <c r="G21" s="1">
        <v>1883424.9530000037</v>
      </c>
      <c r="H21" s="1">
        <v>9407983.8900000211</v>
      </c>
      <c r="I21" s="16">
        <v>11291408.843000025</v>
      </c>
      <c r="J21" s="1">
        <v>7.1054273576010019E-15</v>
      </c>
      <c r="K21" s="1">
        <v>13383.759999999995</v>
      </c>
      <c r="L21" s="16">
        <v>13383.759999999995</v>
      </c>
      <c r="M21" s="1"/>
      <c r="N21" s="1"/>
      <c r="O21" s="16"/>
      <c r="P21" s="1">
        <v>13580372.883000026</v>
      </c>
    </row>
    <row r="22" spans="2:16" x14ac:dyDescent="0.25">
      <c r="B22" s="9"/>
      <c r="C22" t="s">
        <v>19</v>
      </c>
      <c r="D22" s="1"/>
      <c r="E22" s="1"/>
      <c r="F22" s="16"/>
      <c r="G22" s="1"/>
      <c r="H22" s="1">
        <v>14.299999999999997</v>
      </c>
      <c r="I22" s="16">
        <v>14.299999999999997</v>
      </c>
      <c r="J22" s="1"/>
      <c r="K22" s="1">
        <v>5.41</v>
      </c>
      <c r="L22" s="16">
        <v>5.41</v>
      </c>
      <c r="M22" s="1"/>
      <c r="N22" s="1"/>
      <c r="O22" s="16"/>
      <c r="P22" s="1">
        <v>19.709999999999997</v>
      </c>
    </row>
    <row r="23" spans="2:16" x14ac:dyDescent="0.25">
      <c r="B23" s="9"/>
      <c r="C23" t="s">
        <v>20</v>
      </c>
      <c r="D23" s="1"/>
      <c r="E23" s="1"/>
      <c r="F23" s="16"/>
      <c r="G23" s="1"/>
      <c r="H23" s="1"/>
      <c r="I23" s="16"/>
      <c r="J23" s="1"/>
      <c r="K23" s="1">
        <v>-3903.65</v>
      </c>
      <c r="L23" s="16">
        <v>-3903.65</v>
      </c>
      <c r="M23" s="1"/>
      <c r="N23" s="1"/>
      <c r="O23" s="16"/>
      <c r="P23" s="1">
        <v>-3903.65</v>
      </c>
    </row>
    <row r="24" spans="2:16" x14ac:dyDescent="0.25">
      <c r="B24" s="9"/>
      <c r="C24" t="s">
        <v>21</v>
      </c>
      <c r="D24" s="1"/>
      <c r="E24" s="1"/>
      <c r="F24" s="16"/>
      <c r="G24" s="1"/>
      <c r="H24" s="1"/>
      <c r="I24" s="16"/>
      <c r="J24" s="1"/>
      <c r="K24" s="1">
        <v>232064.64000000001</v>
      </c>
      <c r="L24" s="16">
        <v>232064.64000000001</v>
      </c>
      <c r="M24" s="1"/>
      <c r="N24" s="1"/>
      <c r="O24" s="16"/>
      <c r="P24" s="1">
        <v>232064.64000000001</v>
      </c>
    </row>
    <row r="25" spans="2:16" x14ac:dyDescent="0.25">
      <c r="B25" s="9"/>
      <c r="C25" t="s">
        <v>22</v>
      </c>
      <c r="D25" s="1">
        <v>260878.5799999999</v>
      </c>
      <c r="E25" s="1">
        <v>1976540.51</v>
      </c>
      <c r="F25" s="16">
        <v>2237419.09</v>
      </c>
      <c r="G25" s="1">
        <v>784133.0900000009</v>
      </c>
      <c r="H25" s="1">
        <v>1716116.9400000006</v>
      </c>
      <c r="I25" s="16">
        <v>2500250.0300000017</v>
      </c>
      <c r="J25" s="1">
        <v>-1.4210854715202004E-13</v>
      </c>
      <c r="K25" s="1">
        <v>-411.56999999999971</v>
      </c>
      <c r="L25" s="16">
        <v>-411.56999999999982</v>
      </c>
      <c r="M25" s="1">
        <v>1661.6400000000003</v>
      </c>
      <c r="N25" s="1">
        <v>-52767.9</v>
      </c>
      <c r="O25" s="16">
        <v>-51106.26</v>
      </c>
      <c r="P25" s="1">
        <v>4686151.29</v>
      </c>
    </row>
    <row r="26" spans="2:16" x14ac:dyDescent="0.25">
      <c r="B26" s="9"/>
      <c r="C26" t="s">
        <v>23</v>
      </c>
      <c r="D26" s="1">
        <v>9535.48</v>
      </c>
      <c r="E26" s="1">
        <v>431356.74000000022</v>
      </c>
      <c r="F26" s="16">
        <v>440892.2200000002</v>
      </c>
      <c r="G26" s="1">
        <v>376449.76999999979</v>
      </c>
      <c r="H26" s="1">
        <v>415022.94000000018</v>
      </c>
      <c r="I26" s="16">
        <v>791472.71</v>
      </c>
      <c r="J26" s="1">
        <v>-1.3642420526593924E-12</v>
      </c>
      <c r="K26" s="1">
        <v>-1975.3999999999992</v>
      </c>
      <c r="L26" s="16">
        <v>-1975.4000000000005</v>
      </c>
      <c r="M26" s="1"/>
      <c r="N26" s="1"/>
      <c r="O26" s="16"/>
      <c r="P26" s="1">
        <v>1230389.5300000003</v>
      </c>
    </row>
    <row r="27" spans="2:16" x14ac:dyDescent="0.25">
      <c r="B27" s="9"/>
      <c r="C27" t="s">
        <v>24</v>
      </c>
      <c r="D27" s="1"/>
      <c r="E27" s="1"/>
      <c r="F27" s="16"/>
      <c r="G27" s="1"/>
      <c r="H27" s="1">
        <v>25.82</v>
      </c>
      <c r="I27" s="16">
        <v>25.82</v>
      </c>
      <c r="J27" s="1"/>
      <c r="K27" s="1">
        <v>-51.64</v>
      </c>
      <c r="L27" s="16">
        <v>-51.64</v>
      </c>
      <c r="M27" s="1"/>
      <c r="N27" s="1"/>
      <c r="O27" s="16"/>
      <c r="P27" s="1">
        <v>-25.82</v>
      </c>
    </row>
    <row r="28" spans="2:16" x14ac:dyDescent="0.25">
      <c r="B28" s="9"/>
      <c r="C28" t="s">
        <v>25</v>
      </c>
      <c r="D28" s="1"/>
      <c r="E28" s="1"/>
      <c r="F28" s="16"/>
      <c r="G28" s="1"/>
      <c r="H28" s="1"/>
      <c r="I28" s="16"/>
      <c r="J28" s="1"/>
      <c r="K28" s="1">
        <v>7.4384942649885488E-15</v>
      </c>
      <c r="L28" s="16">
        <v>7.4384942649885488E-15</v>
      </c>
      <c r="M28" s="1"/>
      <c r="N28" s="1"/>
      <c r="O28" s="16"/>
      <c r="P28" s="1">
        <v>7.4384942649885488E-15</v>
      </c>
    </row>
    <row r="29" spans="2:16" x14ac:dyDescent="0.25">
      <c r="B29" s="9"/>
      <c r="C29" t="s">
        <v>26</v>
      </c>
      <c r="D29" s="1"/>
      <c r="E29" s="1"/>
      <c r="F29" s="16"/>
      <c r="G29" s="1"/>
      <c r="H29" s="1"/>
      <c r="I29" s="16"/>
      <c r="J29" s="1"/>
      <c r="K29" s="1">
        <v>-2.6645352591003757E-14</v>
      </c>
      <c r="L29" s="16">
        <v>-2.6645352591003757E-14</v>
      </c>
      <c r="M29" s="1"/>
      <c r="N29" s="1"/>
      <c r="O29" s="16"/>
      <c r="P29" s="1">
        <v>-2.6645352591003757E-14</v>
      </c>
    </row>
    <row r="30" spans="2:16" x14ac:dyDescent="0.25">
      <c r="B30" s="9"/>
      <c r="C30" t="s">
        <v>27</v>
      </c>
      <c r="D30" s="1"/>
      <c r="E30" s="1"/>
      <c r="F30" s="16"/>
      <c r="G30" s="1"/>
      <c r="H30" s="1"/>
      <c r="I30" s="16"/>
      <c r="J30" s="1"/>
      <c r="K30" s="1">
        <v>5.6843418860808015E-14</v>
      </c>
      <c r="L30" s="16">
        <v>5.6843418860808015E-14</v>
      </c>
      <c r="M30" s="1"/>
      <c r="N30" s="1"/>
      <c r="O30" s="16"/>
      <c r="P30" s="1">
        <v>5.6843418860808015E-14</v>
      </c>
    </row>
    <row r="31" spans="2:16" x14ac:dyDescent="0.25">
      <c r="B31" s="10"/>
      <c r="C31" t="s">
        <v>28</v>
      </c>
      <c r="D31" s="1"/>
      <c r="E31" s="1">
        <v>30772.91</v>
      </c>
      <c r="F31" s="16">
        <v>30772.91</v>
      </c>
      <c r="G31" s="1"/>
      <c r="H31" s="1">
        <v>9246.69</v>
      </c>
      <c r="I31" s="16">
        <v>9246.69</v>
      </c>
      <c r="J31" s="1"/>
      <c r="K31" s="1">
        <v>-40019.599999999999</v>
      </c>
      <c r="L31" s="16">
        <v>-40019.599999999999</v>
      </c>
      <c r="M31" s="1"/>
      <c r="N31" s="1"/>
      <c r="O31" s="16"/>
      <c r="P31" s="1">
        <v>0</v>
      </c>
    </row>
    <row r="32" spans="2:16" x14ac:dyDescent="0.25">
      <c r="B32" s="12" t="s">
        <v>29</v>
      </c>
      <c r="C32" s="12"/>
      <c r="D32" s="13">
        <v>756630.10000000009</v>
      </c>
      <c r="E32" s="13">
        <v>5954612.7400000002</v>
      </c>
      <c r="F32" s="17">
        <v>6711242.8399999999</v>
      </c>
      <c r="G32" s="13">
        <v>4191934.2330000037</v>
      </c>
      <c r="H32" s="13">
        <v>12408247.200000023</v>
      </c>
      <c r="I32" s="17">
        <v>16600181.433000026</v>
      </c>
      <c r="J32" s="13">
        <v>-1.5134560271690134E-12</v>
      </c>
      <c r="K32" s="13">
        <v>212067.49</v>
      </c>
      <c r="L32" s="17">
        <v>212067.49</v>
      </c>
      <c r="M32" s="13">
        <v>1661.6400000000003</v>
      </c>
      <c r="N32" s="13">
        <v>-52767.9</v>
      </c>
      <c r="O32" s="17">
        <v>-51106.26</v>
      </c>
      <c r="P32" s="13">
        <v>23472385.503000028</v>
      </c>
    </row>
    <row r="33" spans="2:16" x14ac:dyDescent="0.25">
      <c r="B33" s="9" t="s">
        <v>14</v>
      </c>
      <c r="C33" t="s">
        <v>30</v>
      </c>
      <c r="D33" s="1">
        <v>1447074.1799999992</v>
      </c>
      <c r="E33" s="1">
        <v>899182.60000000079</v>
      </c>
      <c r="F33" s="16">
        <v>2346256.7800000003</v>
      </c>
      <c r="G33" s="1">
        <v>277625.30999999994</v>
      </c>
      <c r="H33" s="1">
        <v>2210672.1100000003</v>
      </c>
      <c r="I33" s="16">
        <v>2488297.4200000004</v>
      </c>
      <c r="J33" s="1">
        <v>163016.94000000009</v>
      </c>
      <c r="K33" s="1">
        <v>719524.73999999964</v>
      </c>
      <c r="L33" s="16">
        <v>882541.6799999997</v>
      </c>
      <c r="M33" s="1"/>
      <c r="N33" s="1"/>
      <c r="O33" s="16"/>
      <c r="P33" s="1">
        <v>5717095.8800000008</v>
      </c>
    </row>
    <row r="34" spans="2:16" x14ac:dyDescent="0.25">
      <c r="B34" s="9"/>
      <c r="C34" t="s">
        <v>31</v>
      </c>
      <c r="D34" s="1">
        <v>150.47999999999999</v>
      </c>
      <c r="E34" s="1">
        <v>3.81</v>
      </c>
      <c r="F34" s="16">
        <v>154.29</v>
      </c>
      <c r="G34" s="1">
        <v>1426475.709999999</v>
      </c>
      <c r="H34" s="1">
        <v>549014.20000000042</v>
      </c>
      <c r="I34" s="16">
        <v>1975489.9099999995</v>
      </c>
      <c r="J34" s="1"/>
      <c r="K34" s="1">
        <v>95.710000000000008</v>
      </c>
      <c r="L34" s="16">
        <v>95.710000000000008</v>
      </c>
      <c r="M34" s="1"/>
      <c r="N34" s="1"/>
      <c r="O34" s="16"/>
      <c r="P34" s="1">
        <v>1975739.9099999995</v>
      </c>
    </row>
    <row r="35" spans="2:16" x14ac:dyDescent="0.25">
      <c r="B35" s="9"/>
      <c r="C35" t="s">
        <v>32</v>
      </c>
      <c r="D35" s="1"/>
      <c r="E35" s="1">
        <v>0</v>
      </c>
      <c r="F35" s="16">
        <v>0</v>
      </c>
      <c r="G35" s="1"/>
      <c r="H35" s="1"/>
      <c r="I35" s="16"/>
      <c r="J35" s="1"/>
      <c r="K35" s="1">
        <v>0</v>
      </c>
      <c r="L35" s="16">
        <v>0</v>
      </c>
      <c r="M35" s="1"/>
      <c r="N35" s="1"/>
      <c r="O35" s="16"/>
      <c r="P35" s="1">
        <v>0</v>
      </c>
    </row>
    <row r="36" spans="2:16" x14ac:dyDescent="0.25">
      <c r="B36" s="9"/>
      <c r="C36" t="s">
        <v>33</v>
      </c>
      <c r="D36" s="1"/>
      <c r="E36" s="1"/>
      <c r="F36" s="16"/>
      <c r="G36" s="1">
        <v>92962.539999999979</v>
      </c>
      <c r="H36" s="1">
        <v>1917.8100000000002</v>
      </c>
      <c r="I36" s="16">
        <v>94880.349999999977</v>
      </c>
      <c r="J36" s="1"/>
      <c r="K36" s="1">
        <v>3.22</v>
      </c>
      <c r="L36" s="16">
        <v>3.22</v>
      </c>
      <c r="M36" s="1"/>
      <c r="N36" s="1"/>
      <c r="O36" s="16"/>
      <c r="P36" s="1">
        <v>94883.569999999978</v>
      </c>
    </row>
    <row r="37" spans="2:16" x14ac:dyDescent="0.25">
      <c r="B37" s="9"/>
      <c r="C37" t="s">
        <v>34</v>
      </c>
      <c r="D37" s="1">
        <v>928292.00999999989</v>
      </c>
      <c r="E37" s="1">
        <v>664790.51999999944</v>
      </c>
      <c r="F37" s="16">
        <v>1593082.5299999993</v>
      </c>
      <c r="G37" s="1">
        <v>693367.47999999986</v>
      </c>
      <c r="H37" s="1">
        <v>2121787.4499999988</v>
      </c>
      <c r="I37" s="16">
        <v>2815154.9299999988</v>
      </c>
      <c r="J37" s="1">
        <v>1954.6999999999971</v>
      </c>
      <c r="K37" s="1">
        <v>1515233.3599999996</v>
      </c>
      <c r="L37" s="16">
        <v>1517188.0599999996</v>
      </c>
      <c r="M37" s="1"/>
      <c r="N37" s="1"/>
      <c r="O37" s="16"/>
      <c r="P37" s="1">
        <v>5925425.5199999977</v>
      </c>
    </row>
    <row r="38" spans="2:16" x14ac:dyDescent="0.25">
      <c r="B38" s="9"/>
      <c r="C38" t="s">
        <v>35</v>
      </c>
      <c r="D38" s="1"/>
      <c r="E38" s="1">
        <v>4523</v>
      </c>
      <c r="F38" s="16">
        <v>4523</v>
      </c>
      <c r="G38" s="1"/>
      <c r="H38" s="1">
        <v>27721.259999999984</v>
      </c>
      <c r="I38" s="16">
        <v>27721.259999999984</v>
      </c>
      <c r="J38" s="1"/>
      <c r="K38" s="1">
        <v>13913</v>
      </c>
      <c r="L38" s="16">
        <v>13913</v>
      </c>
      <c r="M38" s="1"/>
      <c r="N38" s="1"/>
      <c r="O38" s="16"/>
      <c r="P38" s="1">
        <v>46157.25999999998</v>
      </c>
    </row>
    <row r="39" spans="2:16" x14ac:dyDescent="0.25">
      <c r="B39" s="9"/>
      <c r="C39" t="s">
        <v>36</v>
      </c>
      <c r="D39" s="1"/>
      <c r="E39" s="1"/>
      <c r="F39" s="16"/>
      <c r="G39" s="1"/>
      <c r="H39" s="1">
        <v>9.9300000000000015</v>
      </c>
      <c r="I39" s="16">
        <v>9.9300000000000015</v>
      </c>
      <c r="J39" s="1"/>
      <c r="K39" s="1">
        <v>3.82</v>
      </c>
      <c r="L39" s="16">
        <v>3.82</v>
      </c>
      <c r="M39" s="1"/>
      <c r="N39" s="1"/>
      <c r="O39" s="16"/>
      <c r="P39" s="1">
        <v>13.750000000000002</v>
      </c>
    </row>
    <row r="40" spans="2:16" x14ac:dyDescent="0.25">
      <c r="B40" s="9"/>
      <c r="C40" t="s">
        <v>37</v>
      </c>
      <c r="D40" s="1"/>
      <c r="E40" s="1"/>
      <c r="F40" s="16"/>
      <c r="G40" s="1"/>
      <c r="H40" s="1"/>
      <c r="I40" s="16"/>
      <c r="J40" s="1"/>
      <c r="K40" s="1">
        <v>-68146</v>
      </c>
      <c r="L40" s="16">
        <v>-68146</v>
      </c>
      <c r="M40" s="1"/>
      <c r="N40" s="1"/>
      <c r="O40" s="16"/>
      <c r="P40" s="1">
        <v>-68146</v>
      </c>
    </row>
    <row r="41" spans="2:16" x14ac:dyDescent="0.25">
      <c r="B41" s="9"/>
      <c r="C41" t="s">
        <v>38</v>
      </c>
      <c r="D41" s="1"/>
      <c r="E41" s="1">
        <v>1513.8</v>
      </c>
      <c r="F41" s="16">
        <v>1513.8</v>
      </c>
      <c r="G41" s="1"/>
      <c r="H41" s="1">
        <v>2.1500000000000004</v>
      </c>
      <c r="I41" s="16">
        <v>2.1500000000000004</v>
      </c>
      <c r="J41" s="1"/>
      <c r="K41" s="1">
        <v>0.82000000000000062</v>
      </c>
      <c r="L41" s="16">
        <v>0.82000000000000062</v>
      </c>
      <c r="M41" s="1"/>
      <c r="N41" s="1"/>
      <c r="O41" s="16"/>
      <c r="P41" s="1">
        <v>1516.77</v>
      </c>
    </row>
    <row r="42" spans="2:16" x14ac:dyDescent="0.25">
      <c r="B42" s="9"/>
      <c r="C42" t="s">
        <v>39</v>
      </c>
      <c r="D42" s="1"/>
      <c r="E42" s="1"/>
      <c r="F42" s="16"/>
      <c r="G42" s="1"/>
      <c r="H42" s="1">
        <v>-53.640000000000022</v>
      </c>
      <c r="I42" s="16">
        <v>-53.640000000000022</v>
      </c>
      <c r="J42" s="1"/>
      <c r="K42" s="1">
        <v>-20.150000000000006</v>
      </c>
      <c r="L42" s="16">
        <v>-20.150000000000006</v>
      </c>
      <c r="M42" s="1"/>
      <c r="N42" s="1"/>
      <c r="O42" s="16"/>
      <c r="P42" s="1">
        <v>-73.79000000000002</v>
      </c>
    </row>
    <row r="43" spans="2:16" x14ac:dyDescent="0.25">
      <c r="B43" s="9"/>
      <c r="C43" t="s">
        <v>40</v>
      </c>
      <c r="D43" s="1"/>
      <c r="E43" s="1"/>
      <c r="F43" s="16"/>
      <c r="G43" s="1"/>
      <c r="H43" s="1"/>
      <c r="I43" s="16"/>
      <c r="J43" s="1"/>
      <c r="K43" s="1">
        <v>0</v>
      </c>
      <c r="L43" s="16">
        <v>0</v>
      </c>
      <c r="M43" s="1"/>
      <c r="N43" s="1"/>
      <c r="O43" s="16"/>
      <c r="P43" s="1">
        <v>0</v>
      </c>
    </row>
    <row r="44" spans="2:16" x14ac:dyDescent="0.25">
      <c r="B44" s="9"/>
      <c r="C44" t="s">
        <v>41</v>
      </c>
      <c r="D44" s="1"/>
      <c r="E44" s="1">
        <v>107.81</v>
      </c>
      <c r="F44" s="16">
        <v>107.81</v>
      </c>
      <c r="G44" s="1"/>
      <c r="H44" s="1">
        <v>627.53</v>
      </c>
      <c r="I44" s="16">
        <v>627.53</v>
      </c>
      <c r="J44" s="1"/>
      <c r="K44" s="1">
        <v>-735.34</v>
      </c>
      <c r="L44" s="16">
        <v>-735.34</v>
      </c>
      <c r="M44" s="1"/>
      <c r="N44" s="1"/>
      <c r="O44" s="16"/>
      <c r="P44" s="1">
        <v>-1.1368683772161603E-13</v>
      </c>
    </row>
    <row r="45" spans="2:16" x14ac:dyDescent="0.25">
      <c r="B45" s="9"/>
      <c r="C45" t="s">
        <v>42</v>
      </c>
      <c r="D45" s="1"/>
      <c r="E45" s="1"/>
      <c r="F45" s="16"/>
      <c r="G45" s="1"/>
      <c r="H45" s="1"/>
      <c r="I45" s="16"/>
      <c r="J45" s="1"/>
      <c r="K45" s="1">
        <v>-6.7501559897209518E-13</v>
      </c>
      <c r="L45" s="16">
        <v>-6.7501559897209518E-13</v>
      </c>
      <c r="M45" s="1"/>
      <c r="N45" s="1"/>
      <c r="O45" s="16"/>
      <c r="P45" s="1">
        <v>-6.7501559897209518E-13</v>
      </c>
    </row>
    <row r="46" spans="2:16" x14ac:dyDescent="0.25">
      <c r="B46" s="10"/>
      <c r="C46" t="s">
        <v>43</v>
      </c>
      <c r="D46" s="1"/>
      <c r="E46" s="1">
        <v>0</v>
      </c>
      <c r="F46" s="16">
        <v>0</v>
      </c>
      <c r="G46" s="1"/>
      <c r="H46" s="1"/>
      <c r="I46" s="16"/>
      <c r="J46" s="1"/>
      <c r="K46" s="1">
        <v>450043.65</v>
      </c>
      <c r="L46" s="16">
        <v>450043.65</v>
      </c>
      <c r="M46" s="1"/>
      <c r="N46" s="1"/>
      <c r="O46" s="16"/>
      <c r="P46" s="1">
        <v>450043.65</v>
      </c>
    </row>
    <row r="47" spans="2:16" x14ac:dyDescent="0.25">
      <c r="B47" s="12" t="s">
        <v>44</v>
      </c>
      <c r="C47" s="12"/>
      <c r="D47" s="13">
        <v>2375516.669999999</v>
      </c>
      <c r="E47" s="13">
        <v>1570121.5400000003</v>
      </c>
      <c r="F47" s="17">
        <v>3945638.2099999995</v>
      </c>
      <c r="G47" s="13">
        <v>2490431.0399999991</v>
      </c>
      <c r="H47" s="13">
        <v>4911698.8</v>
      </c>
      <c r="I47" s="17">
        <v>7402129.8399999989</v>
      </c>
      <c r="J47" s="13">
        <v>164971.64000000007</v>
      </c>
      <c r="K47" s="13">
        <v>2629916.8299999991</v>
      </c>
      <c r="L47" s="17">
        <v>2794888.4699999988</v>
      </c>
      <c r="M47" s="13"/>
      <c r="N47" s="13"/>
      <c r="O47" s="17"/>
      <c r="P47" s="13">
        <v>14142656.52</v>
      </c>
    </row>
    <row r="48" spans="2:16" x14ac:dyDescent="0.25">
      <c r="B48" s="7" t="s">
        <v>12</v>
      </c>
      <c r="C48" s="7"/>
      <c r="D48" s="8">
        <v>3132146.7699999991</v>
      </c>
      <c r="E48" s="8">
        <v>7524734.2799999993</v>
      </c>
      <c r="F48" s="8">
        <v>10656881.050000001</v>
      </c>
      <c r="G48" s="8">
        <v>6682365.2730000019</v>
      </c>
      <c r="H48" s="8">
        <v>17319946.000000026</v>
      </c>
      <c r="I48" s="8">
        <v>24002311.273000028</v>
      </c>
      <c r="J48" s="8">
        <v>164971.64000000007</v>
      </c>
      <c r="K48" s="8">
        <v>2841984.3199999989</v>
      </c>
      <c r="L48" s="8">
        <v>3006955.959999999</v>
      </c>
      <c r="M48" s="8">
        <v>1661.6400000000003</v>
      </c>
      <c r="N48" s="8">
        <v>-52767.9</v>
      </c>
      <c r="O48" s="8">
        <v>-51106.26</v>
      </c>
      <c r="P48" s="8">
        <v>37615042.023000032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A5AD0-4135-4FC0-9BC8-3F1DC82A3D9A}">
  <dimension ref="A1:AI21"/>
  <sheetViews>
    <sheetView workbookViewId="0">
      <pane xSplit="2" ySplit="4" topLeftCell="C5" activePane="bottomRight" state="frozenSplit"/>
      <selection pane="topRight" activeCell="C1" sqref="C1"/>
      <selection pane="bottomLeft" activeCell="A5" sqref="A5"/>
      <selection pane="bottomRight" activeCell="C27" sqref="C27:C28"/>
    </sheetView>
  </sheetViews>
  <sheetFormatPr defaultRowHeight="15" x14ac:dyDescent="0.25"/>
  <cols>
    <col min="1" max="1" width="24.85546875" bestFit="1" customWidth="1"/>
    <col min="2" max="2" width="11.140625" bestFit="1" customWidth="1"/>
    <col min="3" max="4" width="15.42578125" bestFit="1" customWidth="1"/>
    <col min="5" max="5" width="15.42578125" customWidth="1"/>
    <col min="6" max="6" width="18.5703125" bestFit="1" customWidth="1"/>
    <col min="7" max="7" width="15.42578125" bestFit="1" customWidth="1"/>
    <col min="8" max="8" width="15.42578125" customWidth="1"/>
    <col min="9" max="10" width="14.42578125" bestFit="1" customWidth="1"/>
    <col min="11" max="11" width="14.42578125" customWidth="1"/>
    <col min="12" max="13" width="13.42578125" bestFit="1" customWidth="1"/>
    <col min="14" max="14" width="13.42578125" customWidth="1"/>
    <col min="15" max="16" width="14.42578125" bestFit="1" customWidth="1"/>
    <col min="17" max="17" width="14.42578125" customWidth="1"/>
    <col min="18" max="19" width="11.85546875" bestFit="1" customWidth="1"/>
    <col min="20" max="20" width="13.28515625" customWidth="1"/>
    <col min="21" max="21" width="11.85546875" customWidth="1"/>
    <col min="22" max="22" width="24.28515625" bestFit="1" customWidth="1"/>
    <col min="23" max="24" width="24.28515625" customWidth="1"/>
    <col min="25" max="25" width="24.28515625" bestFit="1" customWidth="1"/>
    <col min="26" max="33" width="24.28515625" customWidth="1"/>
    <col min="34" max="34" width="13.140625" bestFit="1" customWidth="1"/>
    <col min="35" max="35" width="13.140625" customWidth="1"/>
  </cols>
  <sheetData>
    <row r="1" spans="1:35" s="38" customFormat="1" x14ac:dyDescent="0.25">
      <c r="A1" s="37" t="s">
        <v>5</v>
      </c>
      <c r="B1" s="37"/>
      <c r="C1" s="40"/>
      <c r="D1" s="40"/>
      <c r="E1" s="40"/>
      <c r="F1" s="37"/>
      <c r="G1" s="37"/>
      <c r="H1" s="37"/>
      <c r="I1" s="40"/>
      <c r="J1" s="40"/>
      <c r="K1" s="40"/>
      <c r="L1" s="37"/>
      <c r="M1" s="37"/>
      <c r="N1" s="37"/>
      <c r="O1" s="40"/>
      <c r="P1" s="40"/>
      <c r="Q1" s="40"/>
      <c r="R1" s="37"/>
      <c r="S1" s="37"/>
      <c r="T1" s="37"/>
      <c r="U1" s="40"/>
      <c r="V1" s="40"/>
      <c r="W1" s="40"/>
      <c r="X1" s="37"/>
      <c r="Y1" s="37"/>
      <c r="Z1" s="37"/>
      <c r="AA1" s="40"/>
      <c r="AB1" s="40"/>
      <c r="AC1" s="40"/>
      <c r="AD1" s="37"/>
      <c r="AE1" s="37"/>
      <c r="AF1" s="37"/>
      <c r="AG1" s="43"/>
      <c r="AH1" s="43"/>
      <c r="AI1" s="43"/>
    </row>
    <row r="2" spans="1:35" s="38" customFormat="1" x14ac:dyDescent="0.25">
      <c r="A2" s="37"/>
      <c r="B2" s="37"/>
      <c r="C2" s="40" t="s">
        <v>8</v>
      </c>
      <c r="D2" s="40" t="s">
        <v>8</v>
      </c>
      <c r="E2" s="40" t="s">
        <v>8</v>
      </c>
      <c r="F2" s="37" t="s">
        <v>8</v>
      </c>
      <c r="G2" s="37" t="s">
        <v>8</v>
      </c>
      <c r="H2" s="37" t="s">
        <v>8</v>
      </c>
      <c r="I2" s="40" t="s">
        <v>9</v>
      </c>
      <c r="J2" s="40" t="s">
        <v>9</v>
      </c>
      <c r="K2" s="40" t="s">
        <v>9</v>
      </c>
      <c r="L2" s="37" t="s">
        <v>9</v>
      </c>
      <c r="M2" s="37" t="s">
        <v>9</v>
      </c>
      <c r="N2" s="37" t="s">
        <v>9</v>
      </c>
      <c r="O2" s="40" t="s">
        <v>10</v>
      </c>
      <c r="P2" s="40" t="s">
        <v>10</v>
      </c>
      <c r="Q2" s="40" t="s">
        <v>10</v>
      </c>
      <c r="R2" s="37" t="s">
        <v>10</v>
      </c>
      <c r="S2" s="37" t="s">
        <v>10</v>
      </c>
      <c r="T2" s="37" t="s">
        <v>10</v>
      </c>
      <c r="U2" s="40" t="s">
        <v>11</v>
      </c>
      <c r="V2" s="40" t="s">
        <v>11</v>
      </c>
      <c r="W2" s="40" t="s">
        <v>11</v>
      </c>
      <c r="X2" s="37" t="s">
        <v>11</v>
      </c>
      <c r="Y2" s="37" t="s">
        <v>11</v>
      </c>
      <c r="Z2" s="37" t="s">
        <v>11</v>
      </c>
      <c r="AA2" s="40"/>
      <c r="AB2" s="40"/>
      <c r="AC2" s="40"/>
      <c r="AD2" s="37"/>
      <c r="AE2" s="37"/>
      <c r="AF2" s="37"/>
      <c r="AG2" s="43"/>
      <c r="AH2" s="43"/>
      <c r="AI2" s="43"/>
    </row>
    <row r="3" spans="1:35" s="38" customFormat="1" x14ac:dyDescent="0.25">
      <c r="A3" s="37"/>
      <c r="B3" s="37"/>
      <c r="C3" s="40" t="s">
        <v>49</v>
      </c>
      <c r="D3" s="40" t="s">
        <v>49</v>
      </c>
      <c r="E3" s="40" t="s">
        <v>49</v>
      </c>
      <c r="F3" s="37" t="s">
        <v>2</v>
      </c>
      <c r="G3" s="37" t="s">
        <v>2</v>
      </c>
      <c r="H3" s="37" t="s">
        <v>2</v>
      </c>
      <c r="I3" s="40" t="s">
        <v>49</v>
      </c>
      <c r="J3" s="40" t="s">
        <v>49</v>
      </c>
      <c r="K3" s="40" t="s">
        <v>49</v>
      </c>
      <c r="L3" s="37" t="s">
        <v>2</v>
      </c>
      <c r="M3" s="37" t="s">
        <v>2</v>
      </c>
      <c r="N3" s="37" t="s">
        <v>2</v>
      </c>
      <c r="O3" s="40" t="s">
        <v>49</v>
      </c>
      <c r="P3" s="40" t="s">
        <v>49</v>
      </c>
      <c r="Q3" s="40" t="s">
        <v>49</v>
      </c>
      <c r="R3" s="37" t="s">
        <v>2</v>
      </c>
      <c r="S3" s="37" t="s">
        <v>2</v>
      </c>
      <c r="T3" s="37" t="s">
        <v>2</v>
      </c>
      <c r="U3" s="40" t="s">
        <v>49</v>
      </c>
      <c r="V3" s="40" t="s">
        <v>49</v>
      </c>
      <c r="W3" s="40" t="s">
        <v>49</v>
      </c>
      <c r="X3" s="37" t="s">
        <v>2</v>
      </c>
      <c r="Y3" s="37" t="s">
        <v>2</v>
      </c>
      <c r="Z3" s="37" t="s">
        <v>2</v>
      </c>
      <c r="AA3" s="40" t="s">
        <v>49</v>
      </c>
      <c r="AB3" s="40" t="s">
        <v>49</v>
      </c>
      <c r="AC3" s="40" t="s">
        <v>49</v>
      </c>
      <c r="AD3" s="37" t="s">
        <v>2</v>
      </c>
      <c r="AE3" s="37" t="s">
        <v>2</v>
      </c>
      <c r="AF3" s="37" t="s">
        <v>2</v>
      </c>
      <c r="AG3" s="43" t="s">
        <v>12</v>
      </c>
      <c r="AH3" s="43" t="s">
        <v>12</v>
      </c>
      <c r="AI3" s="43" t="s">
        <v>12</v>
      </c>
    </row>
    <row r="4" spans="1:35" s="38" customFormat="1" x14ac:dyDescent="0.25">
      <c r="A4" s="39" t="s">
        <v>7</v>
      </c>
      <c r="B4" s="39" t="s">
        <v>50</v>
      </c>
      <c r="C4" s="41">
        <v>2020</v>
      </c>
      <c r="D4" s="41">
        <v>2023</v>
      </c>
      <c r="E4" s="41" t="s">
        <v>51</v>
      </c>
      <c r="F4" s="39">
        <v>2020</v>
      </c>
      <c r="G4" s="39">
        <v>2023</v>
      </c>
      <c r="H4" s="39" t="s">
        <v>51</v>
      </c>
      <c r="I4" s="41">
        <v>2020</v>
      </c>
      <c r="J4" s="41">
        <v>2023</v>
      </c>
      <c r="K4" s="41" t="s">
        <v>51</v>
      </c>
      <c r="L4" s="39">
        <v>2020</v>
      </c>
      <c r="M4" s="39">
        <v>2023</v>
      </c>
      <c r="N4" s="39" t="s">
        <v>51</v>
      </c>
      <c r="O4" s="41">
        <v>2020</v>
      </c>
      <c r="P4" s="41">
        <v>2023</v>
      </c>
      <c r="Q4" s="41" t="s">
        <v>51</v>
      </c>
      <c r="R4" s="39">
        <v>2020</v>
      </c>
      <c r="S4" s="39">
        <v>2023</v>
      </c>
      <c r="T4" s="39" t="s">
        <v>51</v>
      </c>
      <c r="U4" s="41">
        <v>2020</v>
      </c>
      <c r="V4" s="41">
        <v>2023</v>
      </c>
      <c r="W4" s="40" t="s">
        <v>51</v>
      </c>
      <c r="X4" s="39">
        <v>2020</v>
      </c>
      <c r="Y4" s="39">
        <v>2023</v>
      </c>
      <c r="Z4" s="37" t="s">
        <v>51</v>
      </c>
      <c r="AA4" s="41" t="s">
        <v>52</v>
      </c>
      <c r="AB4" s="41" t="s">
        <v>53</v>
      </c>
      <c r="AC4" s="40" t="s">
        <v>51</v>
      </c>
      <c r="AD4" s="39" t="s">
        <v>52</v>
      </c>
      <c r="AE4" s="39" t="s">
        <v>53</v>
      </c>
      <c r="AF4" s="37" t="s">
        <v>51</v>
      </c>
      <c r="AG4" s="44" t="s">
        <v>52</v>
      </c>
      <c r="AH4" s="44" t="s">
        <v>53</v>
      </c>
      <c r="AI4" s="43" t="s">
        <v>51</v>
      </c>
    </row>
    <row r="5" spans="1:35" x14ac:dyDescent="0.25">
      <c r="A5" s="9" t="s">
        <v>13</v>
      </c>
      <c r="B5" t="s">
        <v>54</v>
      </c>
      <c r="C5" s="1">
        <v>640587.73000000033</v>
      </c>
      <c r="D5" s="1">
        <v>334663.2199999998</v>
      </c>
      <c r="E5" s="1">
        <f>D5-C5</f>
        <v>-305924.51000000053</v>
      </c>
      <c r="F5" s="1">
        <v>1131977.8899999997</v>
      </c>
      <c r="G5" s="1">
        <v>1231997.4999999998</v>
      </c>
      <c r="H5" s="1">
        <f>G5-F5</f>
        <v>100019.6100000001</v>
      </c>
      <c r="I5" s="1">
        <v>4323678.2800000068</v>
      </c>
      <c r="J5" s="1">
        <v>3291934.0829999922</v>
      </c>
      <c r="K5" s="1">
        <f>J5-I5</f>
        <v>-1031744.1970000146</v>
      </c>
      <c r="L5" s="1">
        <v>3528112.1500000088</v>
      </c>
      <c r="M5" s="1">
        <v>3469154.8799999976</v>
      </c>
      <c r="N5" s="1">
        <f>M5-L5</f>
        <v>-58957.270000011194</v>
      </c>
      <c r="O5" s="1">
        <v>150342.41999999998</v>
      </c>
      <c r="P5" s="1">
        <v>1.0460521338018225E-12</v>
      </c>
      <c r="Q5" s="1">
        <f>P5-O5</f>
        <v>-150342.41999999998</v>
      </c>
      <c r="R5" s="1">
        <v>281527.07000000036</v>
      </c>
      <c r="S5" s="1">
        <v>34832.759999999973</v>
      </c>
      <c r="T5" s="1">
        <f>S5-R5</f>
        <v>-246694.31000000038</v>
      </c>
      <c r="U5" s="1"/>
      <c r="V5" s="1"/>
      <c r="W5" s="1">
        <f>V5-U5</f>
        <v>0</v>
      </c>
      <c r="X5" s="1"/>
      <c r="Y5" s="1"/>
      <c r="Z5" s="1">
        <f>Y5-X5</f>
        <v>0</v>
      </c>
      <c r="AA5" s="1">
        <f>C5+I5+O5+U5</f>
        <v>5114608.4300000072</v>
      </c>
      <c r="AB5" s="1">
        <f t="shared" ref="AB5:AB21" si="0">D5+J5+P5+V5</f>
        <v>3626597.3029999919</v>
      </c>
      <c r="AC5" s="1">
        <f>AB5-AA5</f>
        <v>-1488011.1270000152</v>
      </c>
      <c r="AD5" s="1">
        <f>F5+L5+R5+X5</f>
        <v>4941617.1100000087</v>
      </c>
      <c r="AE5" s="1">
        <f t="shared" ref="AE5:AE21" si="1">G5+M5+S5+Y5</f>
        <v>4735985.1399999969</v>
      </c>
      <c r="AF5" s="1">
        <f>AE5-AD5</f>
        <v>-205631.97000001185</v>
      </c>
      <c r="AG5" s="1">
        <f>C5+F5+I5+L5+O5+R5+U5+X5</f>
        <v>10056225.540000016</v>
      </c>
      <c r="AH5" s="1">
        <f t="shared" ref="AH5:AH21" si="2">D5+G5+J5+M5+P5+S5+V5+Y5</f>
        <v>8362582.4429999888</v>
      </c>
      <c r="AI5" s="1">
        <f>AH5-AG5</f>
        <v>-1693643.0970000271</v>
      </c>
    </row>
    <row r="6" spans="1:35" x14ac:dyDescent="0.25">
      <c r="A6" s="9" t="s">
        <v>13</v>
      </c>
      <c r="B6" t="s">
        <v>55</v>
      </c>
      <c r="C6" s="1">
        <v>-2196.6100000000101</v>
      </c>
      <c r="D6" s="1">
        <v>4247.2800000000016</v>
      </c>
      <c r="E6" s="1">
        <f t="shared" ref="E6:E21" si="3">D6-C6</f>
        <v>6443.8900000000122</v>
      </c>
      <c r="F6" s="1">
        <v>-3084.82</v>
      </c>
      <c r="G6" s="1">
        <v>0</v>
      </c>
      <c r="H6" s="1">
        <f t="shared" ref="H6:H21" si="4">G6-F6</f>
        <v>3084.82</v>
      </c>
      <c r="I6" s="1">
        <v>30547.04000000007</v>
      </c>
      <c r="J6" s="1">
        <v>-958.65999999990891</v>
      </c>
      <c r="K6" s="1">
        <f t="shared" ref="K6:K21" si="5">J6-I6</f>
        <v>-31505.699999999979</v>
      </c>
      <c r="L6" s="1">
        <v>1254830.3199999998</v>
      </c>
      <c r="M6" s="1">
        <v>1292524.0699999998</v>
      </c>
      <c r="N6" s="1">
        <f t="shared" ref="N6:N21" si="6">M6-L6</f>
        <v>37693.75</v>
      </c>
      <c r="O6" s="1">
        <v>-2440.6799999999912</v>
      </c>
      <c r="P6" s="1"/>
      <c r="Q6" s="1">
        <f t="shared" ref="Q6:Q21" si="7">P6-O6</f>
        <v>2440.6799999999912</v>
      </c>
      <c r="R6" s="1">
        <v>1233.3300000000011</v>
      </c>
      <c r="S6" s="1">
        <v>-15488.779999999995</v>
      </c>
      <c r="T6" s="1">
        <f t="shared" ref="T6:T21" si="8">S6-R6</f>
        <v>-16722.109999999997</v>
      </c>
      <c r="U6" s="1"/>
      <c r="V6" s="1"/>
      <c r="W6" s="1">
        <f t="shared" ref="W6:W21" si="9">V6-U6</f>
        <v>0</v>
      </c>
      <c r="X6" s="1"/>
      <c r="Y6" s="1"/>
      <c r="Z6" s="1">
        <f t="shared" ref="Z6:Z21" si="10">Y6-X6</f>
        <v>0</v>
      </c>
      <c r="AA6" s="1">
        <f t="shared" ref="AA6:AA21" si="11">C6+I6+O6+U6</f>
        <v>25909.750000000065</v>
      </c>
      <c r="AB6" s="1">
        <f t="shared" si="0"/>
        <v>3288.6200000000927</v>
      </c>
      <c r="AC6" s="1">
        <f t="shared" ref="AC6:AC21" si="12">AB6-AA6</f>
        <v>-22621.129999999972</v>
      </c>
      <c r="AD6" s="1">
        <f t="shared" ref="AD6:AD21" si="13">F6+L6+R6+X6</f>
        <v>1252978.8299999998</v>
      </c>
      <c r="AE6" s="1">
        <f t="shared" si="1"/>
        <v>1277035.2899999998</v>
      </c>
      <c r="AF6" s="1">
        <f t="shared" ref="AF6:AF21" si="14">AE6-AD6</f>
        <v>24056.459999999963</v>
      </c>
      <c r="AG6" s="1">
        <f t="shared" ref="AG6:AG21" si="15">C6+F6+I6+L6+O6+R6+U6+X6</f>
        <v>1278888.58</v>
      </c>
      <c r="AH6" s="1">
        <f t="shared" si="2"/>
        <v>1280323.9099999999</v>
      </c>
      <c r="AI6" s="1">
        <f t="shared" ref="AI6:AI21" si="16">AH6-AG6</f>
        <v>1435.3299999998417</v>
      </c>
    </row>
    <row r="7" spans="1:35" x14ac:dyDescent="0.25">
      <c r="A7" s="9" t="s">
        <v>13</v>
      </c>
      <c r="B7" t="s">
        <v>56</v>
      </c>
      <c r="C7" s="1"/>
      <c r="D7" s="1"/>
      <c r="E7" s="1">
        <f t="shared" si="3"/>
        <v>0</v>
      </c>
      <c r="F7" s="1">
        <v>0</v>
      </c>
      <c r="G7" s="1"/>
      <c r="H7" s="1">
        <f t="shared" si="4"/>
        <v>0</v>
      </c>
      <c r="I7" s="1">
        <v>226920.64999999985</v>
      </c>
      <c r="J7" s="1">
        <v>283897.07</v>
      </c>
      <c r="K7" s="1">
        <f t="shared" si="5"/>
        <v>56976.420000000158</v>
      </c>
      <c r="L7" s="1">
        <v>577470.09</v>
      </c>
      <c r="M7" s="1">
        <v>1611896.0599999975</v>
      </c>
      <c r="N7" s="1">
        <f t="shared" si="6"/>
        <v>1034425.9699999975</v>
      </c>
      <c r="O7" s="1"/>
      <c r="P7" s="1"/>
      <c r="Q7" s="1">
        <f t="shared" si="7"/>
        <v>0</v>
      </c>
      <c r="R7" s="1">
        <v>0</v>
      </c>
      <c r="S7" s="1">
        <v>0</v>
      </c>
      <c r="T7" s="1">
        <f t="shared" si="8"/>
        <v>0</v>
      </c>
      <c r="U7" s="1"/>
      <c r="V7" s="1"/>
      <c r="W7" s="1">
        <f t="shared" si="9"/>
        <v>0</v>
      </c>
      <c r="X7" s="1"/>
      <c r="Y7" s="1"/>
      <c r="Z7" s="1">
        <f t="shared" si="10"/>
        <v>0</v>
      </c>
      <c r="AA7" s="1">
        <f t="shared" si="11"/>
        <v>226920.64999999985</v>
      </c>
      <c r="AB7" s="1">
        <f t="shared" si="0"/>
        <v>283897.07</v>
      </c>
      <c r="AC7" s="1">
        <f t="shared" si="12"/>
        <v>56976.420000000158</v>
      </c>
      <c r="AD7" s="1">
        <f t="shared" si="13"/>
        <v>577470.09</v>
      </c>
      <c r="AE7" s="1">
        <f t="shared" si="1"/>
        <v>1611896.0599999975</v>
      </c>
      <c r="AF7" s="1">
        <f t="shared" si="14"/>
        <v>1034425.9699999975</v>
      </c>
      <c r="AG7" s="1">
        <f t="shared" si="15"/>
        <v>804390.73999999976</v>
      </c>
      <c r="AH7" s="1">
        <f t="shared" si="2"/>
        <v>1895793.1299999976</v>
      </c>
      <c r="AI7" s="1">
        <f t="shared" si="16"/>
        <v>1091402.3899999978</v>
      </c>
    </row>
    <row r="8" spans="1:35" x14ac:dyDescent="0.25">
      <c r="A8" s="9" t="s">
        <v>13</v>
      </c>
      <c r="B8" t="s">
        <v>57</v>
      </c>
      <c r="C8" s="1">
        <v>129161.00999999994</v>
      </c>
      <c r="D8" s="1">
        <v>183533.02000000016</v>
      </c>
      <c r="E8" s="1">
        <f t="shared" si="3"/>
        <v>54372.010000000228</v>
      </c>
      <c r="F8" s="1">
        <v>1566661.37</v>
      </c>
      <c r="G8" s="1">
        <v>1476625.4600000004</v>
      </c>
      <c r="H8" s="1">
        <f t="shared" si="4"/>
        <v>-90035.909999999683</v>
      </c>
      <c r="I8" s="1">
        <v>99770.479999999952</v>
      </c>
      <c r="J8" s="1">
        <v>144575.21000000017</v>
      </c>
      <c r="K8" s="1">
        <f t="shared" si="5"/>
        <v>44804.730000000214</v>
      </c>
      <c r="L8" s="1">
        <v>2073826.169999999</v>
      </c>
      <c r="M8" s="1">
        <v>2019707.1600000011</v>
      </c>
      <c r="N8" s="1">
        <f t="shared" si="6"/>
        <v>-54119.009999997914</v>
      </c>
      <c r="O8" s="1">
        <v>19.220000000000031</v>
      </c>
      <c r="P8" s="1">
        <v>0</v>
      </c>
      <c r="Q8" s="1">
        <f t="shared" si="7"/>
        <v>-19.220000000000031</v>
      </c>
      <c r="R8" s="1">
        <v>-259779.32</v>
      </c>
      <c r="S8" s="1">
        <v>-3817.130000000001</v>
      </c>
      <c r="T8" s="1">
        <f t="shared" si="8"/>
        <v>255962.19</v>
      </c>
      <c r="U8" s="1"/>
      <c r="V8" s="1">
        <v>1661.6400000000003</v>
      </c>
      <c r="W8" s="1">
        <f t="shared" si="9"/>
        <v>1661.6400000000003</v>
      </c>
      <c r="X8" s="1"/>
      <c r="Y8" s="1">
        <v>-52767.899999999994</v>
      </c>
      <c r="Z8" s="1">
        <f t="shared" si="10"/>
        <v>-52767.899999999994</v>
      </c>
      <c r="AA8" s="1">
        <f t="shared" si="11"/>
        <v>228950.70999999988</v>
      </c>
      <c r="AB8" s="1">
        <f t="shared" si="0"/>
        <v>329769.87000000034</v>
      </c>
      <c r="AC8" s="1">
        <f t="shared" si="12"/>
        <v>100819.16000000047</v>
      </c>
      <c r="AD8" s="1">
        <f t="shared" si="13"/>
        <v>3380708.2199999993</v>
      </c>
      <c r="AE8" s="1">
        <f t="shared" si="1"/>
        <v>3439747.5900000017</v>
      </c>
      <c r="AF8" s="1">
        <f t="shared" si="14"/>
        <v>59039.37000000244</v>
      </c>
      <c r="AG8" s="1">
        <f t="shared" si="15"/>
        <v>3609658.9299999997</v>
      </c>
      <c r="AH8" s="1">
        <f t="shared" si="2"/>
        <v>3769517.4600000023</v>
      </c>
      <c r="AI8" s="1">
        <f t="shared" si="16"/>
        <v>159858.53000000259</v>
      </c>
    </row>
    <row r="9" spans="1:35" x14ac:dyDescent="0.25">
      <c r="A9" s="9" t="s">
        <v>13</v>
      </c>
      <c r="B9" t="s">
        <v>58</v>
      </c>
      <c r="C9" s="1">
        <v>29728.029999999995</v>
      </c>
      <c r="D9" s="1">
        <v>8334.09</v>
      </c>
      <c r="E9" s="1">
        <f t="shared" si="3"/>
        <v>-21393.939999999995</v>
      </c>
      <c r="F9" s="1">
        <v>110994.06000000001</v>
      </c>
      <c r="G9" s="1">
        <v>112802.52000000003</v>
      </c>
      <c r="H9" s="1">
        <f t="shared" si="4"/>
        <v>1808.460000000021</v>
      </c>
      <c r="I9" s="1"/>
      <c r="J9" s="1"/>
      <c r="K9" s="1">
        <f t="shared" si="5"/>
        <v>0</v>
      </c>
      <c r="L9" s="1"/>
      <c r="M9" s="1"/>
      <c r="N9" s="1">
        <f t="shared" si="6"/>
        <v>0</v>
      </c>
      <c r="O9" s="1"/>
      <c r="P9" s="1"/>
      <c r="Q9" s="1">
        <f t="shared" si="7"/>
        <v>0</v>
      </c>
      <c r="R9" s="1"/>
      <c r="S9" s="1"/>
      <c r="T9" s="1">
        <f t="shared" si="8"/>
        <v>0</v>
      </c>
      <c r="U9" s="1"/>
      <c r="V9" s="1"/>
      <c r="W9" s="1">
        <f t="shared" si="9"/>
        <v>0</v>
      </c>
      <c r="X9" s="1"/>
      <c r="Y9" s="1"/>
      <c r="Z9" s="1">
        <f t="shared" si="10"/>
        <v>0</v>
      </c>
      <c r="AA9" s="1">
        <f t="shared" si="11"/>
        <v>29728.029999999995</v>
      </c>
      <c r="AB9" s="1">
        <f t="shared" si="0"/>
        <v>8334.09</v>
      </c>
      <c r="AC9" s="1">
        <f t="shared" si="12"/>
        <v>-21393.939999999995</v>
      </c>
      <c r="AD9" s="1">
        <f t="shared" si="13"/>
        <v>110994.06000000001</v>
      </c>
      <c r="AE9" s="1">
        <f t="shared" si="1"/>
        <v>112802.52000000003</v>
      </c>
      <c r="AF9" s="1">
        <f t="shared" si="14"/>
        <v>1808.460000000021</v>
      </c>
      <c r="AG9" s="1">
        <f t="shared" si="15"/>
        <v>140722.09</v>
      </c>
      <c r="AH9" s="1">
        <f t="shared" si="2"/>
        <v>121136.61000000003</v>
      </c>
      <c r="AI9" s="1">
        <f t="shared" si="16"/>
        <v>-19585.479999999967</v>
      </c>
    </row>
    <row r="10" spans="1:35" x14ac:dyDescent="0.25">
      <c r="A10" s="9" t="s">
        <v>13</v>
      </c>
      <c r="B10" t="s">
        <v>59</v>
      </c>
      <c r="C10" s="1"/>
      <c r="D10" s="1"/>
      <c r="E10" s="1">
        <f t="shared" si="3"/>
        <v>0</v>
      </c>
      <c r="F10" s="1"/>
      <c r="G10" s="1"/>
      <c r="H10" s="1">
        <f t="shared" si="4"/>
        <v>0</v>
      </c>
      <c r="I10" s="1"/>
      <c r="J10" s="1"/>
      <c r="K10" s="1">
        <f t="shared" si="5"/>
        <v>0</v>
      </c>
      <c r="L10" s="1">
        <v>-10095.130000000003</v>
      </c>
      <c r="M10" s="1">
        <v>-11677.72</v>
      </c>
      <c r="N10" s="1">
        <f t="shared" si="6"/>
        <v>-1582.5899999999965</v>
      </c>
      <c r="O10" s="1"/>
      <c r="P10" s="1"/>
      <c r="Q10" s="1">
        <f t="shared" si="7"/>
        <v>0</v>
      </c>
      <c r="R10" s="1">
        <v>10965.300000000005</v>
      </c>
      <c r="S10" s="1">
        <v>196540.63999999998</v>
      </c>
      <c r="T10" s="1">
        <f t="shared" si="8"/>
        <v>185575.33999999997</v>
      </c>
      <c r="U10" s="1"/>
      <c r="V10" s="1"/>
      <c r="W10" s="1">
        <f t="shared" si="9"/>
        <v>0</v>
      </c>
      <c r="X10" s="1"/>
      <c r="Y10" s="1"/>
      <c r="Z10" s="1">
        <f t="shared" si="10"/>
        <v>0</v>
      </c>
      <c r="AA10" s="1">
        <f t="shared" si="11"/>
        <v>0</v>
      </c>
      <c r="AB10" s="1">
        <f t="shared" si="0"/>
        <v>0</v>
      </c>
      <c r="AC10" s="1">
        <f t="shared" si="12"/>
        <v>0</v>
      </c>
      <c r="AD10" s="1">
        <f t="shared" si="13"/>
        <v>870.17000000000189</v>
      </c>
      <c r="AE10" s="1">
        <f t="shared" si="1"/>
        <v>184862.91999999998</v>
      </c>
      <c r="AF10" s="1">
        <f t="shared" si="14"/>
        <v>183992.74999999997</v>
      </c>
      <c r="AG10" s="1">
        <f t="shared" si="15"/>
        <v>870.17000000000189</v>
      </c>
      <c r="AH10" s="1">
        <f t="shared" si="2"/>
        <v>184862.91999999998</v>
      </c>
      <c r="AI10" s="1">
        <f t="shared" si="16"/>
        <v>183992.74999999997</v>
      </c>
    </row>
    <row r="11" spans="1:35" x14ac:dyDescent="0.25">
      <c r="A11" s="10" t="s">
        <v>13</v>
      </c>
      <c r="B11" t="s">
        <v>60</v>
      </c>
      <c r="C11" s="1">
        <v>82900.030000000013</v>
      </c>
      <c r="D11" s="1">
        <v>225852.49</v>
      </c>
      <c r="E11" s="1">
        <f t="shared" si="3"/>
        <v>142952.45999999996</v>
      </c>
      <c r="F11" s="1">
        <v>536459.96</v>
      </c>
      <c r="G11" s="1">
        <v>3133187.2600000026</v>
      </c>
      <c r="H11" s="1">
        <f t="shared" si="4"/>
        <v>2596727.3000000026</v>
      </c>
      <c r="I11" s="1">
        <v>613716.98999999813</v>
      </c>
      <c r="J11" s="1">
        <v>472486.52999999968</v>
      </c>
      <c r="K11" s="1">
        <f t="shared" si="5"/>
        <v>-141230.45999999845</v>
      </c>
      <c r="L11" s="1">
        <v>3629708.1599999983</v>
      </c>
      <c r="M11" s="1">
        <v>4026642.7500000005</v>
      </c>
      <c r="N11" s="1">
        <f t="shared" si="6"/>
        <v>396934.59000000218</v>
      </c>
      <c r="O11" s="1">
        <v>5.1736392947532295E-14</v>
      </c>
      <c r="P11" s="1">
        <v>-4.4764192352886312E-13</v>
      </c>
      <c r="Q11" s="1">
        <f t="shared" si="7"/>
        <v>-4.9937831647639541E-13</v>
      </c>
      <c r="R11" s="1">
        <v>4.0856207306205761E-14</v>
      </c>
      <c r="S11" s="1">
        <v>-4.4408920985006262E-15</v>
      </c>
      <c r="T11" s="1">
        <f t="shared" si="8"/>
        <v>-4.5297099404706387E-14</v>
      </c>
      <c r="U11" s="1"/>
      <c r="V11" s="1"/>
      <c r="W11" s="1">
        <f t="shared" si="9"/>
        <v>0</v>
      </c>
      <c r="X11" s="1"/>
      <c r="Y11" s="1"/>
      <c r="Z11" s="1">
        <f t="shared" si="10"/>
        <v>0</v>
      </c>
      <c r="AA11" s="1">
        <f t="shared" si="11"/>
        <v>696617.01999999816</v>
      </c>
      <c r="AB11" s="1">
        <f t="shared" si="0"/>
        <v>698339.01999999967</v>
      </c>
      <c r="AC11" s="1">
        <f t="shared" si="12"/>
        <v>1722.0000000015134</v>
      </c>
      <c r="AD11" s="1">
        <f t="shared" si="13"/>
        <v>4166168.1199999982</v>
      </c>
      <c r="AE11" s="1">
        <f t="shared" si="1"/>
        <v>7159830.0100000035</v>
      </c>
      <c r="AF11" s="1">
        <f t="shared" si="14"/>
        <v>2993661.8900000053</v>
      </c>
      <c r="AG11" s="1">
        <f t="shared" si="15"/>
        <v>4862785.1399999969</v>
      </c>
      <c r="AH11" s="1">
        <f t="shared" si="2"/>
        <v>7858169.0300000031</v>
      </c>
      <c r="AI11" s="1">
        <f t="shared" si="16"/>
        <v>2995383.8900000062</v>
      </c>
    </row>
    <row r="12" spans="1:35" x14ac:dyDescent="0.25">
      <c r="A12" s="12" t="s">
        <v>29</v>
      </c>
      <c r="B12" s="12"/>
      <c r="C12" s="13">
        <v>880180.19000000029</v>
      </c>
      <c r="D12" s="13">
        <v>756630.1</v>
      </c>
      <c r="E12" s="13">
        <f t="shared" si="3"/>
        <v>-123550.09000000032</v>
      </c>
      <c r="F12" s="13">
        <v>3343008.4599999995</v>
      </c>
      <c r="G12" s="13">
        <v>5954612.7400000021</v>
      </c>
      <c r="H12" s="13">
        <f t="shared" si="4"/>
        <v>2611604.2800000026</v>
      </c>
      <c r="I12" s="13">
        <v>5294633.4400000041</v>
      </c>
      <c r="J12" s="13">
        <v>4191934.2329999921</v>
      </c>
      <c r="K12" s="13">
        <f t="shared" si="5"/>
        <v>-1102699.207000012</v>
      </c>
      <c r="L12" s="13">
        <v>11053851.760000005</v>
      </c>
      <c r="M12" s="13">
        <v>12408247.199999997</v>
      </c>
      <c r="N12" s="13">
        <f t="shared" si="6"/>
        <v>1354395.439999992</v>
      </c>
      <c r="O12" s="13">
        <v>147920.95999999999</v>
      </c>
      <c r="P12" s="13">
        <v>5.9841021027295938E-13</v>
      </c>
      <c r="Q12" s="13">
        <f t="shared" si="7"/>
        <v>-147920.95999999999</v>
      </c>
      <c r="R12" s="13">
        <v>33946.380000000368</v>
      </c>
      <c r="S12" s="13">
        <v>212067.48999999996</v>
      </c>
      <c r="T12" s="13">
        <f t="shared" si="8"/>
        <v>178121.10999999958</v>
      </c>
      <c r="U12" s="13"/>
      <c r="V12" s="13">
        <v>1661.6400000000003</v>
      </c>
      <c r="W12" s="13">
        <f t="shared" si="9"/>
        <v>1661.6400000000003</v>
      </c>
      <c r="X12" s="13"/>
      <c r="Y12" s="13">
        <v>-52767.899999999994</v>
      </c>
      <c r="Z12" s="13">
        <f t="shared" si="10"/>
        <v>-52767.899999999994</v>
      </c>
      <c r="AA12" s="13">
        <f t="shared" si="11"/>
        <v>6322734.5900000045</v>
      </c>
      <c r="AB12" s="13">
        <f t="shared" si="0"/>
        <v>4950225.9729999918</v>
      </c>
      <c r="AC12" s="13">
        <f t="shared" si="12"/>
        <v>-1372508.6170000127</v>
      </c>
      <c r="AD12" s="13">
        <f t="shared" si="13"/>
        <v>14430806.600000005</v>
      </c>
      <c r="AE12" s="13">
        <f t="shared" si="1"/>
        <v>18522159.529999997</v>
      </c>
      <c r="AF12" s="13">
        <f t="shared" si="14"/>
        <v>4091352.9299999923</v>
      </c>
      <c r="AG12" s="13">
        <f t="shared" si="15"/>
        <v>20753541.190000009</v>
      </c>
      <c r="AH12" s="13">
        <f t="shared" si="2"/>
        <v>23472385.502999991</v>
      </c>
      <c r="AI12" s="13">
        <f t="shared" si="16"/>
        <v>2718844.3129999824</v>
      </c>
    </row>
    <row r="13" spans="1:35" x14ac:dyDescent="0.25">
      <c r="A13" s="9" t="s">
        <v>14</v>
      </c>
      <c r="B13" t="s">
        <v>54</v>
      </c>
      <c r="C13" s="1">
        <v>2148533.6600000011</v>
      </c>
      <c r="D13" s="1">
        <v>2367889.5600000015</v>
      </c>
      <c r="E13" s="1">
        <f t="shared" si="3"/>
        <v>219355.90000000037</v>
      </c>
      <c r="F13" s="1">
        <v>2371760.8890000009</v>
      </c>
      <c r="G13" s="1">
        <v>1391894.2500000007</v>
      </c>
      <c r="H13" s="1">
        <f t="shared" si="4"/>
        <v>-979866.6390000002</v>
      </c>
      <c r="I13" s="1">
        <v>2220675.0599999968</v>
      </c>
      <c r="J13" s="1">
        <v>2481993.3099999963</v>
      </c>
      <c r="K13" s="1">
        <f t="shared" si="5"/>
        <v>261318.24999999953</v>
      </c>
      <c r="L13" s="1">
        <v>4205705.5310000041</v>
      </c>
      <c r="M13" s="1">
        <v>4735323.3899999894</v>
      </c>
      <c r="N13" s="1">
        <f t="shared" si="6"/>
        <v>529617.85899998527</v>
      </c>
      <c r="O13" s="1">
        <v>116305.63999999993</v>
      </c>
      <c r="P13" s="1">
        <v>162727.14999999997</v>
      </c>
      <c r="Q13" s="1">
        <f t="shared" si="7"/>
        <v>46421.510000000038</v>
      </c>
      <c r="R13" s="1">
        <v>1447211.6899999934</v>
      </c>
      <c r="S13" s="1">
        <v>1872928.4000000029</v>
      </c>
      <c r="T13" s="1">
        <f t="shared" si="8"/>
        <v>425716.71000000951</v>
      </c>
      <c r="U13" s="1"/>
      <c r="V13" s="1"/>
      <c r="W13" s="1">
        <f t="shared" si="9"/>
        <v>0</v>
      </c>
      <c r="X13" s="1"/>
      <c r="Y13" s="1"/>
      <c r="Z13" s="1">
        <f t="shared" si="10"/>
        <v>0</v>
      </c>
      <c r="AA13" s="1">
        <f t="shared" si="11"/>
        <v>4485514.3599999975</v>
      </c>
      <c r="AB13" s="1">
        <f t="shared" si="0"/>
        <v>5012610.0199999977</v>
      </c>
      <c r="AC13" s="1">
        <f t="shared" si="12"/>
        <v>527095.66000000015</v>
      </c>
      <c r="AD13" s="1">
        <f t="shared" si="13"/>
        <v>8024678.1099999994</v>
      </c>
      <c r="AE13" s="1">
        <f t="shared" si="1"/>
        <v>8000146.0399999935</v>
      </c>
      <c r="AF13" s="1">
        <f t="shared" si="14"/>
        <v>-24532.070000005886</v>
      </c>
      <c r="AG13" s="1">
        <f t="shared" si="15"/>
        <v>12510192.469999999</v>
      </c>
      <c r="AH13" s="1">
        <f t="shared" si="2"/>
        <v>13012756.059999991</v>
      </c>
      <c r="AI13" s="1">
        <f t="shared" si="16"/>
        <v>502563.5899999924</v>
      </c>
    </row>
    <row r="14" spans="1:35" x14ac:dyDescent="0.25">
      <c r="A14" s="9" t="s">
        <v>14</v>
      </c>
      <c r="B14" t="s">
        <v>55</v>
      </c>
      <c r="C14" s="1">
        <v>3233.4199999998928</v>
      </c>
      <c r="D14" s="1">
        <v>7627.1100000000224</v>
      </c>
      <c r="E14" s="1">
        <f t="shared" si="3"/>
        <v>4393.6900000001297</v>
      </c>
      <c r="F14" s="1">
        <v>0</v>
      </c>
      <c r="G14" s="1"/>
      <c r="H14" s="1">
        <f t="shared" si="4"/>
        <v>0</v>
      </c>
      <c r="I14" s="1">
        <v>15022.899999999794</v>
      </c>
      <c r="J14" s="1">
        <v>7994.5900000001629</v>
      </c>
      <c r="K14" s="1">
        <f t="shared" si="5"/>
        <v>-7028.3099999996311</v>
      </c>
      <c r="L14" s="1">
        <v>-6998.9800000000023</v>
      </c>
      <c r="M14" s="1"/>
      <c r="N14" s="1">
        <f t="shared" si="6"/>
        <v>6998.9800000000023</v>
      </c>
      <c r="O14" s="1">
        <v>88707.620000000024</v>
      </c>
      <c r="P14" s="1">
        <v>0</v>
      </c>
      <c r="Q14" s="1">
        <f t="shared" si="7"/>
        <v>-88707.620000000024</v>
      </c>
      <c r="R14" s="1">
        <v>33755.230000000003</v>
      </c>
      <c r="S14" s="1">
        <v>-67839.480000000054</v>
      </c>
      <c r="T14" s="1">
        <f t="shared" si="8"/>
        <v>-101594.71000000005</v>
      </c>
      <c r="U14" s="1"/>
      <c r="V14" s="1"/>
      <c r="W14" s="1">
        <f t="shared" si="9"/>
        <v>0</v>
      </c>
      <c r="X14" s="1"/>
      <c r="Y14" s="1"/>
      <c r="Z14" s="1">
        <f t="shared" si="10"/>
        <v>0</v>
      </c>
      <c r="AA14" s="1">
        <f t="shared" si="11"/>
        <v>106963.93999999971</v>
      </c>
      <c r="AB14" s="1">
        <f t="shared" si="0"/>
        <v>15621.700000000186</v>
      </c>
      <c r="AC14" s="1">
        <f t="shared" si="12"/>
        <v>-91342.239999999525</v>
      </c>
      <c r="AD14" s="1">
        <f t="shared" si="13"/>
        <v>26756.25</v>
      </c>
      <c r="AE14" s="1">
        <f t="shared" si="1"/>
        <v>-67839.480000000054</v>
      </c>
      <c r="AF14" s="1">
        <f t="shared" si="14"/>
        <v>-94595.730000000054</v>
      </c>
      <c r="AG14" s="1">
        <f t="shared" si="15"/>
        <v>133720.18999999971</v>
      </c>
      <c r="AH14" s="1">
        <f t="shared" si="2"/>
        <v>-52217.779999999868</v>
      </c>
      <c r="AI14" s="1">
        <f t="shared" si="16"/>
        <v>-185937.96999999956</v>
      </c>
    </row>
    <row r="15" spans="1:35" x14ac:dyDescent="0.25">
      <c r="A15" s="9" t="s">
        <v>14</v>
      </c>
      <c r="B15" t="s">
        <v>56</v>
      </c>
      <c r="C15" s="1"/>
      <c r="D15" s="1"/>
      <c r="E15" s="1">
        <f t="shared" si="3"/>
        <v>0</v>
      </c>
      <c r="F15" s="1"/>
      <c r="G15" s="1"/>
      <c r="H15" s="1">
        <f t="shared" si="4"/>
        <v>0</v>
      </c>
      <c r="I15" s="1"/>
      <c r="J15" s="1"/>
      <c r="K15" s="1">
        <f t="shared" si="5"/>
        <v>0</v>
      </c>
      <c r="L15" s="1"/>
      <c r="M15" s="1">
        <v>765.66</v>
      </c>
      <c r="N15" s="1">
        <f t="shared" si="6"/>
        <v>765.66</v>
      </c>
      <c r="O15" s="1">
        <v>0</v>
      </c>
      <c r="P15" s="1"/>
      <c r="Q15" s="1">
        <f t="shared" si="7"/>
        <v>0</v>
      </c>
      <c r="R15" s="1">
        <v>0</v>
      </c>
      <c r="S15" s="1">
        <v>0</v>
      </c>
      <c r="T15" s="1">
        <f t="shared" si="8"/>
        <v>0</v>
      </c>
      <c r="U15" s="1"/>
      <c r="V15" s="1"/>
      <c r="W15" s="1">
        <f t="shared" si="9"/>
        <v>0</v>
      </c>
      <c r="X15" s="1"/>
      <c r="Y15" s="1"/>
      <c r="Z15" s="1">
        <f t="shared" si="10"/>
        <v>0</v>
      </c>
      <c r="AA15" s="1">
        <f t="shared" si="11"/>
        <v>0</v>
      </c>
      <c r="AB15" s="1">
        <f t="shared" si="0"/>
        <v>0</v>
      </c>
      <c r="AC15" s="1">
        <f t="shared" si="12"/>
        <v>0</v>
      </c>
      <c r="AD15" s="1">
        <f t="shared" si="13"/>
        <v>0</v>
      </c>
      <c r="AE15" s="1">
        <f t="shared" si="1"/>
        <v>765.66</v>
      </c>
      <c r="AF15" s="1">
        <f t="shared" si="14"/>
        <v>765.66</v>
      </c>
      <c r="AG15" s="1">
        <f t="shared" si="15"/>
        <v>0</v>
      </c>
      <c r="AH15" s="1">
        <f t="shared" si="2"/>
        <v>765.66</v>
      </c>
      <c r="AI15" s="1">
        <f t="shared" si="16"/>
        <v>765.66</v>
      </c>
    </row>
    <row r="16" spans="1:35" x14ac:dyDescent="0.25">
      <c r="A16" s="9" t="s">
        <v>14</v>
      </c>
      <c r="B16" t="s">
        <v>57</v>
      </c>
      <c r="C16" s="1">
        <v>28199.609999999993</v>
      </c>
      <c r="D16" s="1"/>
      <c r="E16" s="1">
        <f t="shared" si="3"/>
        <v>-28199.609999999993</v>
      </c>
      <c r="F16" s="1">
        <v>165143.45700000002</v>
      </c>
      <c r="G16" s="1">
        <v>86645.419999999955</v>
      </c>
      <c r="H16" s="1">
        <f t="shared" si="4"/>
        <v>-78498.037000000069</v>
      </c>
      <c r="I16" s="1">
        <v>66647.17</v>
      </c>
      <c r="J16" s="1">
        <v>443.14000000000021</v>
      </c>
      <c r="K16" s="1">
        <f t="shared" si="5"/>
        <v>-66204.03</v>
      </c>
      <c r="L16" s="1">
        <v>196767.07000000004</v>
      </c>
      <c r="M16" s="1">
        <v>68624.960000000006</v>
      </c>
      <c r="N16" s="1">
        <f t="shared" si="6"/>
        <v>-128142.11000000003</v>
      </c>
      <c r="O16" s="1">
        <v>1250.2000000000005</v>
      </c>
      <c r="P16" s="1">
        <v>2244.4900000000002</v>
      </c>
      <c r="Q16" s="1">
        <f t="shared" si="7"/>
        <v>994.28999999999974</v>
      </c>
      <c r="R16" s="1">
        <v>187731.25000000009</v>
      </c>
      <c r="S16" s="1">
        <v>141764.82</v>
      </c>
      <c r="T16" s="1">
        <f t="shared" si="8"/>
        <v>-45966.43000000008</v>
      </c>
      <c r="U16" s="1"/>
      <c r="V16" s="1"/>
      <c r="W16" s="1">
        <f t="shared" si="9"/>
        <v>0</v>
      </c>
      <c r="X16" s="1"/>
      <c r="Y16" s="1"/>
      <c r="Z16" s="1">
        <f t="shared" si="10"/>
        <v>0</v>
      </c>
      <c r="AA16" s="1">
        <f t="shared" si="11"/>
        <v>96096.98</v>
      </c>
      <c r="AB16" s="1">
        <f t="shared" si="0"/>
        <v>2687.6300000000006</v>
      </c>
      <c r="AC16" s="1">
        <f t="shared" si="12"/>
        <v>-93409.349999999991</v>
      </c>
      <c r="AD16" s="1">
        <f t="shared" si="13"/>
        <v>549641.77700000012</v>
      </c>
      <c r="AE16" s="1">
        <f t="shared" si="1"/>
        <v>297035.19999999995</v>
      </c>
      <c r="AF16" s="1">
        <f t="shared" si="14"/>
        <v>-252606.57700000016</v>
      </c>
      <c r="AG16" s="1">
        <f t="shared" si="15"/>
        <v>645738.7570000001</v>
      </c>
      <c r="AH16" s="1">
        <f t="shared" si="2"/>
        <v>299722.82999999996</v>
      </c>
      <c r="AI16" s="1">
        <f t="shared" si="16"/>
        <v>-346015.92700000014</v>
      </c>
    </row>
    <row r="17" spans="1:35" x14ac:dyDescent="0.25">
      <c r="A17" s="9" t="s">
        <v>14</v>
      </c>
      <c r="B17" t="s">
        <v>58</v>
      </c>
      <c r="C17" s="1">
        <v>218.98</v>
      </c>
      <c r="D17" s="1"/>
      <c r="E17" s="1">
        <f t="shared" si="3"/>
        <v>-218.98</v>
      </c>
      <c r="F17" s="1">
        <v>7.9</v>
      </c>
      <c r="G17" s="1"/>
      <c r="H17" s="1">
        <f t="shared" si="4"/>
        <v>-7.9</v>
      </c>
      <c r="I17" s="1"/>
      <c r="J17" s="1"/>
      <c r="K17" s="1">
        <f t="shared" si="5"/>
        <v>0</v>
      </c>
      <c r="L17" s="1"/>
      <c r="M17" s="1"/>
      <c r="N17" s="1">
        <f t="shared" si="6"/>
        <v>0</v>
      </c>
      <c r="O17" s="1"/>
      <c r="P17" s="1"/>
      <c r="Q17" s="1">
        <f t="shared" si="7"/>
        <v>0</v>
      </c>
      <c r="R17" s="1"/>
      <c r="S17" s="1"/>
      <c r="T17" s="1">
        <f t="shared" si="8"/>
        <v>0</v>
      </c>
      <c r="U17" s="1"/>
      <c r="V17" s="1"/>
      <c r="W17" s="1">
        <f t="shared" si="9"/>
        <v>0</v>
      </c>
      <c r="X17" s="1"/>
      <c r="Y17" s="1"/>
      <c r="Z17" s="1">
        <f t="shared" si="10"/>
        <v>0</v>
      </c>
      <c r="AA17" s="1">
        <f t="shared" si="11"/>
        <v>218.98</v>
      </c>
      <c r="AB17" s="1">
        <f t="shared" si="0"/>
        <v>0</v>
      </c>
      <c r="AC17" s="1">
        <f t="shared" si="12"/>
        <v>-218.98</v>
      </c>
      <c r="AD17" s="1">
        <f t="shared" si="13"/>
        <v>7.9</v>
      </c>
      <c r="AE17" s="1">
        <f t="shared" si="1"/>
        <v>0</v>
      </c>
      <c r="AF17" s="1">
        <f t="shared" si="14"/>
        <v>-7.9</v>
      </c>
      <c r="AG17" s="1">
        <f t="shared" si="15"/>
        <v>226.88</v>
      </c>
      <c r="AH17" s="1">
        <f t="shared" si="2"/>
        <v>0</v>
      </c>
      <c r="AI17" s="1">
        <f t="shared" si="16"/>
        <v>-226.88</v>
      </c>
    </row>
    <row r="18" spans="1:35" x14ac:dyDescent="0.25">
      <c r="A18" s="9" t="s">
        <v>14</v>
      </c>
      <c r="B18" t="s">
        <v>59</v>
      </c>
      <c r="C18" s="1"/>
      <c r="D18" s="1"/>
      <c r="E18" s="1">
        <f t="shared" si="3"/>
        <v>0</v>
      </c>
      <c r="F18" s="1">
        <v>18887.27</v>
      </c>
      <c r="G18" s="1">
        <v>89757.119999999981</v>
      </c>
      <c r="H18" s="1">
        <f t="shared" si="4"/>
        <v>70869.849999999977</v>
      </c>
      <c r="I18" s="1"/>
      <c r="J18" s="1"/>
      <c r="K18" s="1">
        <f t="shared" si="5"/>
        <v>0</v>
      </c>
      <c r="L18" s="1">
        <v>68510.029999999984</v>
      </c>
      <c r="M18" s="1">
        <v>95923.740000000063</v>
      </c>
      <c r="N18" s="1">
        <f t="shared" si="6"/>
        <v>27413.710000000079</v>
      </c>
      <c r="O18" s="1">
        <v>-330721.3</v>
      </c>
      <c r="P18" s="1">
        <v>0</v>
      </c>
      <c r="Q18" s="1">
        <f t="shared" si="7"/>
        <v>330721.3</v>
      </c>
      <c r="R18" s="1">
        <v>-166369.36399999994</v>
      </c>
      <c r="S18" s="1">
        <v>683063.09</v>
      </c>
      <c r="T18" s="1">
        <f t="shared" si="8"/>
        <v>849432.45399999991</v>
      </c>
      <c r="U18" s="1"/>
      <c r="V18" s="1"/>
      <c r="W18" s="1">
        <f t="shared" si="9"/>
        <v>0</v>
      </c>
      <c r="X18" s="1"/>
      <c r="Y18" s="1"/>
      <c r="Z18" s="1">
        <f t="shared" si="10"/>
        <v>0</v>
      </c>
      <c r="AA18" s="1">
        <f t="shared" si="11"/>
        <v>-330721.3</v>
      </c>
      <c r="AB18" s="1">
        <f t="shared" si="0"/>
        <v>0</v>
      </c>
      <c r="AC18" s="1">
        <f t="shared" si="12"/>
        <v>330721.3</v>
      </c>
      <c r="AD18" s="1">
        <f t="shared" si="13"/>
        <v>-78972.063999999955</v>
      </c>
      <c r="AE18" s="1">
        <f t="shared" si="1"/>
        <v>868743.95</v>
      </c>
      <c r="AF18" s="1">
        <f t="shared" si="14"/>
        <v>947716.01399999997</v>
      </c>
      <c r="AG18" s="1">
        <f t="shared" si="15"/>
        <v>-409693.36399999994</v>
      </c>
      <c r="AH18" s="1">
        <f t="shared" si="2"/>
        <v>868743.95</v>
      </c>
      <c r="AI18" s="1">
        <f t="shared" si="16"/>
        <v>1278437.3139999998</v>
      </c>
    </row>
    <row r="19" spans="1:35" x14ac:dyDescent="0.25">
      <c r="A19" s="10" t="s">
        <v>14</v>
      </c>
      <c r="B19" t="s">
        <v>60</v>
      </c>
      <c r="C19" s="1"/>
      <c r="D19" s="1"/>
      <c r="E19" s="1">
        <f t="shared" si="3"/>
        <v>0</v>
      </c>
      <c r="F19" s="1"/>
      <c r="G19" s="1">
        <v>1824.75</v>
      </c>
      <c r="H19" s="1">
        <f t="shared" si="4"/>
        <v>1824.75</v>
      </c>
      <c r="I19" s="1"/>
      <c r="J19" s="1"/>
      <c r="K19" s="1">
        <f t="shared" si="5"/>
        <v>0</v>
      </c>
      <c r="L19" s="1">
        <v>206.25</v>
      </c>
      <c r="M19" s="1">
        <v>11061.05</v>
      </c>
      <c r="N19" s="1">
        <f t="shared" si="6"/>
        <v>10854.8</v>
      </c>
      <c r="O19" s="1"/>
      <c r="P19" s="1"/>
      <c r="Q19" s="1">
        <f t="shared" si="7"/>
        <v>0</v>
      </c>
      <c r="R19" s="1"/>
      <c r="S19" s="1"/>
      <c r="T19" s="1">
        <f t="shared" si="8"/>
        <v>0</v>
      </c>
      <c r="U19" s="1"/>
      <c r="V19" s="1"/>
      <c r="W19" s="1">
        <f t="shared" si="9"/>
        <v>0</v>
      </c>
      <c r="X19" s="1"/>
      <c r="Y19" s="1"/>
      <c r="Z19" s="1">
        <f t="shared" si="10"/>
        <v>0</v>
      </c>
      <c r="AA19" s="1">
        <f t="shared" si="11"/>
        <v>0</v>
      </c>
      <c r="AB19" s="1">
        <f t="shared" si="0"/>
        <v>0</v>
      </c>
      <c r="AC19" s="1">
        <f t="shared" si="12"/>
        <v>0</v>
      </c>
      <c r="AD19" s="1">
        <f t="shared" si="13"/>
        <v>206.25</v>
      </c>
      <c r="AE19" s="1">
        <f t="shared" si="1"/>
        <v>12885.8</v>
      </c>
      <c r="AF19" s="1">
        <f t="shared" si="14"/>
        <v>12679.55</v>
      </c>
      <c r="AG19" s="1">
        <f t="shared" si="15"/>
        <v>206.25</v>
      </c>
      <c r="AH19" s="1">
        <f t="shared" si="2"/>
        <v>12885.8</v>
      </c>
      <c r="AI19" s="1">
        <f t="shared" si="16"/>
        <v>12679.55</v>
      </c>
    </row>
    <row r="20" spans="1:35" x14ac:dyDescent="0.25">
      <c r="A20" s="12" t="s">
        <v>44</v>
      </c>
      <c r="B20" s="12"/>
      <c r="C20" s="13">
        <v>2180185.6700000009</v>
      </c>
      <c r="D20" s="13">
        <v>2375516.6700000013</v>
      </c>
      <c r="E20" s="13">
        <f t="shared" si="3"/>
        <v>195331.00000000047</v>
      </c>
      <c r="F20" s="13">
        <v>2555799.5160000008</v>
      </c>
      <c r="G20" s="13">
        <v>1570121.5400000005</v>
      </c>
      <c r="H20" s="13">
        <f t="shared" si="4"/>
        <v>-985677.97600000026</v>
      </c>
      <c r="I20" s="13">
        <v>2302345.1299999966</v>
      </c>
      <c r="J20" s="13">
        <v>2490431.0399999968</v>
      </c>
      <c r="K20" s="13">
        <f t="shared" si="5"/>
        <v>188085.91000000015</v>
      </c>
      <c r="L20" s="13">
        <v>4464189.9010000043</v>
      </c>
      <c r="M20" s="13">
        <v>4911698.7999999896</v>
      </c>
      <c r="N20" s="13">
        <f t="shared" si="6"/>
        <v>447508.89899998531</v>
      </c>
      <c r="O20" s="13">
        <v>-124457.84000000003</v>
      </c>
      <c r="P20" s="13">
        <v>164971.63999999996</v>
      </c>
      <c r="Q20" s="13">
        <f t="shared" si="7"/>
        <v>289429.48</v>
      </c>
      <c r="R20" s="13">
        <v>1502328.8059999933</v>
      </c>
      <c r="S20" s="13">
        <v>2629916.8300000029</v>
      </c>
      <c r="T20" s="13">
        <f t="shared" si="8"/>
        <v>1127588.0240000095</v>
      </c>
      <c r="U20" s="13"/>
      <c r="V20" s="13"/>
      <c r="W20" s="13">
        <f t="shared" si="9"/>
        <v>0</v>
      </c>
      <c r="X20" s="13"/>
      <c r="Y20" s="13"/>
      <c r="Z20" s="13">
        <f t="shared" si="10"/>
        <v>0</v>
      </c>
      <c r="AA20" s="13">
        <f t="shared" si="11"/>
        <v>4358072.9599999972</v>
      </c>
      <c r="AB20" s="13">
        <f t="shared" si="0"/>
        <v>5030919.3499999978</v>
      </c>
      <c r="AC20" s="13">
        <f t="shared" si="12"/>
        <v>672846.3900000006</v>
      </c>
      <c r="AD20" s="13">
        <f t="shared" si="13"/>
        <v>8522318.2229999974</v>
      </c>
      <c r="AE20" s="13">
        <f t="shared" si="1"/>
        <v>9111737.1699999943</v>
      </c>
      <c r="AF20" s="13">
        <f t="shared" si="14"/>
        <v>589418.9469999969</v>
      </c>
      <c r="AG20" s="13">
        <f t="shared" si="15"/>
        <v>12880391.182999995</v>
      </c>
      <c r="AH20" s="13">
        <f t="shared" si="2"/>
        <v>14142656.519999992</v>
      </c>
      <c r="AI20" s="13">
        <f t="shared" si="16"/>
        <v>1262265.3369999975</v>
      </c>
    </row>
    <row r="21" spans="1:35" x14ac:dyDescent="0.25">
      <c r="A21" s="7" t="s">
        <v>12</v>
      </c>
      <c r="B21" s="7"/>
      <c r="C21" s="42">
        <v>3060365.8600000013</v>
      </c>
      <c r="D21" s="42">
        <v>3132146.7700000014</v>
      </c>
      <c r="E21" s="42">
        <f t="shared" si="3"/>
        <v>71780.910000000149</v>
      </c>
      <c r="F21" s="8">
        <v>5898807.9760000007</v>
      </c>
      <c r="G21" s="8">
        <v>7524734.2800000031</v>
      </c>
      <c r="H21" s="8">
        <f t="shared" si="4"/>
        <v>1625926.3040000023</v>
      </c>
      <c r="I21" s="42">
        <v>7596978.5700000003</v>
      </c>
      <c r="J21" s="42">
        <v>6682365.2729999879</v>
      </c>
      <c r="K21" s="42">
        <f t="shared" si="5"/>
        <v>-914613.29700001236</v>
      </c>
      <c r="L21" s="8">
        <v>15518041.661000008</v>
      </c>
      <c r="M21" s="8">
        <v>17319945.999999989</v>
      </c>
      <c r="N21" s="8">
        <f t="shared" si="6"/>
        <v>1801904.3389999811</v>
      </c>
      <c r="O21" s="42">
        <v>23463.119999999995</v>
      </c>
      <c r="P21" s="42">
        <v>164971.63999999996</v>
      </c>
      <c r="Q21" s="42">
        <f t="shared" si="7"/>
        <v>141508.51999999996</v>
      </c>
      <c r="R21" s="8">
        <v>1536275.1859999937</v>
      </c>
      <c r="S21" s="8">
        <v>2841984.3200000026</v>
      </c>
      <c r="T21" s="8">
        <f t="shared" si="8"/>
        <v>1305709.1340000089</v>
      </c>
      <c r="U21" s="42"/>
      <c r="V21" s="42">
        <v>1661.6400000000003</v>
      </c>
      <c r="W21" s="42">
        <f t="shared" si="9"/>
        <v>1661.6400000000003</v>
      </c>
      <c r="X21" s="8"/>
      <c r="Y21" s="8">
        <v>-52767.899999999994</v>
      </c>
      <c r="Z21" s="8">
        <f t="shared" si="10"/>
        <v>-52767.899999999994</v>
      </c>
      <c r="AA21" s="42">
        <f t="shared" si="11"/>
        <v>10680807.550000001</v>
      </c>
      <c r="AB21" s="42">
        <f t="shared" si="0"/>
        <v>9981145.3229999915</v>
      </c>
      <c r="AC21" s="42">
        <f t="shared" si="12"/>
        <v>-699662.22700000927</v>
      </c>
      <c r="AD21" s="8">
        <f t="shared" si="13"/>
        <v>22953124.823000003</v>
      </c>
      <c r="AE21" s="8">
        <f t="shared" si="1"/>
        <v>27633896.699999999</v>
      </c>
      <c r="AF21" s="8">
        <f t="shared" si="14"/>
        <v>4680771.8769999966</v>
      </c>
      <c r="AG21" s="45">
        <f t="shared" si="15"/>
        <v>33633932.373000003</v>
      </c>
      <c r="AH21" s="45">
        <f t="shared" si="2"/>
        <v>37615042.022999987</v>
      </c>
      <c r="AI21" s="45">
        <f t="shared" si="16"/>
        <v>3981109.6499999836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2713-D406-4739-93D6-DB5C000C7ED4}">
  <dimension ref="B2:G57"/>
  <sheetViews>
    <sheetView workbookViewId="0">
      <selection activeCell="K15" sqref="K15"/>
    </sheetView>
  </sheetViews>
  <sheetFormatPr defaultRowHeight="15" x14ac:dyDescent="0.25"/>
  <cols>
    <col min="2" max="2" width="28.5703125" customWidth="1"/>
    <col min="3" max="3" width="22" customWidth="1"/>
    <col min="4" max="4" width="25.140625" customWidth="1"/>
    <col min="5" max="5" width="16.28515625" customWidth="1"/>
    <col min="6" max="6" width="17.140625" customWidth="1"/>
    <col min="7" max="7" width="16" customWidth="1"/>
  </cols>
  <sheetData>
    <row r="2" spans="2:7" x14ac:dyDescent="0.25">
      <c r="B2" s="2" t="s">
        <v>0</v>
      </c>
      <c r="C2" s="3">
        <v>2023</v>
      </c>
    </row>
    <row r="3" spans="2:7" x14ac:dyDescent="0.25">
      <c r="B3" s="2" t="s">
        <v>1</v>
      </c>
      <c r="C3" s="2" t="s">
        <v>2</v>
      </c>
    </row>
    <row r="4" spans="2:7" x14ac:dyDescent="0.25">
      <c r="B4" s="4" t="s">
        <v>3</v>
      </c>
      <c r="C4" s="4" t="s">
        <v>4</v>
      </c>
    </row>
    <row r="6" spans="2:7" x14ac:dyDescent="0.25">
      <c r="B6" s="5" t="s">
        <v>5</v>
      </c>
      <c r="C6" s="5" t="s">
        <v>6</v>
      </c>
      <c r="D6" s="5"/>
      <c r="E6" s="5"/>
      <c r="F6" s="5"/>
    </row>
    <row r="7" spans="2:7" x14ac:dyDescent="0.25">
      <c r="B7" s="6" t="s">
        <v>7</v>
      </c>
      <c r="C7" s="6" t="s">
        <v>8</v>
      </c>
      <c r="D7" s="6" t="s">
        <v>9</v>
      </c>
      <c r="E7" s="6" t="s">
        <v>10</v>
      </c>
      <c r="F7" s="6" t="s">
        <v>12</v>
      </c>
    </row>
    <row r="8" spans="2:7" x14ac:dyDescent="0.25">
      <c r="B8" t="s">
        <v>13</v>
      </c>
      <c r="C8" s="1">
        <v>5954612.7399999993</v>
      </c>
      <c r="D8" s="1">
        <v>12408247.200000012</v>
      </c>
      <c r="E8" s="1">
        <v>212067.49000000017</v>
      </c>
      <c r="F8" s="1">
        <v>18574927.430000011</v>
      </c>
    </row>
    <row r="9" spans="2:7" x14ac:dyDescent="0.25">
      <c r="B9" t="s">
        <v>14</v>
      </c>
      <c r="C9" s="1">
        <v>1570121.540000001</v>
      </c>
      <c r="D9" s="1">
        <v>4911698.8000000007</v>
      </c>
      <c r="E9" s="1">
        <v>2295000.6300000041</v>
      </c>
      <c r="F9" s="1">
        <v>8776820.9700000063</v>
      </c>
    </row>
    <row r="10" spans="2:7" x14ac:dyDescent="0.25">
      <c r="B10" s="7" t="s">
        <v>12</v>
      </c>
      <c r="C10" s="8">
        <v>7524734.2800000003</v>
      </c>
      <c r="D10" s="8">
        <v>17319946.000000015</v>
      </c>
      <c r="E10" s="8">
        <v>2507068.1200000043</v>
      </c>
      <c r="F10" s="8">
        <v>27351748.400000017</v>
      </c>
    </row>
    <row r="13" spans="2:7" x14ac:dyDescent="0.25">
      <c r="B13" t="s">
        <v>61</v>
      </c>
    </row>
    <row r="14" spans="2:7" x14ac:dyDescent="0.25">
      <c r="B14" s="5" t="s">
        <v>5</v>
      </c>
      <c r="C14" s="5"/>
      <c r="D14" s="5"/>
      <c r="E14" s="5" t="s">
        <v>6</v>
      </c>
      <c r="F14" s="5"/>
      <c r="G14" s="5"/>
    </row>
    <row r="15" spans="2:7" x14ac:dyDescent="0.25">
      <c r="B15" s="6" t="s">
        <v>7</v>
      </c>
      <c r="C15" s="6" t="s">
        <v>62</v>
      </c>
      <c r="D15" s="6" t="s">
        <v>3</v>
      </c>
      <c r="E15" s="6" t="s">
        <v>9</v>
      </c>
      <c r="F15" s="6" t="s">
        <v>10</v>
      </c>
      <c r="G15" s="6" t="s">
        <v>12</v>
      </c>
    </row>
    <row r="16" spans="2:7" x14ac:dyDescent="0.25">
      <c r="B16" s="9" t="s">
        <v>13</v>
      </c>
      <c r="C16" s="9" t="s">
        <v>63</v>
      </c>
      <c r="D16" t="s">
        <v>22</v>
      </c>
      <c r="E16" s="1">
        <v>52767.9</v>
      </c>
      <c r="F16" s="1"/>
      <c r="G16" s="1">
        <v>52767.9</v>
      </c>
    </row>
    <row r="17" spans="2:7" x14ac:dyDescent="0.25">
      <c r="B17" s="10"/>
      <c r="C17" s="9" t="s">
        <v>64</v>
      </c>
      <c r="D17" s="9"/>
      <c r="E17" s="11">
        <v>52767.9</v>
      </c>
      <c r="F17" s="11"/>
      <c r="G17" s="11">
        <v>52767.9</v>
      </c>
    </row>
    <row r="18" spans="2:7" x14ac:dyDescent="0.25">
      <c r="B18" s="12" t="s">
        <v>29</v>
      </c>
      <c r="C18" s="12"/>
      <c r="D18" s="12"/>
      <c r="E18" s="13">
        <v>52767.9</v>
      </c>
      <c r="F18" s="13"/>
      <c r="G18" s="13">
        <v>52767.9</v>
      </c>
    </row>
    <row r="19" spans="2:7" x14ac:dyDescent="0.25">
      <c r="B19" s="9" t="s">
        <v>14</v>
      </c>
      <c r="C19" s="9" t="s">
        <v>65</v>
      </c>
      <c r="D19" t="s">
        <v>43</v>
      </c>
      <c r="E19" s="1"/>
      <c r="F19" s="1">
        <v>-334916.2</v>
      </c>
      <c r="G19" s="1">
        <v>-334916.2</v>
      </c>
    </row>
    <row r="20" spans="2:7" x14ac:dyDescent="0.25">
      <c r="B20" s="10"/>
      <c r="C20" s="9" t="s">
        <v>66</v>
      </c>
      <c r="D20" s="9"/>
      <c r="E20" s="11"/>
      <c r="F20" s="11">
        <v>-334916.2</v>
      </c>
      <c r="G20" s="11">
        <v>-334916.2</v>
      </c>
    </row>
    <row r="21" spans="2:7" x14ac:dyDescent="0.25">
      <c r="B21" s="12" t="s">
        <v>44</v>
      </c>
      <c r="C21" s="12"/>
      <c r="D21" s="12"/>
      <c r="E21" s="13"/>
      <c r="F21" s="13">
        <v>-334916.2</v>
      </c>
      <c r="G21" s="13">
        <v>-334916.2</v>
      </c>
    </row>
    <row r="22" spans="2:7" x14ac:dyDescent="0.25">
      <c r="B22" s="7" t="s">
        <v>12</v>
      </c>
      <c r="C22" s="7"/>
      <c r="D22" s="7"/>
      <c r="E22" s="8">
        <v>52767.9</v>
      </c>
      <c r="F22" s="8">
        <v>-334916.2</v>
      </c>
      <c r="G22" s="8">
        <v>-282148.3</v>
      </c>
    </row>
    <row r="25" spans="2:7" x14ac:dyDescent="0.25">
      <c r="B25" t="s">
        <v>15</v>
      </c>
    </row>
    <row r="26" spans="2:7" x14ac:dyDescent="0.25">
      <c r="B26" s="5" t="s">
        <v>5</v>
      </c>
      <c r="C26" s="5"/>
      <c r="D26" s="5" t="s">
        <v>6</v>
      </c>
      <c r="E26" s="5"/>
      <c r="F26" s="5"/>
      <c r="G26" s="5"/>
    </row>
    <row r="27" spans="2:7" x14ac:dyDescent="0.25">
      <c r="B27" s="6" t="s">
        <v>7</v>
      </c>
      <c r="C27" s="6" t="s">
        <v>3</v>
      </c>
      <c r="D27" s="6" t="s">
        <v>8</v>
      </c>
      <c r="E27" s="6" t="s">
        <v>9</v>
      </c>
      <c r="F27" s="6" t="s">
        <v>10</v>
      </c>
      <c r="G27" s="6" t="s">
        <v>12</v>
      </c>
    </row>
    <row r="28" spans="2:7" x14ac:dyDescent="0.25">
      <c r="B28" s="9" t="s">
        <v>13</v>
      </c>
      <c r="C28" t="s">
        <v>16</v>
      </c>
      <c r="D28" s="1">
        <v>63058.729999999996</v>
      </c>
      <c r="E28" s="1">
        <v>142553.20000000007</v>
      </c>
      <c r="F28" s="1">
        <v>12322.399999999998</v>
      </c>
      <c r="G28" s="1">
        <v>217934.33000000005</v>
      </c>
    </row>
    <row r="29" spans="2:7" x14ac:dyDescent="0.25">
      <c r="B29" s="9"/>
      <c r="C29" t="s">
        <v>17</v>
      </c>
      <c r="D29" s="1">
        <v>1243427.7799999996</v>
      </c>
      <c r="E29" s="1">
        <v>717283.42000000121</v>
      </c>
      <c r="F29" s="1">
        <v>653.1400000000001</v>
      </c>
      <c r="G29" s="1">
        <v>1961364.3400000005</v>
      </c>
    </row>
    <row r="30" spans="2:7" x14ac:dyDescent="0.25">
      <c r="B30" s="9"/>
      <c r="C30" t="s">
        <v>18</v>
      </c>
      <c r="D30" s="1">
        <v>2209456.0700000017</v>
      </c>
      <c r="E30" s="1">
        <v>9407983.8900000434</v>
      </c>
      <c r="F30" s="1">
        <v>13383.759999999998</v>
      </c>
      <c r="G30" s="1">
        <v>11630823.720000045</v>
      </c>
    </row>
    <row r="31" spans="2:7" x14ac:dyDescent="0.25">
      <c r="B31" s="9"/>
      <c r="C31" t="s">
        <v>19</v>
      </c>
      <c r="D31" s="1"/>
      <c r="E31" s="1">
        <v>14.299999999999997</v>
      </c>
      <c r="F31" s="1">
        <v>5.41</v>
      </c>
      <c r="G31" s="1">
        <v>19.709999999999997</v>
      </c>
    </row>
    <row r="32" spans="2:7" x14ac:dyDescent="0.25">
      <c r="B32" s="9"/>
      <c r="C32" t="s">
        <v>20</v>
      </c>
      <c r="D32" s="1"/>
      <c r="E32" s="1"/>
      <c r="F32" s="1">
        <v>-3903.6499999999992</v>
      </c>
      <c r="G32" s="1">
        <v>-3903.6499999999992</v>
      </c>
    </row>
    <row r="33" spans="2:7" x14ac:dyDescent="0.25">
      <c r="B33" s="9"/>
      <c r="C33" t="s">
        <v>21</v>
      </c>
      <c r="D33" s="1"/>
      <c r="E33" s="1"/>
      <c r="F33" s="1">
        <v>232064.64000000001</v>
      </c>
      <c r="G33" s="1">
        <v>232064.64000000001</v>
      </c>
    </row>
    <row r="34" spans="2:7" x14ac:dyDescent="0.25">
      <c r="B34" s="9"/>
      <c r="C34" t="s">
        <v>22</v>
      </c>
      <c r="D34" s="1">
        <v>1976540.5099999995</v>
      </c>
      <c r="E34" s="1">
        <v>1716116.9400000006</v>
      </c>
      <c r="F34" s="1">
        <v>-411.57000000000124</v>
      </c>
      <c r="G34" s="1">
        <v>3692245.8800000004</v>
      </c>
    </row>
    <row r="35" spans="2:7" x14ac:dyDescent="0.25">
      <c r="B35" s="9"/>
      <c r="C35" t="s">
        <v>23</v>
      </c>
      <c r="D35" s="1">
        <v>431356.74000000022</v>
      </c>
      <c r="E35" s="1">
        <v>415022.94000000029</v>
      </c>
      <c r="F35" s="1">
        <v>-1975.3999999999992</v>
      </c>
      <c r="G35" s="1">
        <v>844404.28000000049</v>
      </c>
    </row>
    <row r="36" spans="2:7" x14ac:dyDescent="0.25">
      <c r="B36" s="9"/>
      <c r="C36" t="s">
        <v>24</v>
      </c>
      <c r="D36" s="1"/>
      <c r="E36" s="1">
        <v>25.82</v>
      </c>
      <c r="F36" s="1">
        <v>-51.64</v>
      </c>
      <c r="G36" s="1">
        <v>-25.82</v>
      </c>
    </row>
    <row r="37" spans="2:7" x14ac:dyDescent="0.25">
      <c r="B37" s="9"/>
      <c r="C37" t="s">
        <v>25</v>
      </c>
      <c r="D37" s="1"/>
      <c r="E37" s="1"/>
      <c r="F37" s="1">
        <v>-2.2204460492503131E-15</v>
      </c>
      <c r="G37" s="1">
        <v>-2.2204460492503131E-15</v>
      </c>
    </row>
    <row r="38" spans="2:7" x14ac:dyDescent="0.25">
      <c r="B38" s="9"/>
      <c r="C38" t="s">
        <v>26</v>
      </c>
      <c r="D38" s="1"/>
      <c r="E38" s="1"/>
      <c r="F38" s="1">
        <v>-2.8421709430404007E-14</v>
      </c>
      <c r="G38" s="1">
        <v>-2.8421709430404007E-14</v>
      </c>
    </row>
    <row r="39" spans="2:7" x14ac:dyDescent="0.25">
      <c r="B39" s="9"/>
      <c r="C39" t="s">
        <v>27</v>
      </c>
      <c r="D39" s="1"/>
      <c r="E39" s="1"/>
      <c r="F39" s="1">
        <v>8.5265128291212022E-14</v>
      </c>
      <c r="G39" s="1">
        <v>8.5265128291212022E-14</v>
      </c>
    </row>
    <row r="40" spans="2:7" x14ac:dyDescent="0.25">
      <c r="B40" s="10"/>
      <c r="C40" t="s">
        <v>28</v>
      </c>
      <c r="D40" s="1">
        <v>30772.91</v>
      </c>
      <c r="E40" s="1">
        <v>9246.69</v>
      </c>
      <c r="F40" s="1">
        <v>-40019.599999999999</v>
      </c>
      <c r="G40" s="1">
        <v>0</v>
      </c>
    </row>
    <row r="41" spans="2:7" x14ac:dyDescent="0.25">
      <c r="B41" s="12" t="s">
        <v>29</v>
      </c>
      <c r="C41" s="12"/>
      <c r="D41" s="13">
        <v>5954612.7400000012</v>
      </c>
      <c r="E41" s="13">
        <v>12408247.200000046</v>
      </c>
      <c r="F41" s="13">
        <v>212067.49</v>
      </c>
      <c r="G41" s="13">
        <v>18574927.430000048</v>
      </c>
    </row>
    <row r="42" spans="2:7" x14ac:dyDescent="0.25">
      <c r="B42" s="9" t="s">
        <v>14</v>
      </c>
      <c r="C42" t="s">
        <v>30</v>
      </c>
      <c r="D42" s="1">
        <v>899182.60000000056</v>
      </c>
      <c r="E42" s="1">
        <v>2210672.1100000013</v>
      </c>
      <c r="F42" s="1">
        <v>719524.74</v>
      </c>
      <c r="G42" s="1">
        <v>3829379.450000002</v>
      </c>
    </row>
    <row r="43" spans="2:7" x14ac:dyDescent="0.25">
      <c r="B43" s="9"/>
      <c r="C43" t="s">
        <v>31</v>
      </c>
      <c r="D43" s="1">
        <v>3.81</v>
      </c>
      <c r="E43" s="1">
        <v>549014.20000000019</v>
      </c>
      <c r="F43" s="1">
        <v>95.71</v>
      </c>
      <c r="G43" s="1">
        <v>549113.7200000002</v>
      </c>
    </row>
    <row r="44" spans="2:7" x14ac:dyDescent="0.25">
      <c r="B44" s="9"/>
      <c r="C44" t="s">
        <v>32</v>
      </c>
      <c r="D44" s="1">
        <v>0</v>
      </c>
      <c r="E44" s="1"/>
      <c r="F44" s="1">
        <v>0</v>
      </c>
      <c r="G44" s="1">
        <v>0</v>
      </c>
    </row>
    <row r="45" spans="2:7" x14ac:dyDescent="0.25">
      <c r="B45" s="9"/>
      <c r="C45" t="s">
        <v>33</v>
      </c>
      <c r="D45" s="1"/>
      <c r="E45" s="1">
        <v>1917.8099999999997</v>
      </c>
      <c r="F45" s="1">
        <v>3.22</v>
      </c>
      <c r="G45" s="1">
        <v>1921.0299999999997</v>
      </c>
    </row>
    <row r="46" spans="2:7" x14ac:dyDescent="0.25">
      <c r="B46" s="9"/>
      <c r="C46" t="s">
        <v>34</v>
      </c>
      <c r="D46" s="1">
        <v>664790.51999999944</v>
      </c>
      <c r="E46" s="1">
        <v>2121787.4500000002</v>
      </c>
      <c r="F46" s="1">
        <v>1515233.36</v>
      </c>
      <c r="G46" s="1">
        <v>4301811.33</v>
      </c>
    </row>
    <row r="47" spans="2:7" x14ac:dyDescent="0.25">
      <c r="B47" s="9"/>
      <c r="C47" t="s">
        <v>35</v>
      </c>
      <c r="D47" s="1">
        <v>4523</v>
      </c>
      <c r="E47" s="1">
        <v>27721.259999999995</v>
      </c>
      <c r="F47" s="1">
        <v>13913</v>
      </c>
      <c r="G47" s="1">
        <v>46157.259999999995</v>
      </c>
    </row>
    <row r="48" spans="2:7" x14ac:dyDescent="0.25">
      <c r="B48" s="9"/>
      <c r="C48" t="s">
        <v>36</v>
      </c>
      <c r="D48" s="1"/>
      <c r="E48" s="1">
        <v>9.9300000000000015</v>
      </c>
      <c r="F48" s="1">
        <v>3.82</v>
      </c>
      <c r="G48" s="1">
        <v>13.750000000000002</v>
      </c>
    </row>
    <row r="49" spans="2:7" x14ac:dyDescent="0.25">
      <c r="B49" s="9"/>
      <c r="C49" t="s">
        <v>37</v>
      </c>
      <c r="D49" s="1"/>
      <c r="E49" s="1"/>
      <c r="F49" s="1">
        <v>-68146</v>
      </c>
      <c r="G49" s="1">
        <v>-68146</v>
      </c>
    </row>
    <row r="50" spans="2:7" x14ac:dyDescent="0.25">
      <c r="B50" s="9"/>
      <c r="C50" t="s">
        <v>38</v>
      </c>
      <c r="D50" s="1">
        <v>1513.8</v>
      </c>
      <c r="E50" s="1">
        <v>2.1500000000000004</v>
      </c>
      <c r="F50" s="1">
        <v>0.82000000000000051</v>
      </c>
      <c r="G50" s="1">
        <v>1516.77</v>
      </c>
    </row>
    <row r="51" spans="2:7" x14ac:dyDescent="0.25">
      <c r="B51" s="9"/>
      <c r="C51" t="s">
        <v>39</v>
      </c>
      <c r="D51" s="1"/>
      <c r="E51" s="1">
        <v>-53.640000000000015</v>
      </c>
      <c r="F51" s="1">
        <v>-20.150000000000006</v>
      </c>
      <c r="G51" s="1">
        <v>-73.79000000000002</v>
      </c>
    </row>
    <row r="52" spans="2:7" x14ac:dyDescent="0.25">
      <c r="B52" s="9"/>
      <c r="C52" t="s">
        <v>40</v>
      </c>
      <c r="D52" s="1"/>
      <c r="E52" s="1"/>
      <c r="F52" s="1">
        <v>0</v>
      </c>
      <c r="G52" s="1">
        <v>0</v>
      </c>
    </row>
    <row r="53" spans="2:7" x14ac:dyDescent="0.25">
      <c r="B53" s="9"/>
      <c r="C53" t="s">
        <v>41</v>
      </c>
      <c r="D53" s="1">
        <v>107.81</v>
      </c>
      <c r="E53" s="1">
        <v>627.53</v>
      </c>
      <c r="F53" s="1">
        <v>-735.34</v>
      </c>
      <c r="G53" s="1">
        <v>-1.1368683772161603E-13</v>
      </c>
    </row>
    <row r="54" spans="2:7" x14ac:dyDescent="0.25">
      <c r="B54" s="9"/>
      <c r="C54" t="s">
        <v>42</v>
      </c>
      <c r="D54" s="1"/>
      <c r="E54" s="1"/>
      <c r="F54" s="1">
        <v>-1.0089706847793423E-12</v>
      </c>
      <c r="G54" s="1">
        <v>-1.0089706847793423E-12</v>
      </c>
    </row>
    <row r="55" spans="2:7" x14ac:dyDescent="0.25">
      <c r="B55" s="10"/>
      <c r="C55" t="s">
        <v>43</v>
      </c>
      <c r="D55" s="1">
        <v>0</v>
      </c>
      <c r="E55" s="1"/>
      <c r="F55" s="1">
        <v>115127.45000000001</v>
      </c>
      <c r="G55" s="1">
        <v>115127.45000000001</v>
      </c>
    </row>
    <row r="56" spans="2:7" x14ac:dyDescent="0.25">
      <c r="B56" s="12" t="s">
        <v>44</v>
      </c>
      <c r="C56" s="12"/>
      <c r="D56" s="13">
        <v>1570121.5400000003</v>
      </c>
      <c r="E56" s="13">
        <v>4911698.8000000026</v>
      </c>
      <c r="F56" s="13">
        <v>2295000.6300000004</v>
      </c>
      <c r="G56" s="13">
        <v>8776820.9700000007</v>
      </c>
    </row>
    <row r="57" spans="2:7" x14ac:dyDescent="0.25">
      <c r="B57" s="7" t="s">
        <v>12</v>
      </c>
      <c r="C57" s="7"/>
      <c r="D57" s="8">
        <v>7524734.2800000003</v>
      </c>
      <c r="E57" s="8">
        <v>17319946.000000048</v>
      </c>
      <c r="F57" s="8">
        <v>2507068.12</v>
      </c>
      <c r="G57" s="8">
        <v>27351748.400000054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6A651-911F-4E4C-B0F4-4A61C2A81C55}">
  <dimension ref="B2:M37"/>
  <sheetViews>
    <sheetView workbookViewId="0">
      <selection activeCell="N19" sqref="N19"/>
    </sheetView>
  </sheetViews>
  <sheetFormatPr defaultRowHeight="15" x14ac:dyDescent="0.25"/>
  <cols>
    <col min="2" max="2" width="24.85546875" bestFit="1" customWidth="1"/>
    <col min="3" max="3" width="39.5703125" bestFit="1" customWidth="1"/>
    <col min="4" max="4" width="15.42578125" bestFit="1" customWidth="1"/>
    <col min="5" max="5" width="11.85546875" bestFit="1" customWidth="1"/>
    <col min="6" max="6" width="20.7109375" bestFit="1" customWidth="1"/>
    <col min="7" max="7" width="14.42578125" bestFit="1" customWidth="1"/>
    <col min="8" max="8" width="13.140625" bestFit="1" customWidth="1"/>
    <col min="9" max="9" width="18.7109375" bestFit="1" customWidth="1"/>
    <col min="10" max="10" width="14.42578125" bestFit="1" customWidth="1"/>
    <col min="11" max="11" width="11.85546875" bestFit="1" customWidth="1"/>
    <col min="12" max="12" width="15" bestFit="1" customWidth="1"/>
    <col min="13" max="13" width="13.140625" bestFit="1" customWidth="1"/>
  </cols>
  <sheetData>
    <row r="2" spans="2:13" x14ac:dyDescent="0.25">
      <c r="B2" s="2" t="s">
        <v>0</v>
      </c>
      <c r="C2" s="3">
        <v>2023</v>
      </c>
    </row>
    <row r="3" spans="2:13" x14ac:dyDescent="0.25">
      <c r="B3" s="4" t="s">
        <v>62</v>
      </c>
      <c r="C3" s="4" t="s">
        <v>4</v>
      </c>
    </row>
    <row r="5" spans="2:13" x14ac:dyDescent="0.25">
      <c r="B5" s="5" t="s">
        <v>5</v>
      </c>
      <c r="C5" s="5"/>
      <c r="D5" s="5" t="s">
        <v>6</v>
      </c>
      <c r="E5" s="5" t="s">
        <v>1</v>
      </c>
      <c r="F5" s="5"/>
      <c r="G5" s="5"/>
      <c r="H5" s="5"/>
      <c r="I5" s="5"/>
      <c r="J5" s="5"/>
      <c r="K5" s="5"/>
      <c r="L5" s="5"/>
      <c r="M5" s="5"/>
    </row>
    <row r="6" spans="2:13" x14ac:dyDescent="0.25">
      <c r="B6" s="5"/>
      <c r="C6" s="5"/>
      <c r="D6" s="5" t="s">
        <v>8</v>
      </c>
      <c r="E6" s="5"/>
      <c r="F6" s="14" t="s">
        <v>45</v>
      </c>
      <c r="G6" s="5" t="s">
        <v>9</v>
      </c>
      <c r="H6" s="5"/>
      <c r="I6" s="14" t="s">
        <v>46</v>
      </c>
      <c r="J6" s="5" t="s">
        <v>10</v>
      </c>
      <c r="K6" s="5"/>
      <c r="L6" s="14" t="s">
        <v>47</v>
      </c>
      <c r="M6" s="5" t="s">
        <v>12</v>
      </c>
    </row>
    <row r="7" spans="2:13" x14ac:dyDescent="0.25">
      <c r="B7" s="6" t="s">
        <v>7</v>
      </c>
      <c r="C7" s="6" t="s">
        <v>3</v>
      </c>
      <c r="D7" s="6" t="s">
        <v>49</v>
      </c>
      <c r="E7" s="6" t="s">
        <v>2</v>
      </c>
      <c r="F7" s="15"/>
      <c r="G7" s="6" t="s">
        <v>49</v>
      </c>
      <c r="H7" s="6" t="s">
        <v>2</v>
      </c>
      <c r="I7" s="15"/>
      <c r="J7" s="6" t="s">
        <v>49</v>
      </c>
      <c r="K7" s="6" t="s">
        <v>2</v>
      </c>
      <c r="L7" s="15"/>
      <c r="M7" s="6"/>
    </row>
    <row r="8" spans="2:13" x14ac:dyDescent="0.25">
      <c r="B8" s="9" t="s">
        <v>13</v>
      </c>
      <c r="C8" t="s">
        <v>16</v>
      </c>
      <c r="D8" s="1">
        <v>315319.21000000008</v>
      </c>
      <c r="E8" s="1">
        <v>63058.729999999996</v>
      </c>
      <c r="F8" s="16">
        <v>378377.94000000006</v>
      </c>
      <c r="G8" s="1">
        <v>1082115.97</v>
      </c>
      <c r="H8" s="1">
        <v>142553.20000000001</v>
      </c>
      <c r="I8" s="16">
        <v>1224669.17</v>
      </c>
      <c r="J8" s="1">
        <v>0</v>
      </c>
      <c r="K8" s="1">
        <v>12322.399999999998</v>
      </c>
      <c r="L8" s="16">
        <v>12322.399999999998</v>
      </c>
      <c r="M8" s="1">
        <v>1615369.51</v>
      </c>
    </row>
    <row r="9" spans="2:13" x14ac:dyDescent="0.25">
      <c r="B9" s="9"/>
      <c r="C9" t="s">
        <v>17</v>
      </c>
      <c r="D9" s="1">
        <v>104772.62000000005</v>
      </c>
      <c r="E9" s="1">
        <v>1243427.78</v>
      </c>
      <c r="F9" s="16">
        <v>1348200.4000000001</v>
      </c>
      <c r="G9" s="1">
        <v>65810.450000000041</v>
      </c>
      <c r="H9" s="1">
        <v>717283.42000000121</v>
      </c>
      <c r="I9" s="16">
        <v>783093.87000000128</v>
      </c>
      <c r="J9" s="1">
        <v>-1.4210854715202004E-14</v>
      </c>
      <c r="K9" s="1">
        <v>653.1400000000001</v>
      </c>
      <c r="L9" s="16">
        <v>653.1400000000001</v>
      </c>
      <c r="M9" s="1">
        <v>2131947.4100000015</v>
      </c>
    </row>
    <row r="10" spans="2:13" x14ac:dyDescent="0.25">
      <c r="B10" s="9"/>
      <c r="C10" t="s">
        <v>18</v>
      </c>
      <c r="D10" s="1">
        <v>66124.210000000021</v>
      </c>
      <c r="E10" s="1">
        <v>2209456.0699999998</v>
      </c>
      <c r="F10" s="16">
        <v>2275580.2799999998</v>
      </c>
      <c r="G10" s="1">
        <v>1883424.9530000037</v>
      </c>
      <c r="H10" s="1">
        <v>9407983.8900000211</v>
      </c>
      <c r="I10" s="16">
        <v>11291408.843000025</v>
      </c>
      <c r="J10" s="1">
        <v>7.1054273576010019E-15</v>
      </c>
      <c r="K10" s="1">
        <v>13383.759999999995</v>
      </c>
      <c r="L10" s="16">
        <v>13383.759999999995</v>
      </c>
      <c r="M10" s="1">
        <v>13580372.883000026</v>
      </c>
    </row>
    <row r="11" spans="2:13" x14ac:dyDescent="0.25">
      <c r="B11" s="9"/>
      <c r="C11" t="s">
        <v>19</v>
      </c>
      <c r="D11" s="1"/>
      <c r="E11" s="1"/>
      <c r="F11" s="16"/>
      <c r="G11" s="1"/>
      <c r="H11" s="1">
        <v>14.299999999999997</v>
      </c>
      <c r="I11" s="16">
        <v>14.299999999999997</v>
      </c>
      <c r="J11" s="1"/>
      <c r="K11" s="1">
        <v>5.41</v>
      </c>
      <c r="L11" s="16">
        <v>5.41</v>
      </c>
      <c r="M11" s="1">
        <v>19.709999999999997</v>
      </c>
    </row>
    <row r="12" spans="2:13" x14ac:dyDescent="0.25">
      <c r="B12" s="9"/>
      <c r="C12" t="s">
        <v>20</v>
      </c>
      <c r="D12" s="1"/>
      <c r="E12" s="1"/>
      <c r="F12" s="16"/>
      <c r="G12" s="1"/>
      <c r="H12" s="1"/>
      <c r="I12" s="16"/>
      <c r="J12" s="1"/>
      <c r="K12" s="1">
        <v>-3903.65</v>
      </c>
      <c r="L12" s="16">
        <v>-3903.65</v>
      </c>
      <c r="M12" s="1">
        <v>-3903.65</v>
      </c>
    </row>
    <row r="13" spans="2:13" x14ac:dyDescent="0.25">
      <c r="B13" s="9"/>
      <c r="C13" t="s">
        <v>21</v>
      </c>
      <c r="D13" s="1"/>
      <c r="E13" s="1"/>
      <c r="F13" s="16"/>
      <c r="G13" s="1"/>
      <c r="H13" s="1"/>
      <c r="I13" s="16"/>
      <c r="J13" s="1"/>
      <c r="K13" s="1">
        <v>232064.64000000001</v>
      </c>
      <c r="L13" s="16">
        <v>232064.64000000001</v>
      </c>
      <c r="M13" s="1">
        <v>232064.64000000001</v>
      </c>
    </row>
    <row r="14" spans="2:13" x14ac:dyDescent="0.25">
      <c r="B14" s="9"/>
      <c r="C14" t="s">
        <v>22</v>
      </c>
      <c r="D14" s="1">
        <v>260878.5799999999</v>
      </c>
      <c r="E14" s="1">
        <v>1976540.51</v>
      </c>
      <c r="F14" s="16">
        <v>2237419.09</v>
      </c>
      <c r="G14" s="1">
        <v>785794.73000000103</v>
      </c>
      <c r="H14" s="1">
        <v>1716116.9399999992</v>
      </c>
      <c r="I14" s="16">
        <v>2501911.6700000004</v>
      </c>
      <c r="J14" s="1">
        <v>-1.4210854715202004E-13</v>
      </c>
      <c r="K14" s="1">
        <v>-411.56999999999971</v>
      </c>
      <c r="L14" s="16">
        <v>-411.56999999999982</v>
      </c>
      <c r="M14" s="1">
        <v>4738919.1899999995</v>
      </c>
    </row>
    <row r="15" spans="2:13" x14ac:dyDescent="0.25">
      <c r="B15" s="9"/>
      <c r="C15" t="s">
        <v>23</v>
      </c>
      <c r="D15" s="1">
        <v>9535.48</v>
      </c>
      <c r="E15" s="1">
        <v>431356.74000000022</v>
      </c>
      <c r="F15" s="16">
        <v>440892.2200000002</v>
      </c>
      <c r="G15" s="1">
        <v>376449.76999999979</v>
      </c>
      <c r="H15" s="1">
        <v>415022.94000000018</v>
      </c>
      <c r="I15" s="16">
        <v>791472.71</v>
      </c>
      <c r="J15" s="1">
        <v>-1.3642420526593924E-12</v>
      </c>
      <c r="K15" s="1">
        <v>-1975.3999999999992</v>
      </c>
      <c r="L15" s="16">
        <v>-1975.4000000000005</v>
      </c>
      <c r="M15" s="1">
        <v>1230389.5300000003</v>
      </c>
    </row>
    <row r="16" spans="2:13" x14ac:dyDescent="0.25">
      <c r="B16" s="9"/>
      <c r="C16" t="s">
        <v>24</v>
      </c>
      <c r="D16" s="1"/>
      <c r="E16" s="1"/>
      <c r="F16" s="16"/>
      <c r="G16" s="1"/>
      <c r="H16" s="1">
        <v>25.82</v>
      </c>
      <c r="I16" s="16">
        <v>25.82</v>
      </c>
      <c r="J16" s="1"/>
      <c r="K16" s="1">
        <v>-51.64</v>
      </c>
      <c r="L16" s="16">
        <v>-51.64</v>
      </c>
      <c r="M16" s="1">
        <v>-25.82</v>
      </c>
    </row>
    <row r="17" spans="2:13" x14ac:dyDescent="0.25">
      <c r="B17" s="9"/>
      <c r="C17" t="s">
        <v>25</v>
      </c>
      <c r="D17" s="1"/>
      <c r="E17" s="1"/>
      <c r="F17" s="16"/>
      <c r="G17" s="1"/>
      <c r="H17" s="1"/>
      <c r="I17" s="16"/>
      <c r="J17" s="1"/>
      <c r="K17" s="1">
        <v>7.4384942649885488E-15</v>
      </c>
      <c r="L17" s="16">
        <v>7.4384942649885488E-15</v>
      </c>
      <c r="M17" s="1">
        <v>7.4384942649885488E-15</v>
      </c>
    </row>
    <row r="18" spans="2:13" x14ac:dyDescent="0.25">
      <c r="B18" s="9"/>
      <c r="C18" t="s">
        <v>26</v>
      </c>
      <c r="D18" s="1"/>
      <c r="E18" s="1"/>
      <c r="F18" s="16"/>
      <c r="G18" s="1"/>
      <c r="H18" s="1"/>
      <c r="I18" s="16"/>
      <c r="J18" s="1"/>
      <c r="K18" s="1">
        <v>-2.6645352591003757E-14</v>
      </c>
      <c r="L18" s="16">
        <v>-2.6645352591003757E-14</v>
      </c>
      <c r="M18" s="1">
        <v>-2.6645352591003757E-14</v>
      </c>
    </row>
    <row r="19" spans="2:13" x14ac:dyDescent="0.25">
      <c r="B19" s="9"/>
      <c r="C19" t="s">
        <v>27</v>
      </c>
      <c r="D19" s="1"/>
      <c r="E19" s="1"/>
      <c r="F19" s="16"/>
      <c r="G19" s="1"/>
      <c r="H19" s="1"/>
      <c r="I19" s="16"/>
      <c r="J19" s="1"/>
      <c r="K19" s="1">
        <v>5.6843418860808015E-14</v>
      </c>
      <c r="L19" s="16">
        <v>5.6843418860808015E-14</v>
      </c>
      <c r="M19" s="1">
        <v>5.6843418860808015E-14</v>
      </c>
    </row>
    <row r="20" spans="2:13" x14ac:dyDescent="0.25">
      <c r="B20" s="10"/>
      <c r="C20" t="s">
        <v>28</v>
      </c>
      <c r="D20" s="1"/>
      <c r="E20" s="1">
        <v>30772.91</v>
      </c>
      <c r="F20" s="16">
        <v>30772.91</v>
      </c>
      <c r="G20" s="1"/>
      <c r="H20" s="1">
        <v>9246.69</v>
      </c>
      <c r="I20" s="16">
        <v>9246.69</v>
      </c>
      <c r="J20" s="1"/>
      <c r="K20" s="1">
        <v>-40019.599999999999</v>
      </c>
      <c r="L20" s="16">
        <v>-40019.599999999999</v>
      </c>
      <c r="M20" s="1">
        <v>0</v>
      </c>
    </row>
    <row r="21" spans="2:13" x14ac:dyDescent="0.25">
      <c r="B21" s="12" t="s">
        <v>29</v>
      </c>
      <c r="C21" s="12"/>
      <c r="D21" s="13">
        <v>756630.10000000009</v>
      </c>
      <c r="E21" s="13">
        <v>5954612.7400000002</v>
      </c>
      <c r="F21" s="17">
        <v>6711242.8399999999</v>
      </c>
      <c r="G21" s="13">
        <v>4193595.8730000043</v>
      </c>
      <c r="H21" s="13">
        <v>12408247.200000022</v>
      </c>
      <c r="I21" s="17">
        <v>16601843.073000027</v>
      </c>
      <c r="J21" s="13">
        <v>-1.5134560271690134E-12</v>
      </c>
      <c r="K21" s="13">
        <v>212067.49</v>
      </c>
      <c r="L21" s="17">
        <v>212067.49</v>
      </c>
      <c r="M21" s="13">
        <v>23525153.403000027</v>
      </c>
    </row>
    <row r="22" spans="2:13" x14ac:dyDescent="0.25">
      <c r="B22" s="9" t="s">
        <v>14</v>
      </c>
      <c r="C22" t="s">
        <v>30</v>
      </c>
      <c r="D22" s="1">
        <v>1447074.1799999992</v>
      </c>
      <c r="E22" s="1">
        <v>899182.60000000079</v>
      </c>
      <c r="F22" s="16">
        <v>2346256.7800000003</v>
      </c>
      <c r="G22" s="1">
        <v>277625.30999999988</v>
      </c>
      <c r="H22" s="1">
        <v>2210672.1100000003</v>
      </c>
      <c r="I22" s="16">
        <v>2488297.4200000004</v>
      </c>
      <c r="J22" s="1">
        <v>163016.94000000009</v>
      </c>
      <c r="K22" s="1">
        <v>719524.73999999964</v>
      </c>
      <c r="L22" s="16">
        <v>882541.6799999997</v>
      </c>
      <c r="M22" s="1">
        <v>5717095.8800000008</v>
      </c>
    </row>
    <row r="23" spans="2:13" x14ac:dyDescent="0.25">
      <c r="B23" s="9"/>
      <c r="C23" t="s">
        <v>31</v>
      </c>
      <c r="D23" s="1">
        <v>150.47999999999999</v>
      </c>
      <c r="E23" s="1">
        <v>3.81</v>
      </c>
      <c r="F23" s="16">
        <v>154.29</v>
      </c>
      <c r="G23" s="1">
        <v>1426475.709999999</v>
      </c>
      <c r="H23" s="1">
        <v>549014.20000000042</v>
      </c>
      <c r="I23" s="16">
        <v>1975489.9099999995</v>
      </c>
      <c r="J23" s="1"/>
      <c r="K23" s="1">
        <v>95.710000000000008</v>
      </c>
      <c r="L23" s="16">
        <v>95.710000000000008</v>
      </c>
      <c r="M23" s="1">
        <v>1975739.9099999995</v>
      </c>
    </row>
    <row r="24" spans="2:13" x14ac:dyDescent="0.25">
      <c r="B24" s="9"/>
      <c r="C24" t="s">
        <v>32</v>
      </c>
      <c r="D24" s="1"/>
      <c r="E24" s="1">
        <v>0</v>
      </c>
      <c r="F24" s="16">
        <v>0</v>
      </c>
      <c r="G24" s="1"/>
      <c r="H24" s="1"/>
      <c r="I24" s="16"/>
      <c r="J24" s="1"/>
      <c r="K24" s="1">
        <v>0</v>
      </c>
      <c r="L24" s="16">
        <v>0</v>
      </c>
      <c r="M24" s="1">
        <v>0</v>
      </c>
    </row>
    <row r="25" spans="2:13" x14ac:dyDescent="0.25">
      <c r="B25" s="9"/>
      <c r="C25" t="s">
        <v>33</v>
      </c>
      <c r="D25" s="1"/>
      <c r="E25" s="1"/>
      <c r="F25" s="16"/>
      <c r="G25" s="1">
        <v>92962.539999999979</v>
      </c>
      <c r="H25" s="1">
        <v>1917.8100000000002</v>
      </c>
      <c r="I25" s="16">
        <v>94880.349999999977</v>
      </c>
      <c r="J25" s="1"/>
      <c r="K25" s="1">
        <v>3.22</v>
      </c>
      <c r="L25" s="16">
        <v>3.22</v>
      </c>
      <c r="M25" s="1">
        <v>94883.569999999978</v>
      </c>
    </row>
    <row r="26" spans="2:13" x14ac:dyDescent="0.25">
      <c r="B26" s="9"/>
      <c r="C26" t="s">
        <v>34</v>
      </c>
      <c r="D26" s="1">
        <v>928292.00999999989</v>
      </c>
      <c r="E26" s="1">
        <v>664790.51999999944</v>
      </c>
      <c r="F26" s="16">
        <v>1593082.5299999993</v>
      </c>
      <c r="G26" s="1">
        <v>693367.47999999986</v>
      </c>
      <c r="H26" s="1">
        <v>2121787.4499999988</v>
      </c>
      <c r="I26" s="16">
        <v>2815154.9299999988</v>
      </c>
      <c r="J26" s="1">
        <v>1954.6999999999971</v>
      </c>
      <c r="K26" s="1">
        <v>1515233.3599999996</v>
      </c>
      <c r="L26" s="16">
        <v>1517188.0599999996</v>
      </c>
      <c r="M26" s="1">
        <v>5925425.5199999977</v>
      </c>
    </row>
    <row r="27" spans="2:13" x14ac:dyDescent="0.25">
      <c r="B27" s="9"/>
      <c r="C27" t="s">
        <v>35</v>
      </c>
      <c r="D27" s="1"/>
      <c r="E27" s="1">
        <v>4523</v>
      </c>
      <c r="F27" s="16">
        <v>4523</v>
      </c>
      <c r="G27" s="1"/>
      <c r="H27" s="1">
        <v>27721.259999999984</v>
      </c>
      <c r="I27" s="16">
        <v>27721.259999999984</v>
      </c>
      <c r="J27" s="1"/>
      <c r="K27" s="1">
        <v>13913</v>
      </c>
      <c r="L27" s="16">
        <v>13913</v>
      </c>
      <c r="M27" s="1">
        <v>46157.25999999998</v>
      </c>
    </row>
    <row r="28" spans="2:13" x14ac:dyDescent="0.25">
      <c r="B28" s="9"/>
      <c r="C28" t="s">
        <v>36</v>
      </c>
      <c r="D28" s="1"/>
      <c r="E28" s="1"/>
      <c r="F28" s="16"/>
      <c r="G28" s="1"/>
      <c r="H28" s="1">
        <v>9.9300000000000015</v>
      </c>
      <c r="I28" s="16">
        <v>9.9300000000000015</v>
      </c>
      <c r="J28" s="1"/>
      <c r="K28" s="1">
        <v>3.82</v>
      </c>
      <c r="L28" s="16">
        <v>3.82</v>
      </c>
      <c r="M28" s="1">
        <v>13.750000000000002</v>
      </c>
    </row>
    <row r="29" spans="2:13" x14ac:dyDescent="0.25">
      <c r="B29" s="9"/>
      <c r="C29" t="s">
        <v>37</v>
      </c>
      <c r="D29" s="1"/>
      <c r="E29" s="1"/>
      <c r="F29" s="16"/>
      <c r="G29" s="1"/>
      <c r="H29" s="1"/>
      <c r="I29" s="16"/>
      <c r="J29" s="1"/>
      <c r="K29" s="1">
        <v>-68146</v>
      </c>
      <c r="L29" s="16">
        <v>-68146</v>
      </c>
      <c r="M29" s="1">
        <v>-68146</v>
      </c>
    </row>
    <row r="30" spans="2:13" x14ac:dyDescent="0.25">
      <c r="B30" s="9"/>
      <c r="C30" t="s">
        <v>38</v>
      </c>
      <c r="D30" s="1"/>
      <c r="E30" s="1">
        <v>1513.8</v>
      </c>
      <c r="F30" s="16">
        <v>1513.8</v>
      </c>
      <c r="G30" s="1"/>
      <c r="H30" s="1">
        <v>2.1500000000000004</v>
      </c>
      <c r="I30" s="16">
        <v>2.1500000000000004</v>
      </c>
      <c r="J30" s="1"/>
      <c r="K30" s="1">
        <v>0.82000000000000062</v>
      </c>
      <c r="L30" s="16">
        <v>0.82000000000000062</v>
      </c>
      <c r="M30" s="1">
        <v>1516.77</v>
      </c>
    </row>
    <row r="31" spans="2:13" x14ac:dyDescent="0.25">
      <c r="B31" s="9"/>
      <c r="C31" t="s">
        <v>39</v>
      </c>
      <c r="D31" s="1"/>
      <c r="E31" s="1"/>
      <c r="F31" s="16"/>
      <c r="G31" s="1"/>
      <c r="H31" s="1">
        <v>-53.640000000000022</v>
      </c>
      <c r="I31" s="16">
        <v>-53.640000000000022</v>
      </c>
      <c r="J31" s="1"/>
      <c r="K31" s="1">
        <v>-20.150000000000006</v>
      </c>
      <c r="L31" s="16">
        <v>-20.150000000000006</v>
      </c>
      <c r="M31" s="1">
        <v>-73.79000000000002</v>
      </c>
    </row>
    <row r="32" spans="2:13" x14ac:dyDescent="0.25">
      <c r="B32" s="9"/>
      <c r="C32" t="s">
        <v>40</v>
      </c>
      <c r="D32" s="1"/>
      <c r="E32" s="1"/>
      <c r="F32" s="16"/>
      <c r="G32" s="1"/>
      <c r="H32" s="1"/>
      <c r="I32" s="16"/>
      <c r="J32" s="1"/>
      <c r="K32" s="1">
        <v>0</v>
      </c>
      <c r="L32" s="16">
        <v>0</v>
      </c>
      <c r="M32" s="1">
        <v>0</v>
      </c>
    </row>
    <row r="33" spans="2:13" x14ac:dyDescent="0.25">
      <c r="B33" s="9"/>
      <c r="C33" t="s">
        <v>41</v>
      </c>
      <c r="D33" s="1"/>
      <c r="E33" s="1">
        <v>107.81</v>
      </c>
      <c r="F33" s="16">
        <v>107.81</v>
      </c>
      <c r="G33" s="1"/>
      <c r="H33" s="1">
        <v>627.53</v>
      </c>
      <c r="I33" s="16">
        <v>627.53</v>
      </c>
      <c r="J33" s="1"/>
      <c r="K33" s="1">
        <v>-735.34</v>
      </c>
      <c r="L33" s="16">
        <v>-735.34</v>
      </c>
      <c r="M33" s="1">
        <v>-1.1368683772161603E-13</v>
      </c>
    </row>
    <row r="34" spans="2:13" x14ac:dyDescent="0.25">
      <c r="B34" s="9"/>
      <c r="C34" t="s">
        <v>42</v>
      </c>
      <c r="D34" s="1"/>
      <c r="E34" s="1"/>
      <c r="F34" s="16"/>
      <c r="G34" s="1"/>
      <c r="H34" s="1"/>
      <c r="I34" s="16"/>
      <c r="J34" s="1"/>
      <c r="K34" s="1">
        <v>-6.7501559897209518E-13</v>
      </c>
      <c r="L34" s="16">
        <v>-6.7501559897209518E-13</v>
      </c>
      <c r="M34" s="1">
        <v>-6.7501559897209518E-13</v>
      </c>
    </row>
    <row r="35" spans="2:13" x14ac:dyDescent="0.25">
      <c r="B35" s="10"/>
      <c r="C35" t="s">
        <v>43</v>
      </c>
      <c r="D35" s="1"/>
      <c r="E35" s="1">
        <v>0</v>
      </c>
      <c r="F35" s="16">
        <v>0</v>
      </c>
      <c r="G35" s="1"/>
      <c r="H35" s="1"/>
      <c r="I35" s="16"/>
      <c r="J35" s="1"/>
      <c r="K35" s="1">
        <v>115127.45000000001</v>
      </c>
      <c r="L35" s="16">
        <v>115127.45000000001</v>
      </c>
      <c r="M35" s="1">
        <v>115127.45000000001</v>
      </c>
    </row>
    <row r="36" spans="2:13" x14ac:dyDescent="0.25">
      <c r="B36" s="12" t="s">
        <v>44</v>
      </c>
      <c r="C36" s="12"/>
      <c r="D36" s="13">
        <v>2375516.669999999</v>
      </c>
      <c r="E36" s="13">
        <v>1570121.5400000003</v>
      </c>
      <c r="F36" s="17">
        <v>3945638.2099999995</v>
      </c>
      <c r="G36" s="13">
        <v>2490431.0399999986</v>
      </c>
      <c r="H36" s="13">
        <v>4911698.8</v>
      </c>
      <c r="I36" s="17">
        <v>7402129.8399999989</v>
      </c>
      <c r="J36" s="13">
        <v>164971.64000000007</v>
      </c>
      <c r="K36" s="13">
        <v>2295000.6299999994</v>
      </c>
      <c r="L36" s="17">
        <v>2459972.2699999991</v>
      </c>
      <c r="M36" s="13">
        <v>13807740.319999998</v>
      </c>
    </row>
    <row r="37" spans="2:13" x14ac:dyDescent="0.25">
      <c r="B37" s="7" t="s">
        <v>12</v>
      </c>
      <c r="C37" s="7"/>
      <c r="D37" s="8">
        <v>3132146.7699999991</v>
      </c>
      <c r="E37" s="8">
        <v>7524734.2799999993</v>
      </c>
      <c r="F37" s="8">
        <v>10656881.050000001</v>
      </c>
      <c r="G37" s="8">
        <v>6684026.9130000025</v>
      </c>
      <c r="H37" s="8">
        <v>17319946.000000022</v>
      </c>
      <c r="I37" s="8">
        <v>24003972.913000029</v>
      </c>
      <c r="J37" s="8">
        <v>164971.64000000007</v>
      </c>
      <c r="K37" s="8">
        <v>2507068.1199999992</v>
      </c>
      <c r="L37" s="8">
        <v>2672039.7599999993</v>
      </c>
      <c r="M37" s="8">
        <v>37332893.723000035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60DA9-5628-4417-873E-BDDF336B608C}">
  <dimension ref="B2:G108"/>
  <sheetViews>
    <sheetView workbookViewId="0">
      <pane xSplit="1" ySplit="6" topLeftCell="B85" activePane="bottomRight" state="frozenSplit"/>
      <selection pane="topRight" activeCell="B1" sqref="B1"/>
      <selection pane="bottomLeft" activeCell="A7" sqref="A7"/>
      <selection pane="bottomRight" activeCell="I102" sqref="I102"/>
    </sheetView>
  </sheetViews>
  <sheetFormatPr defaultRowHeight="15" x14ac:dyDescent="0.25"/>
  <cols>
    <col min="2" max="2" width="24.85546875" bestFit="1" customWidth="1"/>
    <col min="3" max="3" width="40.7109375" bestFit="1" customWidth="1"/>
    <col min="4" max="4" width="15.42578125" bestFit="1" customWidth="1"/>
    <col min="5" max="5" width="13.42578125" bestFit="1" customWidth="1"/>
    <col min="6" max="7" width="14.28515625" bestFit="1" customWidth="1"/>
  </cols>
  <sheetData>
    <row r="2" spans="2:7" x14ac:dyDescent="0.25">
      <c r="B2" s="2" t="s">
        <v>0</v>
      </c>
      <c r="C2" s="3">
        <v>2023</v>
      </c>
    </row>
    <row r="3" spans="2:7" x14ac:dyDescent="0.25">
      <c r="B3" s="4" t="s">
        <v>1</v>
      </c>
      <c r="C3" s="4" t="s">
        <v>4</v>
      </c>
    </row>
    <row r="5" spans="2:7" x14ac:dyDescent="0.25">
      <c r="B5" s="5" t="s">
        <v>5</v>
      </c>
      <c r="C5" s="5"/>
      <c r="D5" s="5" t="s">
        <v>6</v>
      </c>
      <c r="E5" s="5"/>
      <c r="F5" s="5"/>
      <c r="G5" s="5"/>
    </row>
    <row r="6" spans="2:7" x14ac:dyDescent="0.25">
      <c r="B6" s="6" t="s">
        <v>7</v>
      </c>
      <c r="C6" s="6" t="s">
        <v>3</v>
      </c>
      <c r="D6" s="6" t="s">
        <v>8</v>
      </c>
      <c r="E6" s="6" t="s">
        <v>9</v>
      </c>
      <c r="F6" s="6" t="s">
        <v>10</v>
      </c>
      <c r="G6" s="6" t="s">
        <v>12</v>
      </c>
    </row>
    <row r="7" spans="2:7" x14ac:dyDescent="0.25">
      <c r="B7" s="9" t="s">
        <v>67</v>
      </c>
      <c r="C7" t="s">
        <v>68</v>
      </c>
      <c r="D7" s="1">
        <v>618.49</v>
      </c>
      <c r="E7" s="1">
        <v>33762.71</v>
      </c>
      <c r="F7" s="1">
        <v>17562.23</v>
      </c>
      <c r="G7" s="1">
        <v>51943.429999999993</v>
      </c>
    </row>
    <row r="8" spans="2:7" x14ac:dyDescent="0.25">
      <c r="B8" s="10"/>
      <c r="C8" t="s">
        <v>69</v>
      </c>
      <c r="D8" s="1">
        <v>4.0199999999999996</v>
      </c>
      <c r="E8" s="1">
        <v>213.09</v>
      </c>
      <c r="F8" s="1">
        <v>110.47000000000001</v>
      </c>
      <c r="G8" s="1">
        <v>327.58000000000004</v>
      </c>
    </row>
    <row r="9" spans="2:7" x14ac:dyDescent="0.25">
      <c r="B9" s="12" t="s">
        <v>70</v>
      </c>
      <c r="C9" s="12"/>
      <c r="D9" s="13">
        <v>622.51</v>
      </c>
      <c r="E9" s="13">
        <v>33975.799999999996</v>
      </c>
      <c r="F9" s="13">
        <v>17672.7</v>
      </c>
      <c r="G9" s="13">
        <v>52271.009999999995</v>
      </c>
    </row>
    <row r="10" spans="2:7" x14ac:dyDescent="0.25">
      <c r="B10" s="9" t="s">
        <v>71</v>
      </c>
      <c r="C10" t="s">
        <v>72</v>
      </c>
      <c r="D10" s="1"/>
      <c r="E10" s="1">
        <v>1278849.7800000003</v>
      </c>
      <c r="F10" s="1">
        <v>0</v>
      </c>
      <c r="G10" s="1">
        <v>1278849.7800000003</v>
      </c>
    </row>
    <row r="11" spans="2:7" x14ac:dyDescent="0.25">
      <c r="B11" s="9"/>
      <c r="C11" t="s">
        <v>73</v>
      </c>
      <c r="D11" s="1"/>
      <c r="E11" s="1">
        <v>296763.01000000007</v>
      </c>
      <c r="F11" s="1">
        <v>0</v>
      </c>
      <c r="G11" s="1">
        <v>296763.01000000007</v>
      </c>
    </row>
    <row r="12" spans="2:7" x14ac:dyDescent="0.25">
      <c r="B12" s="9"/>
      <c r="C12" t="s">
        <v>74</v>
      </c>
      <c r="D12" s="1"/>
      <c r="E12" s="1">
        <v>1969313.8600000003</v>
      </c>
      <c r="F12" s="1">
        <v>2.87</v>
      </c>
      <c r="G12" s="1">
        <v>1969316.7300000004</v>
      </c>
    </row>
    <row r="13" spans="2:7" x14ac:dyDescent="0.25">
      <c r="B13" s="9"/>
      <c r="C13" t="s">
        <v>75</v>
      </c>
      <c r="D13" s="1"/>
      <c r="E13" s="1">
        <v>142325.69</v>
      </c>
      <c r="F13" s="1">
        <v>0</v>
      </c>
      <c r="G13" s="1">
        <v>142325.69</v>
      </c>
    </row>
    <row r="14" spans="2:7" x14ac:dyDescent="0.25">
      <c r="B14" s="9"/>
      <c r="C14" t="s">
        <v>76</v>
      </c>
      <c r="D14" s="1"/>
      <c r="E14" s="1">
        <v>0</v>
      </c>
      <c r="F14" s="1">
        <v>0</v>
      </c>
      <c r="G14" s="1">
        <v>0</v>
      </c>
    </row>
    <row r="15" spans="2:7" x14ac:dyDescent="0.25">
      <c r="B15" s="10"/>
      <c r="C15" t="s">
        <v>77</v>
      </c>
      <c r="D15" s="1"/>
      <c r="E15" s="1">
        <v>5.4100000000000019</v>
      </c>
      <c r="F15" s="1">
        <v>-12.599999999999998</v>
      </c>
      <c r="G15" s="1">
        <v>-7.1899999999999959</v>
      </c>
    </row>
    <row r="16" spans="2:7" x14ac:dyDescent="0.25">
      <c r="B16" s="12" t="s">
        <v>78</v>
      </c>
      <c r="C16" s="12"/>
      <c r="D16" s="13"/>
      <c r="E16" s="13">
        <v>3687257.7500000005</v>
      </c>
      <c r="F16" s="13">
        <v>-9.7299999999999969</v>
      </c>
      <c r="G16" s="13">
        <v>3687248.0200000005</v>
      </c>
    </row>
    <row r="17" spans="2:7" x14ac:dyDescent="0.25">
      <c r="B17" s="9" t="s">
        <v>79</v>
      </c>
      <c r="C17" t="s">
        <v>80</v>
      </c>
      <c r="D17" s="1"/>
      <c r="E17" s="1">
        <v>48218495.590000004</v>
      </c>
      <c r="F17" s="1">
        <v>0</v>
      </c>
      <c r="G17" s="1">
        <v>48218495.590000004</v>
      </c>
    </row>
    <row r="18" spans="2:7" x14ac:dyDescent="0.25">
      <c r="B18" s="9"/>
      <c r="C18" t="s">
        <v>81</v>
      </c>
      <c r="D18" s="1"/>
      <c r="E18" s="1">
        <v>2321885.7000000007</v>
      </c>
      <c r="F18" s="1">
        <v>0</v>
      </c>
      <c r="G18" s="1">
        <v>2321885.7000000007</v>
      </c>
    </row>
    <row r="19" spans="2:7" x14ac:dyDescent="0.25">
      <c r="B19" s="9"/>
      <c r="C19" t="s">
        <v>82</v>
      </c>
      <c r="D19" s="1"/>
      <c r="E19" s="1"/>
      <c r="F19" s="1">
        <v>10086011.789999999</v>
      </c>
      <c r="G19" s="1">
        <v>10086011.789999999</v>
      </c>
    </row>
    <row r="20" spans="2:7" x14ac:dyDescent="0.25">
      <c r="B20" s="9"/>
      <c r="C20" t="s">
        <v>83</v>
      </c>
      <c r="D20" s="1"/>
      <c r="E20" s="1">
        <v>221526.38000000006</v>
      </c>
      <c r="F20" s="1"/>
      <c r="G20" s="1">
        <v>221526.38000000006</v>
      </c>
    </row>
    <row r="21" spans="2:7" x14ac:dyDescent="0.25">
      <c r="B21" s="9"/>
      <c r="C21" t="s">
        <v>84</v>
      </c>
      <c r="D21" s="1"/>
      <c r="E21" s="1">
        <v>4710090.41</v>
      </c>
      <c r="F21" s="1"/>
      <c r="G21" s="1">
        <v>4710090.41</v>
      </c>
    </row>
    <row r="22" spans="2:7" x14ac:dyDescent="0.25">
      <c r="B22" s="9"/>
      <c r="C22" t="s">
        <v>85</v>
      </c>
      <c r="D22" s="1">
        <v>28179483.449999996</v>
      </c>
      <c r="E22" s="1"/>
      <c r="F22" s="1">
        <v>0</v>
      </c>
      <c r="G22" s="1">
        <v>28179483.449999996</v>
      </c>
    </row>
    <row r="23" spans="2:7" x14ac:dyDescent="0.25">
      <c r="B23" s="9"/>
      <c r="C23" t="s">
        <v>86</v>
      </c>
      <c r="D23" s="1">
        <v>75598.78</v>
      </c>
      <c r="E23" s="1"/>
      <c r="F23" s="1"/>
      <c r="G23" s="1">
        <v>75598.78</v>
      </c>
    </row>
    <row r="24" spans="2:7" x14ac:dyDescent="0.25">
      <c r="B24" s="9"/>
      <c r="C24" t="s">
        <v>87</v>
      </c>
      <c r="D24" s="1"/>
      <c r="E24" s="1">
        <v>-680000</v>
      </c>
      <c r="F24" s="1"/>
      <c r="G24" s="1">
        <v>-680000</v>
      </c>
    </row>
    <row r="25" spans="2:7" x14ac:dyDescent="0.25">
      <c r="B25" s="9"/>
      <c r="C25" t="s">
        <v>88</v>
      </c>
      <c r="D25" s="1">
        <v>5948283.6200000001</v>
      </c>
      <c r="E25" s="1"/>
      <c r="F25" s="1">
        <v>0</v>
      </c>
      <c r="G25" s="1">
        <v>5948283.6200000001</v>
      </c>
    </row>
    <row r="26" spans="2:7" x14ac:dyDescent="0.25">
      <c r="B26" s="10"/>
      <c r="C26" t="s">
        <v>89</v>
      </c>
      <c r="D26" s="1">
        <v>0.12999999999999998</v>
      </c>
      <c r="E26" s="1"/>
      <c r="F26" s="1"/>
      <c r="G26" s="1">
        <v>0.12999999999999998</v>
      </c>
    </row>
    <row r="27" spans="2:7" x14ac:dyDescent="0.25">
      <c r="B27" s="12" t="s">
        <v>90</v>
      </c>
      <c r="C27" s="12"/>
      <c r="D27" s="13">
        <v>34203365.979999997</v>
      </c>
      <c r="E27" s="13">
        <v>54791998.080000013</v>
      </c>
      <c r="F27" s="13">
        <v>10086011.789999999</v>
      </c>
      <c r="G27" s="13">
        <v>99081375.849999994</v>
      </c>
    </row>
    <row r="28" spans="2:7" x14ac:dyDescent="0.25">
      <c r="B28" s="10" t="s">
        <v>91</v>
      </c>
      <c r="C28" t="s">
        <v>92</v>
      </c>
      <c r="D28" s="1">
        <v>100452.00900000001</v>
      </c>
      <c r="E28" s="1">
        <v>6592864.0800000019</v>
      </c>
      <c r="F28" s="1">
        <v>72177.62000000001</v>
      </c>
      <c r="G28" s="1">
        <v>6765493.7090000017</v>
      </c>
    </row>
    <row r="29" spans="2:7" x14ac:dyDescent="0.25">
      <c r="B29" s="12" t="s">
        <v>93</v>
      </c>
      <c r="C29" s="12"/>
      <c r="D29" s="13">
        <v>100452.00900000001</v>
      </c>
      <c r="E29" s="13">
        <v>6592864.0800000019</v>
      </c>
      <c r="F29" s="13">
        <v>72177.62000000001</v>
      </c>
      <c r="G29" s="13">
        <v>6765493.7090000017</v>
      </c>
    </row>
    <row r="30" spans="2:7" x14ac:dyDescent="0.25">
      <c r="B30" s="9" t="s">
        <v>94</v>
      </c>
      <c r="C30" t="s">
        <v>95</v>
      </c>
      <c r="D30" s="1"/>
      <c r="E30" s="1">
        <v>727823.37000000034</v>
      </c>
      <c r="F30" s="1">
        <v>12.97</v>
      </c>
      <c r="G30" s="1">
        <v>727836.34000000032</v>
      </c>
    </row>
    <row r="31" spans="2:7" x14ac:dyDescent="0.25">
      <c r="B31" s="10"/>
      <c r="C31" t="s">
        <v>96</v>
      </c>
      <c r="D31" s="1"/>
      <c r="E31" s="1">
        <v>-540210.84</v>
      </c>
      <c r="F31" s="1">
        <v>1.9999999999999997E-2</v>
      </c>
      <c r="G31" s="1">
        <v>-540210.81999999995</v>
      </c>
    </row>
    <row r="32" spans="2:7" x14ac:dyDescent="0.25">
      <c r="B32" s="12" t="s">
        <v>97</v>
      </c>
      <c r="C32" s="12"/>
      <c r="D32" s="13"/>
      <c r="E32" s="13">
        <v>187612.53000000038</v>
      </c>
      <c r="F32" s="13">
        <v>12.99</v>
      </c>
      <c r="G32" s="13">
        <v>187625.52000000037</v>
      </c>
    </row>
    <row r="33" spans="2:7" x14ac:dyDescent="0.25">
      <c r="B33" s="9" t="s">
        <v>98</v>
      </c>
      <c r="C33" t="s">
        <v>99</v>
      </c>
      <c r="D33" s="1"/>
      <c r="E33" s="1"/>
      <c r="F33" s="1">
        <v>1.4210854715202004E-13</v>
      </c>
      <c r="G33" s="1">
        <v>1.4210854715202004E-13</v>
      </c>
    </row>
    <row r="34" spans="2:7" x14ac:dyDescent="0.25">
      <c r="B34" s="9"/>
      <c r="C34" t="s">
        <v>100</v>
      </c>
      <c r="D34" s="1"/>
      <c r="E34" s="1"/>
      <c r="F34" s="1">
        <v>-5.0199844281451078E-12</v>
      </c>
      <c r="G34" s="1">
        <v>-5.0199844281451078E-12</v>
      </c>
    </row>
    <row r="35" spans="2:7" x14ac:dyDescent="0.25">
      <c r="B35" s="9"/>
      <c r="C35" t="s">
        <v>101</v>
      </c>
      <c r="D35" s="1"/>
      <c r="E35" s="1"/>
      <c r="F35" s="1">
        <v>0</v>
      </c>
      <c r="G35" s="1">
        <v>0</v>
      </c>
    </row>
    <row r="36" spans="2:7" x14ac:dyDescent="0.25">
      <c r="B36" s="10"/>
      <c r="C36" t="s">
        <v>102</v>
      </c>
      <c r="D36" s="1"/>
      <c r="E36" s="1"/>
      <c r="F36" s="1">
        <v>-8.8817841970012523E-16</v>
      </c>
      <c r="G36" s="1">
        <v>-8.8817841970012523E-16</v>
      </c>
    </row>
    <row r="37" spans="2:7" x14ac:dyDescent="0.25">
      <c r="B37" s="12" t="s">
        <v>103</v>
      </c>
      <c r="C37" s="12"/>
      <c r="D37" s="13"/>
      <c r="E37" s="13"/>
      <c r="F37" s="13">
        <v>-4.8787640594127879E-12</v>
      </c>
      <c r="G37" s="13">
        <v>-4.8787640594127879E-12</v>
      </c>
    </row>
    <row r="38" spans="2:7" x14ac:dyDescent="0.25">
      <c r="B38" s="9" t="s">
        <v>104</v>
      </c>
      <c r="C38" t="s">
        <v>105</v>
      </c>
      <c r="D38" s="1"/>
      <c r="E38" s="1"/>
      <c r="F38" s="1">
        <v>0</v>
      </c>
      <c r="G38" s="1">
        <v>0</v>
      </c>
    </row>
    <row r="39" spans="2:7" x14ac:dyDescent="0.25">
      <c r="B39" s="9"/>
      <c r="C39" t="s">
        <v>106</v>
      </c>
      <c r="D39" s="1"/>
      <c r="E39" s="1"/>
      <c r="F39" s="1">
        <v>6.6613381477509392E-15</v>
      </c>
      <c r="G39" s="1">
        <v>6.6613381477509392E-15</v>
      </c>
    </row>
    <row r="40" spans="2:7" x14ac:dyDescent="0.25">
      <c r="B40" s="9"/>
      <c r="C40" t="s">
        <v>107</v>
      </c>
      <c r="D40" s="1"/>
      <c r="E40" s="1"/>
      <c r="F40" s="1">
        <v>0</v>
      </c>
      <c r="G40" s="1">
        <v>0</v>
      </c>
    </row>
    <row r="41" spans="2:7" x14ac:dyDescent="0.25">
      <c r="B41" s="9"/>
      <c r="C41" t="s">
        <v>108</v>
      </c>
      <c r="D41" s="1"/>
      <c r="E41" s="1"/>
      <c r="F41" s="1">
        <v>-20.62</v>
      </c>
      <c r="G41" s="1">
        <v>-20.62</v>
      </c>
    </row>
    <row r="42" spans="2:7" x14ac:dyDescent="0.25">
      <c r="B42" s="10"/>
      <c r="C42" t="s">
        <v>109</v>
      </c>
      <c r="D42" s="1"/>
      <c r="E42" s="1"/>
      <c r="F42" s="1">
        <v>-33.540000000000035</v>
      </c>
      <c r="G42" s="1">
        <v>-33.540000000000035</v>
      </c>
    </row>
    <row r="43" spans="2:7" x14ac:dyDescent="0.25">
      <c r="B43" s="12" t="s">
        <v>110</v>
      </c>
      <c r="C43" s="12"/>
      <c r="D43" s="13"/>
      <c r="E43" s="13"/>
      <c r="F43" s="13">
        <v>-54.160000000000025</v>
      </c>
      <c r="G43" s="13">
        <v>-54.160000000000025</v>
      </c>
    </row>
    <row r="44" spans="2:7" x14ac:dyDescent="0.25">
      <c r="B44" s="9" t="s">
        <v>111</v>
      </c>
      <c r="C44" t="s">
        <v>112</v>
      </c>
      <c r="D44" s="1"/>
      <c r="E44" s="1"/>
      <c r="F44" s="1">
        <v>2.8421709430404007E-14</v>
      </c>
      <c r="G44" s="1">
        <v>2.8421709430404007E-14</v>
      </c>
    </row>
    <row r="45" spans="2:7" x14ac:dyDescent="0.25">
      <c r="B45" s="9"/>
      <c r="C45" t="s">
        <v>113</v>
      </c>
      <c r="D45" s="1"/>
      <c r="E45" s="1"/>
      <c r="F45" s="1">
        <v>174000.19999999998</v>
      </c>
      <c r="G45" s="1">
        <v>174000.19999999998</v>
      </c>
    </row>
    <row r="46" spans="2:7" x14ac:dyDescent="0.25">
      <c r="B46" s="9"/>
      <c r="C46" t="s">
        <v>114</v>
      </c>
      <c r="D46" s="1"/>
      <c r="E46" s="1">
        <v>611122.63</v>
      </c>
      <c r="F46" s="1">
        <v>203332.54</v>
      </c>
      <c r="G46" s="1">
        <v>814455.17</v>
      </c>
    </row>
    <row r="47" spans="2:7" x14ac:dyDescent="0.25">
      <c r="B47" s="9"/>
      <c r="C47" t="s">
        <v>115</v>
      </c>
      <c r="D47" s="1"/>
      <c r="E47" s="1"/>
      <c r="F47" s="1">
        <v>32659.58</v>
      </c>
      <c r="G47" s="1">
        <v>32659.58</v>
      </c>
    </row>
    <row r="48" spans="2:7" x14ac:dyDescent="0.25">
      <c r="B48" s="9"/>
      <c r="C48" t="s">
        <v>116</v>
      </c>
      <c r="D48" s="1"/>
      <c r="E48" s="1"/>
      <c r="F48" s="1">
        <v>157.91</v>
      </c>
      <c r="G48" s="1">
        <v>157.91</v>
      </c>
    </row>
    <row r="49" spans="2:7" x14ac:dyDescent="0.25">
      <c r="B49" s="10"/>
      <c r="C49" t="s">
        <v>117</v>
      </c>
      <c r="D49" s="1"/>
      <c r="E49" s="1"/>
      <c r="F49" s="1">
        <v>-2.0400000000000036</v>
      </c>
      <c r="G49" s="1">
        <v>-2.0400000000000036</v>
      </c>
    </row>
    <row r="50" spans="2:7" x14ac:dyDescent="0.25">
      <c r="B50" s="12" t="s">
        <v>118</v>
      </c>
      <c r="C50" s="12"/>
      <c r="D50" s="13"/>
      <c r="E50" s="13">
        <v>611122.63</v>
      </c>
      <c r="F50" s="13">
        <v>410148.19</v>
      </c>
      <c r="G50" s="13">
        <v>1021270.82</v>
      </c>
    </row>
    <row r="51" spans="2:7" x14ac:dyDescent="0.25">
      <c r="B51" s="9" t="s">
        <v>119</v>
      </c>
      <c r="C51" t="s">
        <v>120</v>
      </c>
      <c r="D51" s="1"/>
      <c r="E51" s="1"/>
      <c r="F51" s="1">
        <v>184153428.09000006</v>
      </c>
      <c r="G51" s="1">
        <v>184153428.09000006</v>
      </c>
    </row>
    <row r="52" spans="2:7" x14ac:dyDescent="0.25">
      <c r="B52" s="9"/>
      <c r="C52" t="s">
        <v>121</v>
      </c>
      <c r="D52" s="1"/>
      <c r="E52" s="1"/>
      <c r="F52" s="1">
        <v>868680</v>
      </c>
      <c r="G52" s="1">
        <v>868680</v>
      </c>
    </row>
    <row r="53" spans="2:7" x14ac:dyDescent="0.25">
      <c r="B53" s="9"/>
      <c r="C53" t="s">
        <v>122</v>
      </c>
      <c r="D53" s="1"/>
      <c r="E53" s="1"/>
      <c r="F53" s="1">
        <v>46035950.590000004</v>
      </c>
      <c r="G53" s="1">
        <v>46035950.590000004</v>
      </c>
    </row>
    <row r="54" spans="2:7" x14ac:dyDescent="0.25">
      <c r="B54" s="9"/>
      <c r="C54" t="s">
        <v>123</v>
      </c>
      <c r="D54" s="1"/>
      <c r="E54" s="1"/>
      <c r="F54" s="1">
        <v>1.4901161193847656E-8</v>
      </c>
      <c r="G54" s="1">
        <v>1.4901161193847656E-8</v>
      </c>
    </row>
    <row r="55" spans="2:7" x14ac:dyDescent="0.25">
      <c r="B55" s="9"/>
      <c r="C55" t="s">
        <v>124</v>
      </c>
      <c r="D55" s="1"/>
      <c r="E55" s="1"/>
      <c r="F55" s="1">
        <v>213.17999999999984</v>
      </c>
      <c r="G55" s="1">
        <v>213.17999999999984</v>
      </c>
    </row>
    <row r="56" spans="2:7" x14ac:dyDescent="0.25">
      <c r="B56" s="9"/>
      <c r="C56" t="s">
        <v>125</v>
      </c>
      <c r="D56" s="1"/>
      <c r="E56" s="1"/>
      <c r="F56" s="1">
        <v>-210771.30000000005</v>
      </c>
      <c r="G56" s="1">
        <v>-210771.30000000005</v>
      </c>
    </row>
    <row r="57" spans="2:7" x14ac:dyDescent="0.25">
      <c r="B57" s="9"/>
      <c r="C57" t="s">
        <v>126</v>
      </c>
      <c r="D57" s="1"/>
      <c r="E57" s="1"/>
      <c r="F57" s="1">
        <v>22759444.629999999</v>
      </c>
      <c r="G57" s="1">
        <v>22759444.629999999</v>
      </c>
    </row>
    <row r="58" spans="2:7" x14ac:dyDescent="0.25">
      <c r="B58" s="9"/>
      <c r="C58" t="s">
        <v>127</v>
      </c>
      <c r="D58" s="1"/>
      <c r="E58" s="1"/>
      <c r="F58" s="1">
        <v>2342086.12</v>
      </c>
      <c r="G58" s="1">
        <v>2342086.12</v>
      </c>
    </row>
    <row r="59" spans="2:7" x14ac:dyDescent="0.25">
      <c r="B59" s="9"/>
      <c r="C59" t="s">
        <v>128</v>
      </c>
      <c r="D59" s="1"/>
      <c r="E59" s="1"/>
      <c r="F59" s="1">
        <v>-1430890.08</v>
      </c>
      <c r="G59" s="1">
        <v>-1430890.08</v>
      </c>
    </row>
    <row r="60" spans="2:7" x14ac:dyDescent="0.25">
      <c r="B60" s="9"/>
      <c r="C60" t="s">
        <v>129</v>
      </c>
      <c r="D60" s="1"/>
      <c r="E60" s="1"/>
      <c r="F60" s="1">
        <v>850109.92</v>
      </c>
      <c r="G60" s="1">
        <v>850109.92</v>
      </c>
    </row>
    <row r="61" spans="2:7" x14ac:dyDescent="0.25">
      <c r="B61" s="9"/>
      <c r="C61" t="s">
        <v>130</v>
      </c>
      <c r="D61" s="1"/>
      <c r="E61" s="1"/>
      <c r="F61" s="1">
        <v>1174171.46</v>
      </c>
      <c r="G61" s="1">
        <v>1174171.46</v>
      </c>
    </row>
    <row r="62" spans="2:7" x14ac:dyDescent="0.25">
      <c r="B62" s="9"/>
      <c r="C62" t="s">
        <v>131</v>
      </c>
      <c r="D62" s="1"/>
      <c r="E62" s="1"/>
      <c r="F62" s="1">
        <v>-286835.15999999992</v>
      </c>
      <c r="G62" s="1">
        <v>-286835.15999999992</v>
      </c>
    </row>
    <row r="63" spans="2:7" x14ac:dyDescent="0.25">
      <c r="B63" s="9"/>
      <c r="C63" t="s">
        <v>132</v>
      </c>
      <c r="D63" s="1"/>
      <c r="E63" s="1"/>
      <c r="F63" s="1">
        <v>25184299.520000007</v>
      </c>
      <c r="G63" s="1">
        <v>25184299.520000007</v>
      </c>
    </row>
    <row r="64" spans="2:7" x14ac:dyDescent="0.25">
      <c r="B64" s="9"/>
      <c r="C64" t="s">
        <v>133</v>
      </c>
      <c r="D64" s="1"/>
      <c r="E64" s="1"/>
      <c r="F64" s="1">
        <v>714191.26</v>
      </c>
      <c r="G64" s="1">
        <v>714191.26</v>
      </c>
    </row>
    <row r="65" spans="2:7" x14ac:dyDescent="0.25">
      <c r="B65" s="9"/>
      <c r="C65" t="s">
        <v>134</v>
      </c>
      <c r="D65" s="1"/>
      <c r="E65" s="1"/>
      <c r="F65" s="1">
        <v>-60312.490000000005</v>
      </c>
      <c r="G65" s="1">
        <v>-60312.490000000005</v>
      </c>
    </row>
    <row r="66" spans="2:7" x14ac:dyDescent="0.25">
      <c r="B66" s="9"/>
      <c r="C66" t="s">
        <v>135</v>
      </c>
      <c r="D66" s="1"/>
      <c r="E66" s="1"/>
      <c r="F66" s="1">
        <v>43120.460000000006</v>
      </c>
      <c r="G66" s="1">
        <v>43120.460000000006</v>
      </c>
    </row>
    <row r="67" spans="2:7" x14ac:dyDescent="0.25">
      <c r="B67" s="9"/>
      <c r="C67" t="s">
        <v>136</v>
      </c>
      <c r="D67" s="1"/>
      <c r="E67" s="1"/>
      <c r="F67" s="1">
        <v>0</v>
      </c>
      <c r="G67" s="1">
        <v>0</v>
      </c>
    </row>
    <row r="68" spans="2:7" x14ac:dyDescent="0.25">
      <c r="B68" s="9"/>
      <c r="C68" t="s">
        <v>137</v>
      </c>
      <c r="D68" s="1"/>
      <c r="E68" s="1"/>
      <c r="F68" s="1">
        <v>1229635.7899999998</v>
      </c>
      <c r="G68" s="1">
        <v>1229635.7899999998</v>
      </c>
    </row>
    <row r="69" spans="2:7" x14ac:dyDescent="0.25">
      <c r="B69" s="9"/>
      <c r="C69" t="s">
        <v>138</v>
      </c>
      <c r="D69" s="1"/>
      <c r="E69" s="1"/>
      <c r="F69" s="1">
        <v>12030756.699999999</v>
      </c>
      <c r="G69" s="1">
        <v>12030756.699999999</v>
      </c>
    </row>
    <row r="70" spans="2:7" x14ac:dyDescent="0.25">
      <c r="B70" s="9"/>
      <c r="C70" t="s">
        <v>139</v>
      </c>
      <c r="D70" s="1"/>
      <c r="E70" s="1"/>
      <c r="F70" s="1">
        <v>-13079819.269999998</v>
      </c>
      <c r="G70" s="1">
        <v>-13079819.269999998</v>
      </c>
    </row>
    <row r="71" spans="2:7" x14ac:dyDescent="0.25">
      <c r="B71" s="9"/>
      <c r="C71" t="s">
        <v>140</v>
      </c>
      <c r="D71" s="1"/>
      <c r="E71" s="1"/>
      <c r="F71" s="1">
        <v>-236696</v>
      </c>
      <c r="G71" s="1">
        <v>-236696</v>
      </c>
    </row>
    <row r="72" spans="2:7" x14ac:dyDescent="0.25">
      <c r="B72" s="9"/>
      <c r="C72" t="s">
        <v>141</v>
      </c>
      <c r="D72" s="1"/>
      <c r="E72" s="1"/>
      <c r="F72" s="1">
        <v>0</v>
      </c>
      <c r="G72" s="1">
        <v>0</v>
      </c>
    </row>
    <row r="73" spans="2:7" x14ac:dyDescent="0.25">
      <c r="B73" s="9"/>
      <c r="C73" t="s">
        <v>142</v>
      </c>
      <c r="D73" s="1"/>
      <c r="E73" s="1"/>
      <c r="F73" s="1">
        <v>-7690709.2200000007</v>
      </c>
      <c r="G73" s="1">
        <v>-7690709.2200000007</v>
      </c>
    </row>
    <row r="74" spans="2:7" x14ac:dyDescent="0.25">
      <c r="B74" s="9"/>
      <c r="C74" t="s">
        <v>143</v>
      </c>
      <c r="D74" s="1"/>
      <c r="E74" s="1"/>
      <c r="F74" s="1">
        <v>13594068.909999996</v>
      </c>
      <c r="G74" s="1">
        <v>13594068.909999996</v>
      </c>
    </row>
    <row r="75" spans="2:7" x14ac:dyDescent="0.25">
      <c r="B75" s="9"/>
      <c r="C75" t="s">
        <v>144</v>
      </c>
      <c r="D75" s="1"/>
      <c r="E75" s="1"/>
      <c r="F75" s="1">
        <v>-4029286.83</v>
      </c>
      <c r="G75" s="1">
        <v>-4029286.83</v>
      </c>
    </row>
    <row r="76" spans="2:7" x14ac:dyDescent="0.25">
      <c r="B76" s="9"/>
      <c r="C76" t="s">
        <v>145</v>
      </c>
      <c r="D76" s="1"/>
      <c r="E76" s="1"/>
      <c r="F76" s="1">
        <v>-7632.81</v>
      </c>
      <c r="G76" s="1">
        <v>-7632.81</v>
      </c>
    </row>
    <row r="77" spans="2:7" x14ac:dyDescent="0.25">
      <c r="B77" s="10"/>
      <c r="C77" t="s">
        <v>146</v>
      </c>
      <c r="D77" s="1"/>
      <c r="E77" s="1"/>
      <c r="F77" s="1">
        <v>9020.42</v>
      </c>
      <c r="G77" s="1">
        <v>9020.42</v>
      </c>
    </row>
    <row r="78" spans="2:7" x14ac:dyDescent="0.25">
      <c r="B78" s="12" t="s">
        <v>147</v>
      </c>
      <c r="C78" s="12"/>
      <c r="D78" s="13"/>
      <c r="E78" s="13"/>
      <c r="F78" s="13">
        <v>283956223.89000005</v>
      </c>
      <c r="G78" s="13">
        <v>283956223.89000005</v>
      </c>
    </row>
    <row r="79" spans="2:7" x14ac:dyDescent="0.25">
      <c r="B79" s="9" t="s">
        <v>13</v>
      </c>
      <c r="C79" t="s">
        <v>16</v>
      </c>
      <c r="D79" s="1">
        <v>378377.93999999983</v>
      </c>
      <c r="E79" s="1">
        <v>1224669.17</v>
      </c>
      <c r="F79" s="1">
        <v>12322.4</v>
      </c>
      <c r="G79" s="1">
        <v>1615369.5099999998</v>
      </c>
    </row>
    <row r="80" spans="2:7" x14ac:dyDescent="0.25">
      <c r="B80" s="9"/>
      <c r="C80" t="s">
        <v>17</v>
      </c>
      <c r="D80" s="1">
        <v>1348200.3999999994</v>
      </c>
      <c r="E80" s="1">
        <v>783093.87000000244</v>
      </c>
      <c r="F80" s="1">
        <v>653.14000000000021</v>
      </c>
      <c r="G80" s="1">
        <v>2131947.410000002</v>
      </c>
    </row>
    <row r="81" spans="2:7" x14ac:dyDescent="0.25">
      <c r="B81" s="9"/>
      <c r="C81" t="s">
        <v>18</v>
      </c>
      <c r="D81" s="1">
        <v>2275580.2799999975</v>
      </c>
      <c r="E81" s="1">
        <v>11291408.842999985</v>
      </c>
      <c r="F81" s="1">
        <v>13383.759999999984</v>
      </c>
      <c r="G81" s="1">
        <v>13580372.882999983</v>
      </c>
    </row>
    <row r="82" spans="2:7" x14ac:dyDescent="0.25">
      <c r="B82" s="9"/>
      <c r="C82" t="s">
        <v>19</v>
      </c>
      <c r="D82" s="1"/>
      <c r="E82" s="1">
        <v>14.299999999999997</v>
      </c>
      <c r="F82" s="1">
        <v>5.41</v>
      </c>
      <c r="G82" s="1">
        <v>19.709999999999997</v>
      </c>
    </row>
    <row r="83" spans="2:7" x14ac:dyDescent="0.25">
      <c r="B83" s="9"/>
      <c r="C83" t="s">
        <v>20</v>
      </c>
      <c r="D83" s="1"/>
      <c r="E83" s="1"/>
      <c r="F83" s="1">
        <v>-3903.65</v>
      </c>
      <c r="G83" s="1">
        <v>-3903.65</v>
      </c>
    </row>
    <row r="84" spans="2:7" x14ac:dyDescent="0.25">
      <c r="B84" s="9"/>
      <c r="C84" t="s">
        <v>21</v>
      </c>
      <c r="D84" s="1"/>
      <c r="E84" s="1"/>
      <c r="F84" s="1">
        <v>232064.64000000001</v>
      </c>
      <c r="G84" s="1">
        <v>232064.64000000001</v>
      </c>
    </row>
    <row r="85" spans="2:7" x14ac:dyDescent="0.25">
      <c r="B85" s="9"/>
      <c r="C85" t="s">
        <v>22</v>
      </c>
      <c r="D85" s="1">
        <v>2237419.0899999985</v>
      </c>
      <c r="E85" s="1">
        <v>2501911.6699999985</v>
      </c>
      <c r="F85" s="1">
        <v>-411.57000000000005</v>
      </c>
      <c r="G85" s="1">
        <v>4738919.1899999967</v>
      </c>
    </row>
    <row r="86" spans="2:7" x14ac:dyDescent="0.25">
      <c r="B86" s="9"/>
      <c r="C86" t="s">
        <v>23</v>
      </c>
      <c r="D86" s="1">
        <v>440892.22</v>
      </c>
      <c r="E86" s="1">
        <v>791472.71000000066</v>
      </c>
      <c r="F86" s="1">
        <v>-1975.3999999999994</v>
      </c>
      <c r="G86" s="1">
        <v>1230389.5300000007</v>
      </c>
    </row>
    <row r="87" spans="2:7" x14ac:dyDescent="0.25">
      <c r="B87" s="9"/>
      <c r="C87" t="s">
        <v>24</v>
      </c>
      <c r="D87" s="1"/>
      <c r="E87" s="1">
        <v>25.82</v>
      </c>
      <c r="F87" s="1">
        <v>-51.64</v>
      </c>
      <c r="G87" s="1">
        <v>-25.82</v>
      </c>
    </row>
    <row r="88" spans="2:7" x14ac:dyDescent="0.25">
      <c r="B88" s="9"/>
      <c r="C88" t="s">
        <v>25</v>
      </c>
      <c r="D88" s="1"/>
      <c r="E88" s="1"/>
      <c r="F88" s="1">
        <v>6.5503158452884236E-15</v>
      </c>
      <c r="G88" s="1">
        <v>6.5503158452884236E-15</v>
      </c>
    </row>
    <row r="89" spans="2:7" x14ac:dyDescent="0.25">
      <c r="B89" s="9"/>
      <c r="C89" t="s">
        <v>26</v>
      </c>
      <c r="D89" s="1"/>
      <c r="E89" s="1"/>
      <c r="F89" s="1">
        <v>-5.8619775700208265E-14</v>
      </c>
      <c r="G89" s="1">
        <v>-5.8619775700208265E-14</v>
      </c>
    </row>
    <row r="90" spans="2:7" x14ac:dyDescent="0.25">
      <c r="B90" s="9"/>
      <c r="C90" t="s">
        <v>27</v>
      </c>
      <c r="D90" s="1"/>
      <c r="E90" s="1"/>
      <c r="F90" s="1">
        <v>5.6843418860808015E-14</v>
      </c>
      <c r="G90" s="1">
        <v>5.6843418860808015E-14</v>
      </c>
    </row>
    <row r="91" spans="2:7" x14ac:dyDescent="0.25">
      <c r="B91" s="10"/>
      <c r="C91" t="s">
        <v>28</v>
      </c>
      <c r="D91" s="1">
        <v>30772.91</v>
      </c>
      <c r="E91" s="1">
        <v>9246.69</v>
      </c>
      <c r="F91" s="1">
        <v>-40019.599999999999</v>
      </c>
      <c r="G91" s="1">
        <v>0</v>
      </c>
    </row>
    <row r="92" spans="2:7" x14ac:dyDescent="0.25">
      <c r="B92" s="12" t="s">
        <v>29</v>
      </c>
      <c r="C92" s="12"/>
      <c r="D92" s="13">
        <v>6711242.8399999952</v>
      </c>
      <c r="E92" s="13">
        <v>16601843.072999988</v>
      </c>
      <c r="F92" s="13">
        <v>212067.48999999996</v>
      </c>
      <c r="G92" s="13">
        <v>23525153.402999986</v>
      </c>
    </row>
    <row r="93" spans="2:7" x14ac:dyDescent="0.25">
      <c r="B93" s="9" t="s">
        <v>14</v>
      </c>
      <c r="C93" t="s">
        <v>30</v>
      </c>
      <c r="D93" s="1">
        <v>2346256.7799999979</v>
      </c>
      <c r="E93" s="1">
        <v>2488297.4199999981</v>
      </c>
      <c r="F93" s="1">
        <v>882541.6799999997</v>
      </c>
      <c r="G93" s="1">
        <v>5717095.8799999952</v>
      </c>
    </row>
    <row r="94" spans="2:7" x14ac:dyDescent="0.25">
      <c r="B94" s="9"/>
      <c r="C94" t="s">
        <v>31</v>
      </c>
      <c r="D94" s="1">
        <v>154.29</v>
      </c>
      <c r="E94" s="1">
        <v>1975489.9099999985</v>
      </c>
      <c r="F94" s="1">
        <v>95.710000000000008</v>
      </c>
      <c r="G94" s="1">
        <v>1975739.9099999985</v>
      </c>
    </row>
    <row r="95" spans="2:7" x14ac:dyDescent="0.25">
      <c r="B95" s="9"/>
      <c r="C95" t="s">
        <v>32</v>
      </c>
      <c r="D95" s="1">
        <v>0</v>
      </c>
      <c r="E95" s="1"/>
      <c r="F95" s="1">
        <v>0</v>
      </c>
      <c r="G95" s="1">
        <v>0</v>
      </c>
    </row>
    <row r="96" spans="2:7" x14ac:dyDescent="0.25">
      <c r="B96" s="9"/>
      <c r="C96" t="s">
        <v>33</v>
      </c>
      <c r="D96" s="1"/>
      <c r="E96" s="1">
        <v>94880.349999999991</v>
      </c>
      <c r="F96" s="1">
        <v>3.22</v>
      </c>
      <c r="G96" s="1">
        <v>94883.569999999992</v>
      </c>
    </row>
    <row r="97" spans="2:7" x14ac:dyDescent="0.25">
      <c r="B97" s="9"/>
      <c r="C97" t="s">
        <v>34</v>
      </c>
      <c r="D97" s="1">
        <v>1593082.5300000007</v>
      </c>
      <c r="E97" s="1">
        <v>2815154.9299999955</v>
      </c>
      <c r="F97" s="1">
        <v>1517188.0599999996</v>
      </c>
      <c r="G97" s="1">
        <v>5925425.5199999958</v>
      </c>
    </row>
    <row r="98" spans="2:7" x14ac:dyDescent="0.25">
      <c r="B98" s="9"/>
      <c r="C98" t="s">
        <v>35</v>
      </c>
      <c r="D98" s="1">
        <v>4523</v>
      </c>
      <c r="E98" s="1">
        <v>27721.260000000009</v>
      </c>
      <c r="F98" s="1">
        <v>13913</v>
      </c>
      <c r="G98" s="1">
        <v>46157.260000000009</v>
      </c>
    </row>
    <row r="99" spans="2:7" x14ac:dyDescent="0.25">
      <c r="B99" s="9"/>
      <c r="C99" t="s">
        <v>36</v>
      </c>
      <c r="D99" s="1"/>
      <c r="E99" s="1">
        <v>9.9300000000000015</v>
      </c>
      <c r="F99" s="1">
        <v>3.82</v>
      </c>
      <c r="G99" s="1">
        <v>13.750000000000002</v>
      </c>
    </row>
    <row r="100" spans="2:7" x14ac:dyDescent="0.25">
      <c r="B100" s="9"/>
      <c r="C100" t="s">
        <v>37</v>
      </c>
      <c r="D100" s="1"/>
      <c r="E100" s="1"/>
      <c r="F100" s="1">
        <v>-68146</v>
      </c>
      <c r="G100" s="1">
        <v>-68146</v>
      </c>
    </row>
    <row r="101" spans="2:7" x14ac:dyDescent="0.25">
      <c r="B101" s="9"/>
      <c r="C101" t="s">
        <v>38</v>
      </c>
      <c r="D101" s="1">
        <v>1513.8</v>
      </c>
      <c r="E101" s="1">
        <v>2.1500000000000004</v>
      </c>
      <c r="F101" s="1">
        <v>0.82000000000000062</v>
      </c>
      <c r="G101" s="1">
        <v>1516.77</v>
      </c>
    </row>
    <row r="102" spans="2:7" x14ac:dyDescent="0.25">
      <c r="B102" s="9"/>
      <c r="C102" t="s">
        <v>39</v>
      </c>
      <c r="D102" s="1"/>
      <c r="E102" s="1">
        <v>-53.640000000000022</v>
      </c>
      <c r="F102" s="1">
        <v>-20.150000000000006</v>
      </c>
      <c r="G102" s="1">
        <v>-73.79000000000002</v>
      </c>
    </row>
    <row r="103" spans="2:7" x14ac:dyDescent="0.25">
      <c r="B103" s="9"/>
      <c r="C103" t="s">
        <v>40</v>
      </c>
      <c r="D103" s="1"/>
      <c r="E103" s="1"/>
      <c r="F103" s="1">
        <v>0</v>
      </c>
      <c r="G103" s="1">
        <v>0</v>
      </c>
    </row>
    <row r="104" spans="2:7" x14ac:dyDescent="0.25">
      <c r="B104" s="9"/>
      <c r="C104" t="s">
        <v>41</v>
      </c>
      <c r="D104" s="1">
        <v>107.81</v>
      </c>
      <c r="E104" s="1">
        <v>627.53</v>
      </c>
      <c r="F104" s="1">
        <v>-735.34</v>
      </c>
      <c r="G104" s="1">
        <v>-1.1368683772161603E-13</v>
      </c>
    </row>
    <row r="105" spans="2:7" x14ac:dyDescent="0.25">
      <c r="B105" s="9"/>
      <c r="C105" t="s">
        <v>42</v>
      </c>
      <c r="D105" s="1"/>
      <c r="E105" s="1"/>
      <c r="F105" s="1">
        <v>-6.7501559897209518E-13</v>
      </c>
      <c r="G105" s="1">
        <v>-6.7501559897209518E-13</v>
      </c>
    </row>
    <row r="106" spans="2:7" x14ac:dyDescent="0.25">
      <c r="B106" s="10"/>
      <c r="C106" t="s">
        <v>43</v>
      </c>
      <c r="D106" s="1">
        <v>0</v>
      </c>
      <c r="E106" s="1"/>
      <c r="F106" s="1">
        <v>115127.45000000001</v>
      </c>
      <c r="G106" s="1">
        <v>115127.45000000001</v>
      </c>
    </row>
    <row r="107" spans="2:7" x14ac:dyDescent="0.25">
      <c r="B107" s="12" t="s">
        <v>44</v>
      </c>
      <c r="C107" s="12"/>
      <c r="D107" s="13">
        <v>3945638.2099999986</v>
      </c>
      <c r="E107" s="13">
        <v>7402129.8399999924</v>
      </c>
      <c r="F107" s="13">
        <v>2459972.2699999991</v>
      </c>
      <c r="G107" s="13">
        <v>13807740.319999989</v>
      </c>
    </row>
    <row r="108" spans="2:7" x14ac:dyDescent="0.25">
      <c r="B108" s="7" t="s">
        <v>12</v>
      </c>
      <c r="C108" s="7"/>
      <c r="D108" s="8">
        <v>44961321.548999995</v>
      </c>
      <c r="E108" s="8">
        <v>89908803.782999977</v>
      </c>
      <c r="F108" s="8">
        <v>297214223.05000007</v>
      </c>
      <c r="G108" s="8">
        <v>432084348.38199997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B830C-AFF2-4828-B22C-194A481DB05D}">
  <dimension ref="B2:G45"/>
  <sheetViews>
    <sheetView topLeftCell="A22" workbookViewId="0">
      <selection activeCell="L20" sqref="L20"/>
    </sheetView>
  </sheetViews>
  <sheetFormatPr defaultRowHeight="15" x14ac:dyDescent="0.25"/>
  <cols>
    <col min="2" max="2" width="18.85546875" bestFit="1" customWidth="1"/>
    <col min="3" max="3" width="46.5703125" customWidth="1"/>
    <col min="4" max="5" width="13.42578125" bestFit="1" customWidth="1"/>
    <col min="6" max="7" width="13.140625" bestFit="1" customWidth="1"/>
  </cols>
  <sheetData>
    <row r="2" spans="2:7" x14ac:dyDescent="0.25">
      <c r="B2" s="2" t="s">
        <v>0</v>
      </c>
      <c r="C2" s="3">
        <v>2023</v>
      </c>
    </row>
    <row r="3" spans="2:7" x14ac:dyDescent="0.25">
      <c r="B3" s="2" t="s">
        <v>1</v>
      </c>
      <c r="C3" s="2" t="s">
        <v>2</v>
      </c>
    </row>
    <row r="4" spans="2:7" x14ac:dyDescent="0.25">
      <c r="B4" s="4" t="s">
        <v>62</v>
      </c>
      <c r="C4" s="4" t="s">
        <v>148</v>
      </c>
    </row>
    <row r="6" spans="2:7" x14ac:dyDescent="0.25">
      <c r="B6" s="5" t="s">
        <v>5</v>
      </c>
      <c r="C6" s="5" t="s">
        <v>6</v>
      </c>
      <c r="D6" s="5"/>
      <c r="E6" s="5"/>
      <c r="F6" s="5"/>
    </row>
    <row r="7" spans="2:7" x14ac:dyDescent="0.25">
      <c r="B7" s="6" t="s">
        <v>7</v>
      </c>
      <c r="C7" s="6" t="s">
        <v>8</v>
      </c>
      <c r="D7" s="6" t="s">
        <v>9</v>
      </c>
      <c r="E7" s="6" t="s">
        <v>10</v>
      </c>
      <c r="F7" s="6" t="s">
        <v>12</v>
      </c>
    </row>
    <row r="8" spans="2:7" x14ac:dyDescent="0.25">
      <c r="B8" t="s">
        <v>13</v>
      </c>
      <c r="C8" s="1">
        <v>5954612.7399999993</v>
      </c>
      <c r="D8" s="1">
        <v>12355479.300000008</v>
      </c>
      <c r="E8" s="1">
        <v>212067.49000000017</v>
      </c>
      <c r="F8" s="1">
        <v>18522159.530000005</v>
      </c>
    </row>
    <row r="9" spans="2:7" x14ac:dyDescent="0.25">
      <c r="B9" t="s">
        <v>14</v>
      </c>
      <c r="C9" s="1">
        <v>1570121.540000001</v>
      </c>
      <c r="D9" s="1">
        <v>4911698.8000000007</v>
      </c>
      <c r="E9" s="1">
        <v>2629916.8299999996</v>
      </c>
      <c r="F9" s="1">
        <v>9111737.1700000018</v>
      </c>
    </row>
    <row r="10" spans="2:7" x14ac:dyDescent="0.25">
      <c r="B10" s="7" t="s">
        <v>12</v>
      </c>
      <c r="C10" s="8">
        <v>7524734.2800000003</v>
      </c>
      <c r="D10" s="8">
        <v>17267178.100000009</v>
      </c>
      <c r="E10" s="8">
        <v>2841984.32</v>
      </c>
      <c r="F10" s="8">
        <v>27633896.700000007</v>
      </c>
    </row>
    <row r="13" spans="2:7" x14ac:dyDescent="0.25">
      <c r="B13" t="s">
        <v>15</v>
      </c>
    </row>
    <row r="14" spans="2:7" x14ac:dyDescent="0.25">
      <c r="B14" s="5" t="s">
        <v>5</v>
      </c>
      <c r="C14" s="5"/>
      <c r="D14" s="5" t="s">
        <v>6</v>
      </c>
      <c r="E14" s="5"/>
      <c r="F14" s="5"/>
      <c r="G14" s="5"/>
    </row>
    <row r="15" spans="2:7" x14ac:dyDescent="0.25">
      <c r="B15" s="6" t="s">
        <v>7</v>
      </c>
      <c r="C15" s="6" t="s">
        <v>3</v>
      </c>
      <c r="D15" s="6" t="s">
        <v>8</v>
      </c>
      <c r="E15" s="6" t="s">
        <v>9</v>
      </c>
      <c r="F15" s="6" t="s">
        <v>10</v>
      </c>
      <c r="G15" s="6" t="s">
        <v>12</v>
      </c>
    </row>
    <row r="16" spans="2:7" x14ac:dyDescent="0.25">
      <c r="B16" s="9" t="s">
        <v>13</v>
      </c>
      <c r="C16" t="s">
        <v>16</v>
      </c>
      <c r="D16" s="1">
        <v>63058.729999999996</v>
      </c>
      <c r="E16" s="1">
        <v>142553.20000000007</v>
      </c>
      <c r="F16" s="1">
        <v>12322.399999999998</v>
      </c>
      <c r="G16" s="1">
        <v>217934.33000000005</v>
      </c>
    </row>
    <row r="17" spans="2:7" x14ac:dyDescent="0.25">
      <c r="B17" s="9"/>
      <c r="C17" t="s">
        <v>17</v>
      </c>
      <c r="D17" s="1">
        <v>1243427.7799999996</v>
      </c>
      <c r="E17" s="1">
        <v>717283.42000000121</v>
      </c>
      <c r="F17" s="1">
        <v>653.1400000000001</v>
      </c>
      <c r="G17" s="1">
        <v>1961364.3400000005</v>
      </c>
    </row>
    <row r="18" spans="2:7" x14ac:dyDescent="0.25">
      <c r="B18" s="9"/>
      <c r="C18" t="s">
        <v>18</v>
      </c>
      <c r="D18" s="1">
        <v>2209456.0700000017</v>
      </c>
      <c r="E18" s="1">
        <v>9407983.8900000434</v>
      </c>
      <c r="F18" s="1">
        <v>13383.759999999998</v>
      </c>
      <c r="G18" s="1">
        <v>11630823.720000045</v>
      </c>
    </row>
    <row r="19" spans="2:7" x14ac:dyDescent="0.25">
      <c r="B19" s="9"/>
      <c r="C19" t="s">
        <v>19</v>
      </c>
      <c r="D19" s="1"/>
      <c r="E19" s="1">
        <v>14.299999999999997</v>
      </c>
      <c r="F19" s="1">
        <v>5.41</v>
      </c>
      <c r="G19" s="1">
        <v>19.709999999999997</v>
      </c>
    </row>
    <row r="20" spans="2:7" x14ac:dyDescent="0.25">
      <c r="B20" s="9"/>
      <c r="C20" t="s">
        <v>20</v>
      </c>
      <c r="D20" s="1"/>
      <c r="E20" s="1"/>
      <c r="F20" s="1">
        <v>-3903.6499999999992</v>
      </c>
      <c r="G20" s="1">
        <v>-3903.6499999999992</v>
      </c>
    </row>
    <row r="21" spans="2:7" x14ac:dyDescent="0.25">
      <c r="B21" s="9"/>
      <c r="C21" t="s">
        <v>21</v>
      </c>
      <c r="D21" s="1"/>
      <c r="E21" s="1"/>
      <c r="F21" s="1">
        <v>232064.64000000001</v>
      </c>
      <c r="G21" s="1">
        <v>232064.64000000001</v>
      </c>
    </row>
    <row r="22" spans="2:7" x14ac:dyDescent="0.25">
      <c r="B22" s="9"/>
      <c r="C22" t="s">
        <v>22</v>
      </c>
      <c r="D22" s="1">
        <v>1976540.5099999995</v>
      </c>
      <c r="E22" s="1">
        <v>1663349.0400000012</v>
      </c>
      <c r="F22" s="1">
        <v>-411.57000000000124</v>
      </c>
      <c r="G22" s="1">
        <v>3639477.9800000009</v>
      </c>
    </row>
    <row r="23" spans="2:7" x14ac:dyDescent="0.25">
      <c r="B23" s="9"/>
      <c r="C23" t="s">
        <v>23</v>
      </c>
      <c r="D23" s="1">
        <v>431356.74000000022</v>
      </c>
      <c r="E23" s="1">
        <v>415022.94000000029</v>
      </c>
      <c r="F23" s="1">
        <v>-1975.3999999999992</v>
      </c>
      <c r="G23" s="1">
        <v>844404.28000000049</v>
      </c>
    </row>
    <row r="24" spans="2:7" x14ac:dyDescent="0.25">
      <c r="B24" s="9"/>
      <c r="C24" t="s">
        <v>24</v>
      </c>
      <c r="D24" s="1"/>
      <c r="E24" s="1">
        <v>25.82</v>
      </c>
      <c r="F24" s="1">
        <v>-51.64</v>
      </c>
      <c r="G24" s="1">
        <v>-25.82</v>
      </c>
    </row>
    <row r="25" spans="2:7" x14ac:dyDescent="0.25">
      <c r="B25" s="9"/>
      <c r="C25" t="s">
        <v>25</v>
      </c>
      <c r="D25" s="1"/>
      <c r="E25" s="1"/>
      <c r="F25" s="1">
        <v>-2.2204460492503131E-15</v>
      </c>
      <c r="G25" s="1">
        <v>-2.2204460492503131E-15</v>
      </c>
    </row>
    <row r="26" spans="2:7" x14ac:dyDescent="0.25">
      <c r="B26" s="9"/>
      <c r="C26" t="s">
        <v>26</v>
      </c>
      <c r="D26" s="1"/>
      <c r="E26" s="1"/>
      <c r="F26" s="1">
        <v>-2.8421709430404007E-14</v>
      </c>
      <c r="G26" s="1">
        <v>-2.8421709430404007E-14</v>
      </c>
    </row>
    <row r="27" spans="2:7" x14ac:dyDescent="0.25">
      <c r="B27" s="9"/>
      <c r="C27" t="s">
        <v>27</v>
      </c>
      <c r="D27" s="1"/>
      <c r="E27" s="1"/>
      <c r="F27" s="1">
        <v>8.5265128291212022E-14</v>
      </c>
      <c r="G27" s="1">
        <v>8.5265128291212022E-14</v>
      </c>
    </row>
    <row r="28" spans="2:7" x14ac:dyDescent="0.25">
      <c r="B28" s="10"/>
      <c r="C28" t="s">
        <v>28</v>
      </c>
      <c r="D28" s="1">
        <v>30772.91</v>
      </c>
      <c r="E28" s="1">
        <v>9246.69</v>
      </c>
      <c r="F28" s="1">
        <v>-40019.599999999999</v>
      </c>
      <c r="G28" s="1">
        <v>0</v>
      </c>
    </row>
    <row r="29" spans="2:7" x14ac:dyDescent="0.25">
      <c r="B29" s="12" t="s">
        <v>29</v>
      </c>
      <c r="C29" s="12"/>
      <c r="D29" s="13">
        <v>5954612.7400000012</v>
      </c>
      <c r="E29" s="13">
        <v>12355479.300000045</v>
      </c>
      <c r="F29" s="13">
        <v>212067.49</v>
      </c>
      <c r="G29" s="13">
        <v>18522159.53000005</v>
      </c>
    </row>
    <row r="30" spans="2:7" x14ac:dyDescent="0.25">
      <c r="B30" s="9" t="s">
        <v>14</v>
      </c>
      <c r="C30" t="s">
        <v>30</v>
      </c>
      <c r="D30" s="1">
        <v>899182.60000000056</v>
      </c>
      <c r="E30" s="1">
        <v>2210672.1100000013</v>
      </c>
      <c r="F30" s="1">
        <v>719524.74</v>
      </c>
      <c r="G30" s="1">
        <v>3829379.450000002</v>
      </c>
    </row>
    <row r="31" spans="2:7" x14ac:dyDescent="0.25">
      <c r="B31" s="9"/>
      <c r="C31" t="s">
        <v>31</v>
      </c>
      <c r="D31" s="1">
        <v>3.81</v>
      </c>
      <c r="E31" s="1">
        <v>549014.20000000019</v>
      </c>
      <c r="F31" s="1">
        <v>95.71</v>
      </c>
      <c r="G31" s="1">
        <v>549113.7200000002</v>
      </c>
    </row>
    <row r="32" spans="2:7" x14ac:dyDescent="0.25">
      <c r="B32" s="9"/>
      <c r="C32" t="s">
        <v>32</v>
      </c>
      <c r="D32" s="1">
        <v>0</v>
      </c>
      <c r="E32" s="1"/>
      <c r="F32" s="1">
        <v>0</v>
      </c>
      <c r="G32" s="1">
        <v>0</v>
      </c>
    </row>
    <row r="33" spans="2:7" x14ac:dyDescent="0.25">
      <c r="B33" s="9"/>
      <c r="C33" t="s">
        <v>33</v>
      </c>
      <c r="D33" s="1"/>
      <c r="E33" s="1">
        <v>1917.8099999999997</v>
      </c>
      <c r="F33" s="1">
        <v>3.22</v>
      </c>
      <c r="G33" s="1">
        <v>1921.0299999999997</v>
      </c>
    </row>
    <row r="34" spans="2:7" x14ac:dyDescent="0.25">
      <c r="B34" s="9"/>
      <c r="C34" t="s">
        <v>34</v>
      </c>
      <c r="D34" s="1">
        <v>664790.51999999944</v>
      </c>
      <c r="E34" s="1">
        <v>2121787.4500000002</v>
      </c>
      <c r="F34" s="1">
        <v>1515233.36</v>
      </c>
      <c r="G34" s="1">
        <v>4301811.33</v>
      </c>
    </row>
    <row r="35" spans="2:7" x14ac:dyDescent="0.25">
      <c r="B35" s="9"/>
      <c r="C35" t="s">
        <v>35</v>
      </c>
      <c r="D35" s="1">
        <v>4523</v>
      </c>
      <c r="E35" s="1">
        <v>27721.259999999995</v>
      </c>
      <c r="F35" s="1">
        <v>13913</v>
      </c>
      <c r="G35" s="1">
        <v>46157.259999999995</v>
      </c>
    </row>
    <row r="36" spans="2:7" x14ac:dyDescent="0.25">
      <c r="B36" s="9"/>
      <c r="C36" t="s">
        <v>36</v>
      </c>
      <c r="D36" s="1"/>
      <c r="E36" s="1">
        <v>9.9300000000000015</v>
      </c>
      <c r="F36" s="1">
        <v>3.82</v>
      </c>
      <c r="G36" s="1">
        <v>13.750000000000002</v>
      </c>
    </row>
    <row r="37" spans="2:7" x14ac:dyDescent="0.25">
      <c r="B37" s="9"/>
      <c r="C37" t="s">
        <v>37</v>
      </c>
      <c r="D37" s="1"/>
      <c r="E37" s="1"/>
      <c r="F37" s="1">
        <v>-68146</v>
      </c>
      <c r="G37" s="1">
        <v>-68146</v>
      </c>
    </row>
    <row r="38" spans="2:7" x14ac:dyDescent="0.25">
      <c r="B38" s="9"/>
      <c r="C38" t="s">
        <v>38</v>
      </c>
      <c r="D38" s="1">
        <v>1513.8</v>
      </c>
      <c r="E38" s="1">
        <v>2.1500000000000004</v>
      </c>
      <c r="F38" s="1">
        <v>0.82000000000000051</v>
      </c>
      <c r="G38" s="1">
        <v>1516.77</v>
      </c>
    </row>
    <row r="39" spans="2:7" x14ac:dyDescent="0.25">
      <c r="B39" s="9"/>
      <c r="C39" t="s">
        <v>39</v>
      </c>
      <c r="D39" s="1"/>
      <c r="E39" s="1">
        <v>-53.640000000000015</v>
      </c>
      <c r="F39" s="1">
        <v>-20.150000000000006</v>
      </c>
      <c r="G39" s="1">
        <v>-73.79000000000002</v>
      </c>
    </row>
    <row r="40" spans="2:7" x14ac:dyDescent="0.25">
      <c r="B40" s="9"/>
      <c r="C40" t="s">
        <v>40</v>
      </c>
      <c r="D40" s="1"/>
      <c r="E40" s="1"/>
      <c r="F40" s="1">
        <v>0</v>
      </c>
      <c r="G40" s="1">
        <v>0</v>
      </c>
    </row>
    <row r="41" spans="2:7" x14ac:dyDescent="0.25">
      <c r="B41" s="9"/>
      <c r="C41" t="s">
        <v>41</v>
      </c>
      <c r="D41" s="1">
        <v>107.81</v>
      </c>
      <c r="E41" s="1">
        <v>627.53</v>
      </c>
      <c r="F41" s="1">
        <v>-735.34</v>
      </c>
      <c r="G41" s="1">
        <v>-1.1368683772161603E-13</v>
      </c>
    </row>
    <row r="42" spans="2:7" x14ac:dyDescent="0.25">
      <c r="B42" s="9"/>
      <c r="C42" t="s">
        <v>42</v>
      </c>
      <c r="D42" s="1"/>
      <c r="E42" s="1"/>
      <c r="F42" s="1">
        <v>-1.0089706847793423E-12</v>
      </c>
      <c r="G42" s="1">
        <v>-1.0089706847793423E-12</v>
      </c>
    </row>
    <row r="43" spans="2:7" x14ac:dyDescent="0.25">
      <c r="B43" s="10"/>
      <c r="C43" t="s">
        <v>43</v>
      </c>
      <c r="D43" s="1">
        <v>0</v>
      </c>
      <c r="E43" s="1"/>
      <c r="F43" s="1">
        <v>450043.65</v>
      </c>
      <c r="G43" s="1">
        <v>450043.65</v>
      </c>
    </row>
    <row r="44" spans="2:7" x14ac:dyDescent="0.25">
      <c r="B44" s="12" t="s">
        <v>44</v>
      </c>
      <c r="C44" s="12"/>
      <c r="D44" s="13">
        <v>1570121.5400000003</v>
      </c>
      <c r="E44" s="13">
        <v>4911698.8000000026</v>
      </c>
      <c r="F44" s="13">
        <v>2629916.83</v>
      </c>
      <c r="G44" s="13">
        <v>9111737.1700000018</v>
      </c>
    </row>
    <row r="45" spans="2:7" x14ac:dyDescent="0.25">
      <c r="B45" s="7" t="s">
        <v>12</v>
      </c>
      <c r="C45" s="7"/>
      <c r="D45" s="8">
        <v>7524734.2800000003</v>
      </c>
      <c r="E45" s="8">
        <v>17267178.10000005</v>
      </c>
      <c r="F45" s="8">
        <v>2841984.32</v>
      </c>
      <c r="G45" s="8">
        <v>27633896.700000055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5567-D3FB-4C70-AE39-522E9C0C6CA6}">
  <dimension ref="B2:I47"/>
  <sheetViews>
    <sheetView workbookViewId="0">
      <selection activeCell="I34" sqref="I34"/>
    </sheetView>
  </sheetViews>
  <sheetFormatPr defaultRowHeight="15" x14ac:dyDescent="0.25"/>
  <cols>
    <col min="2" max="2" width="24.85546875" bestFit="1" customWidth="1"/>
    <col min="3" max="3" width="48" bestFit="1" customWidth="1"/>
    <col min="4" max="4" width="41.28515625" bestFit="1" customWidth="1"/>
    <col min="5" max="5" width="35.5703125" bestFit="1" customWidth="1"/>
    <col min="6" max="6" width="14.42578125" bestFit="1" customWidth="1"/>
    <col min="7" max="7" width="10.5703125" bestFit="1" customWidth="1"/>
    <col min="8" max="8" width="18.7109375" bestFit="1" customWidth="1"/>
    <col min="9" max="9" width="11.5703125" bestFit="1" customWidth="1"/>
  </cols>
  <sheetData>
    <row r="2" spans="2:9" x14ac:dyDescent="0.25">
      <c r="B2" s="4" t="s">
        <v>0</v>
      </c>
      <c r="C2" s="19">
        <v>2023</v>
      </c>
    </row>
    <row r="4" spans="2:9" x14ac:dyDescent="0.25">
      <c r="B4" s="5" t="s">
        <v>5</v>
      </c>
      <c r="C4" s="5"/>
      <c r="D4" s="5"/>
      <c r="E4" s="5"/>
      <c r="F4" s="5" t="s">
        <v>6</v>
      </c>
      <c r="G4" s="5" t="s">
        <v>1</v>
      </c>
      <c r="H4" s="5"/>
      <c r="I4" s="5"/>
    </row>
    <row r="5" spans="2:9" x14ac:dyDescent="0.25">
      <c r="B5" s="5"/>
      <c r="C5" s="5"/>
      <c r="D5" s="5"/>
      <c r="E5" s="5"/>
      <c r="F5" s="5" t="s">
        <v>9</v>
      </c>
      <c r="G5" s="5"/>
      <c r="H5" s="14" t="s">
        <v>46</v>
      </c>
      <c r="I5" s="5" t="s">
        <v>12</v>
      </c>
    </row>
    <row r="6" spans="2:9" x14ac:dyDescent="0.25">
      <c r="B6" s="6" t="s">
        <v>7</v>
      </c>
      <c r="C6" s="6" t="s">
        <v>62</v>
      </c>
      <c r="D6" s="6" t="s">
        <v>3</v>
      </c>
      <c r="E6" s="6" t="s">
        <v>149</v>
      </c>
      <c r="F6" s="6" t="s">
        <v>49</v>
      </c>
      <c r="G6" s="6" t="s">
        <v>2</v>
      </c>
      <c r="H6" s="15"/>
      <c r="I6" s="6"/>
    </row>
    <row r="7" spans="2:9" x14ac:dyDescent="0.25">
      <c r="B7" s="9" t="s">
        <v>13</v>
      </c>
      <c r="C7" s="9" t="s">
        <v>150</v>
      </c>
      <c r="D7" t="s">
        <v>22</v>
      </c>
      <c r="E7" t="s">
        <v>151</v>
      </c>
      <c r="F7" s="1">
        <v>1253.1499999999999</v>
      </c>
      <c r="G7" s="1"/>
      <c r="H7" s="16">
        <v>1253.1499999999999</v>
      </c>
      <c r="I7" s="1">
        <v>1253.1499999999999</v>
      </c>
    </row>
    <row r="8" spans="2:9" x14ac:dyDescent="0.25">
      <c r="B8" s="9"/>
      <c r="C8" s="9"/>
      <c r="E8" t="s">
        <v>152</v>
      </c>
      <c r="F8" s="1">
        <v>260.92999999999995</v>
      </c>
      <c r="G8" s="1"/>
      <c r="H8" s="16">
        <v>260.92999999999995</v>
      </c>
      <c r="I8" s="1">
        <v>260.92999999999995</v>
      </c>
    </row>
    <row r="9" spans="2:9" x14ac:dyDescent="0.25">
      <c r="B9" s="9"/>
      <c r="C9" s="9"/>
      <c r="E9" t="s">
        <v>153</v>
      </c>
      <c r="F9" s="1">
        <v>142.56</v>
      </c>
      <c r="G9" s="1"/>
      <c r="H9" s="16">
        <v>142.56</v>
      </c>
      <c r="I9" s="1">
        <v>142.56</v>
      </c>
    </row>
    <row r="10" spans="2:9" x14ac:dyDescent="0.25">
      <c r="B10" s="9"/>
      <c r="C10" s="9"/>
      <c r="E10" t="s">
        <v>154</v>
      </c>
      <c r="F10" s="1">
        <v>4.4399999999999995</v>
      </c>
      <c r="G10" s="1"/>
      <c r="H10" s="16">
        <v>4.4399999999999995</v>
      </c>
      <c r="I10" s="1">
        <v>4.4399999999999995</v>
      </c>
    </row>
    <row r="11" spans="2:9" x14ac:dyDescent="0.25">
      <c r="B11" s="9"/>
      <c r="C11" s="9"/>
      <c r="E11" t="s">
        <v>155</v>
      </c>
      <c r="F11" s="1">
        <v>0.55999999999999994</v>
      </c>
      <c r="G11" s="1"/>
      <c r="H11" s="16">
        <v>0.55999999999999994</v>
      </c>
      <c r="I11" s="1">
        <v>0.55999999999999994</v>
      </c>
    </row>
    <row r="12" spans="2:9" x14ac:dyDescent="0.25">
      <c r="B12" s="9"/>
      <c r="C12" s="9"/>
      <c r="E12" t="s">
        <v>156</v>
      </c>
      <c r="F12" s="1"/>
      <c r="G12" s="1">
        <v>11188.920000000002</v>
      </c>
      <c r="H12" s="16">
        <v>11188.920000000002</v>
      </c>
      <c r="I12" s="1">
        <v>11188.920000000002</v>
      </c>
    </row>
    <row r="13" spans="2:9" x14ac:dyDescent="0.25">
      <c r="B13" s="9"/>
      <c r="C13" s="9"/>
      <c r="E13" t="s">
        <v>157</v>
      </c>
      <c r="F13" s="1"/>
      <c r="G13" s="1">
        <v>1.9999999999999997E-2</v>
      </c>
      <c r="H13" s="16">
        <v>1.9999999999999997E-2</v>
      </c>
      <c r="I13" s="1">
        <v>1.9999999999999997E-2</v>
      </c>
    </row>
    <row r="14" spans="2:9" x14ac:dyDescent="0.25">
      <c r="B14" s="9"/>
      <c r="C14" s="9"/>
      <c r="E14" t="s">
        <v>158</v>
      </c>
      <c r="F14" s="1"/>
      <c r="G14" s="1">
        <v>33.25</v>
      </c>
      <c r="H14" s="16">
        <v>33.25</v>
      </c>
      <c r="I14" s="1">
        <v>33.25</v>
      </c>
    </row>
    <row r="15" spans="2:9" x14ac:dyDescent="0.25">
      <c r="B15" s="9"/>
      <c r="C15" s="9"/>
      <c r="E15" t="s">
        <v>159</v>
      </c>
      <c r="F15" s="1"/>
      <c r="G15" s="1">
        <v>151.27000000000001</v>
      </c>
      <c r="H15" s="16">
        <v>151.27000000000001</v>
      </c>
      <c r="I15" s="1">
        <v>151.27000000000001</v>
      </c>
    </row>
    <row r="16" spans="2:9" x14ac:dyDescent="0.25">
      <c r="B16" s="9"/>
      <c r="C16" s="9"/>
      <c r="E16" t="s">
        <v>160</v>
      </c>
      <c r="F16" s="1"/>
      <c r="G16" s="1">
        <v>335.4</v>
      </c>
      <c r="H16" s="16">
        <v>335.4</v>
      </c>
      <c r="I16" s="1">
        <v>335.4</v>
      </c>
    </row>
    <row r="17" spans="2:9" x14ac:dyDescent="0.25">
      <c r="B17" s="9"/>
      <c r="C17" s="9"/>
      <c r="E17" t="s">
        <v>161</v>
      </c>
      <c r="F17" s="1"/>
      <c r="G17" s="1">
        <v>-1.1800000000000002</v>
      </c>
      <c r="H17" s="16">
        <v>-1.1800000000000002</v>
      </c>
      <c r="I17" s="1">
        <v>-1.1800000000000002</v>
      </c>
    </row>
    <row r="18" spans="2:9" x14ac:dyDescent="0.25">
      <c r="B18" s="9"/>
      <c r="C18" s="9"/>
      <c r="E18" t="s">
        <v>162</v>
      </c>
      <c r="F18" s="1"/>
      <c r="G18" s="1">
        <v>22.760000000000005</v>
      </c>
      <c r="H18" s="16">
        <v>22.760000000000005</v>
      </c>
      <c r="I18" s="1">
        <v>22.760000000000005</v>
      </c>
    </row>
    <row r="19" spans="2:9" x14ac:dyDescent="0.25">
      <c r="B19" s="9"/>
      <c r="C19" s="9"/>
      <c r="E19" t="s">
        <v>163</v>
      </c>
      <c r="F19" s="1"/>
      <c r="G19" s="1">
        <v>-64500.639999999985</v>
      </c>
      <c r="H19" s="16">
        <v>-64500.639999999985</v>
      </c>
      <c r="I19" s="1">
        <v>-64500.639999999985</v>
      </c>
    </row>
    <row r="20" spans="2:9" x14ac:dyDescent="0.25">
      <c r="B20" s="9"/>
      <c r="C20" s="9"/>
      <c r="E20" t="s">
        <v>164</v>
      </c>
      <c r="F20" s="1"/>
      <c r="G20" s="1">
        <v>1.3199999999999998</v>
      </c>
      <c r="H20" s="16">
        <v>1.3199999999999998</v>
      </c>
      <c r="I20" s="1">
        <v>1.3199999999999998</v>
      </c>
    </row>
    <row r="21" spans="2:9" x14ac:dyDescent="0.25">
      <c r="B21" s="9"/>
      <c r="C21" s="9"/>
      <c r="E21" t="s">
        <v>165</v>
      </c>
      <c r="F21" s="1"/>
      <c r="G21" s="1">
        <v>0.98</v>
      </c>
      <c r="H21" s="16">
        <v>0.98</v>
      </c>
      <c r="I21" s="1">
        <v>0.98</v>
      </c>
    </row>
    <row r="22" spans="2:9" x14ac:dyDescent="0.25">
      <c r="B22" s="9"/>
      <c r="C22" s="9"/>
      <c r="E22" t="s">
        <v>166</v>
      </c>
      <c r="F22" s="1"/>
      <c r="G22" s="1">
        <v>5945</v>
      </c>
      <c r="H22" s="16">
        <v>5945</v>
      </c>
      <c r="I22" s="1">
        <v>5945</v>
      </c>
    </row>
    <row r="23" spans="2:9" x14ac:dyDescent="0.25">
      <c r="B23" s="9"/>
      <c r="C23" s="9"/>
      <c r="E23" t="s">
        <v>167</v>
      </c>
      <c r="F23" s="1"/>
      <c r="G23" s="1">
        <v>-5945</v>
      </c>
      <c r="H23" s="16">
        <v>-5945</v>
      </c>
      <c r="I23" s="1">
        <v>-5945</v>
      </c>
    </row>
    <row r="24" spans="2:9" x14ac:dyDescent="0.25">
      <c r="B24" s="9"/>
      <c r="C24" s="9"/>
      <c r="D24" t="s">
        <v>168</v>
      </c>
      <c r="F24" s="1">
        <v>1661.6399999999999</v>
      </c>
      <c r="G24" s="1">
        <v>-52767.89999999998</v>
      </c>
      <c r="H24" s="16">
        <v>-51106.25999999998</v>
      </c>
      <c r="I24" s="1">
        <v>-51106.25999999998</v>
      </c>
    </row>
    <row r="25" spans="2:9" x14ac:dyDescent="0.25">
      <c r="B25" s="10"/>
      <c r="C25" s="9" t="s">
        <v>169</v>
      </c>
      <c r="D25" s="9"/>
      <c r="E25" s="9"/>
      <c r="F25" s="11">
        <v>1661.6399999999999</v>
      </c>
      <c r="G25" s="11">
        <v>-52767.89999999998</v>
      </c>
      <c r="H25" s="18">
        <v>-51106.25999999998</v>
      </c>
      <c r="I25" s="11">
        <v>-51106.25999999998</v>
      </c>
    </row>
    <row r="26" spans="2:9" x14ac:dyDescent="0.25">
      <c r="B26" s="12" t="s">
        <v>29</v>
      </c>
      <c r="C26" s="12"/>
      <c r="D26" s="12"/>
      <c r="E26" s="12"/>
      <c r="F26" s="13">
        <v>1661.6399999999999</v>
      </c>
      <c r="G26" s="13">
        <v>-52767.89999999998</v>
      </c>
      <c r="H26" s="17">
        <v>-51106.25999999998</v>
      </c>
      <c r="I26" s="13">
        <v>-51106.25999999998</v>
      </c>
    </row>
    <row r="27" spans="2:9" x14ac:dyDescent="0.25">
      <c r="B27" s="7" t="s">
        <v>12</v>
      </c>
      <c r="C27" s="7"/>
      <c r="D27" s="7"/>
      <c r="E27" s="7"/>
      <c r="F27" s="8">
        <v>1661.6399999999999</v>
      </c>
      <c r="G27" s="8">
        <v>-52767.89999999998</v>
      </c>
      <c r="H27" s="8">
        <v>-51106.25999999998</v>
      </c>
      <c r="I27" s="8">
        <v>-51106.25999999998</v>
      </c>
    </row>
    <row r="29" spans="2:9" x14ac:dyDescent="0.25">
      <c r="E29" s="32"/>
      <c r="F29" s="34" t="s">
        <v>170</v>
      </c>
      <c r="G29" s="31">
        <f>-G27</f>
        <v>52767.89999999998</v>
      </c>
    </row>
    <row r="31" spans="2:9" x14ac:dyDescent="0.25">
      <c r="B31" s="5" t="s">
        <v>171</v>
      </c>
      <c r="C31" s="5" t="s">
        <v>172</v>
      </c>
    </row>
    <row r="32" spans="2:9" x14ac:dyDescent="0.25">
      <c r="B32" s="5"/>
      <c r="C32" s="30">
        <v>2023</v>
      </c>
      <c r="D32" s="20"/>
      <c r="E32" s="20"/>
    </row>
    <row r="33" spans="2:9" x14ac:dyDescent="0.25">
      <c r="B33" s="6" t="s">
        <v>173</v>
      </c>
      <c r="C33" s="6" t="s">
        <v>174</v>
      </c>
      <c r="D33" s="21" t="s">
        <v>175</v>
      </c>
      <c r="E33" s="21" t="s">
        <v>176</v>
      </c>
    </row>
    <row r="34" spans="2:9" x14ac:dyDescent="0.25">
      <c r="B34" s="27" t="s">
        <v>177</v>
      </c>
      <c r="C34" s="23">
        <v>737381.59000000008</v>
      </c>
      <c r="D34" s="23">
        <v>188632.5</v>
      </c>
      <c r="E34" s="23">
        <v>-548749.09000000008</v>
      </c>
    </row>
    <row r="35" spans="2:9" x14ac:dyDescent="0.25">
      <c r="B35" s="28" t="s">
        <v>178</v>
      </c>
      <c r="C35" s="24">
        <v>260722.77</v>
      </c>
      <c r="D35" s="24">
        <v>66696.52</v>
      </c>
      <c r="E35" s="24">
        <v>-194026.25</v>
      </c>
    </row>
    <row r="36" spans="2:9" x14ac:dyDescent="0.25">
      <c r="B36" s="25" t="s">
        <v>179</v>
      </c>
      <c r="C36" s="22">
        <v>260722.77</v>
      </c>
      <c r="D36" s="22">
        <v>66696.52</v>
      </c>
      <c r="E36" s="22">
        <v>-194026.25</v>
      </c>
    </row>
    <row r="37" spans="2:9" x14ac:dyDescent="0.25">
      <c r="B37" s="28" t="s">
        <v>180</v>
      </c>
      <c r="C37" s="24">
        <v>450043.65</v>
      </c>
      <c r="D37" s="24">
        <v>115127.45</v>
      </c>
      <c r="E37" s="33">
        <v>-334916.2</v>
      </c>
    </row>
    <row r="38" spans="2:9" x14ac:dyDescent="0.25">
      <c r="B38" s="25" t="s">
        <v>43</v>
      </c>
      <c r="C38" s="22">
        <v>450043.65</v>
      </c>
      <c r="D38" s="22">
        <v>115127.45</v>
      </c>
      <c r="E38" s="31">
        <v>-334916.2</v>
      </c>
      <c r="F38" s="32" t="s">
        <v>181</v>
      </c>
      <c r="G38" s="32"/>
      <c r="H38" s="32"/>
      <c r="I38" s="32"/>
    </row>
    <row r="39" spans="2:9" x14ac:dyDescent="0.25">
      <c r="B39" s="28" t="s">
        <v>182</v>
      </c>
      <c r="C39" s="24">
        <v>26615.17</v>
      </c>
      <c r="D39" s="24">
        <v>6808.53</v>
      </c>
      <c r="E39" s="24">
        <v>-19806.64</v>
      </c>
    </row>
    <row r="40" spans="2:9" x14ac:dyDescent="0.25">
      <c r="B40" s="25" t="s">
        <v>183</v>
      </c>
      <c r="C40" s="22">
        <v>26615.17</v>
      </c>
      <c r="D40" s="22">
        <v>6808.53</v>
      </c>
      <c r="E40" s="22">
        <v>-19806.64</v>
      </c>
    </row>
    <row r="41" spans="2:9" x14ac:dyDescent="0.25">
      <c r="B41" s="29" t="s">
        <v>12</v>
      </c>
      <c r="C41" s="26">
        <v>737381.59000000008</v>
      </c>
      <c r="D41" s="26">
        <v>188632.5</v>
      </c>
      <c r="E41" s="26">
        <v>-548749.09000000008</v>
      </c>
    </row>
    <row r="44" spans="2:9" x14ac:dyDescent="0.25">
      <c r="F44" s="36" t="s">
        <v>184</v>
      </c>
      <c r="G44">
        <v>11</v>
      </c>
    </row>
    <row r="45" spans="2:9" x14ac:dyDescent="0.25">
      <c r="F45" s="36" t="s">
        <v>185</v>
      </c>
      <c r="G45">
        <v>43</v>
      </c>
    </row>
    <row r="47" spans="2:9" x14ac:dyDescent="0.25">
      <c r="F47" s="36" t="s">
        <v>186</v>
      </c>
      <c r="G47" s="35">
        <v>0.2558139534883721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kzNmUyMmQ1LTQ1YTctNGNiNy05NWFiLTFhYThjN2M4ODc4OS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MDE5OTU8L1VzZXJOYW1lPjxEYXRlVGltZT41LzgvMjAyMyAxOjU5OjI0IFBNPC9EYXRlVGltZT48TGFiZWxTdHJpbmc+VW5jYXRlZ29yaXplZ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936e22d5-45a7-4cb7-95ab-1aa8c7c88789" value=""/>
  <element uid="d14f5c36-f44a-4315-b438-005cfe8f069f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640fb8-5a34-41c1-9307-1b790ff29a8b">
      <Terms xmlns="http://schemas.microsoft.com/office/infopath/2007/PartnerControls"/>
    </lcf76f155ced4ddcb4097134ff3c332f>
    <TaxCatchAll xmlns="51831b8d-857f-44dd-949b-652450d1a5df" xsi:nil="true"/>
    <Operating_x0020_Company xmlns="a1040523-5304-4b09-b6d4-64a124c994e2">AEP Ohio</Operating_x0020_Company>
    <_Flow_SignoffStatus xmlns="5b640fb8-5a34-41c1-9307-1b790ff29a8b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7F7ECFF-5DC5-45FC-887F-4935AC8E868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C28A6A25-B64E-476C-94EE-3BF81A9B18D0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BADB97C6-C688-4A47-A3A5-E7A7B8F9F948}"/>
</file>

<file path=customXml/itemProps4.xml><?xml version="1.0" encoding="utf-8"?>
<ds:datastoreItem xmlns:ds="http://schemas.openxmlformats.org/officeDocument/2006/customXml" ds:itemID="{27E6C985-FD60-44CB-8288-B21004A0AB7E}"/>
</file>

<file path=customXml/itemProps5.xml><?xml version="1.0" encoding="utf-8"?>
<ds:datastoreItem xmlns:ds="http://schemas.openxmlformats.org/officeDocument/2006/customXml" ds:itemID="{CC08ADD7-93A2-4BBC-BDD0-D5F518655F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TCK-2</vt:lpstr>
      <vt:lpstr>Non Labor O&amp;M non Adj</vt:lpstr>
      <vt:lpstr>O&amp;M non Adj w Lbr</vt:lpstr>
      <vt:lpstr>2020 vs 2023</vt:lpstr>
      <vt:lpstr>Non Labor O&amp;M w Adj</vt:lpstr>
      <vt:lpstr>Internal Labor w Adj</vt:lpstr>
      <vt:lpstr>Accounts Pulled in Query w Adj</vt:lpstr>
      <vt:lpstr>Non Labor O&amp;M wo Adj</vt:lpstr>
      <vt:lpstr>Proposed Adjustments</vt:lpstr>
    </vt:vector>
  </TitlesOfParts>
  <Manager/>
  <Company>American Electric Power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s201995</dc:creator>
  <cp:keywords/>
  <dc:description/>
  <cp:lastModifiedBy>s186560</cp:lastModifiedBy>
  <cp:revision/>
  <dcterms:created xsi:type="dcterms:W3CDTF">2023-05-08T13:31:53Z</dcterms:created>
  <dcterms:modified xsi:type="dcterms:W3CDTF">2023-06-30T16:01:13Z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a61554e9-f539-4e2a-b2a1-472d04254486</vt:lpwstr>
  </property>
  <property fmtid="{D5CDD505-2E9C-101B-9397-08002B2CF9AE}" pid="3" name="bjClsUserRVM">
    <vt:lpwstr>[]</vt:lpwstr>
  </property>
  <property fmtid="{D5CDD505-2E9C-101B-9397-08002B2CF9AE}" pid="4" name="bjSaver">
    <vt:lpwstr>AOGNlYsVpE6KdR79O+GDMR6SrUFdIiwb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uid="936e22d5-45a7-4cb7-95ab-1aa8c7c88789" value="" /&gt;&lt;element uid="d14f5c36-f44a-4315-b438-005cfe8f069f" value="" /&gt;&lt;/sisl&gt;</vt:lpwstr>
  </property>
  <property fmtid="{D5CDD505-2E9C-101B-9397-08002B2CF9AE}" pid="7" name="bjDocumentSecurityLabel">
    <vt:lpwstr>Uncategorized</vt:lpwstr>
  </property>
  <property fmtid="{D5CDD505-2E9C-101B-9397-08002B2CF9AE}" pid="8" name="MSIP_Label_574d496c-7ac4-4b13-81fd-698eca66b217_SiteId">
    <vt:lpwstr>15f3c881-6b03-4ff6-8559-77bf5177818f</vt:lpwstr>
  </property>
  <property fmtid="{D5CDD505-2E9C-101B-9397-08002B2CF9AE}" pid="9" name="MSIP_Label_574d496c-7ac4-4b13-81fd-698eca66b217_Name">
    <vt:lpwstr>Uncategorized</vt:lpwstr>
  </property>
  <property fmtid="{D5CDD505-2E9C-101B-9397-08002B2CF9AE}" pid="10" name="MSIP_Label_574d496c-7ac4-4b13-81fd-698eca66b217_Enabled">
    <vt:lpwstr>true</vt:lpwstr>
  </property>
  <property fmtid="{D5CDD505-2E9C-101B-9397-08002B2CF9AE}" pid="11" name="bjLabelHistoryID">
    <vt:lpwstr>{77F7ECFF-5DC5-45FC-887F-4935AC8E8686}</vt:lpwstr>
  </property>
  <property fmtid="{D5CDD505-2E9C-101B-9397-08002B2CF9AE}" pid="12" name="ContentTypeId">
    <vt:lpwstr>0x01010001136CE24ED5F449BD16740FFC7FAF6F</vt:lpwstr>
  </property>
</Properties>
</file>