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HR_Rate_Cases\Employee Benefits\Compensation and Other Topics\KY\2023\Testimony\Exhibits\"/>
    </mc:Choice>
  </mc:AlternateContent>
  <xr:revisionPtr revIDLastSave="0" documentId="13_ncr:1_{8A18F24B-0E78-4CD8-80AB-6FBA6E225E19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Exempt Non-managerial" sheetId="9" r:id="rId1"/>
    <sheet name="Exempt Chart1" sheetId="5" r:id="rId2"/>
    <sheet name="Exempt Graph Data All" sheetId="6" r:id="rId3"/>
  </sheets>
  <definedNames>
    <definedName name="_xlnm._FilterDatabase" localSheetId="2" hidden="1">'Exempt Graph Data All'!$A$3:$C$69</definedName>
    <definedName name="_xlnm.Print_Titles" localSheetId="0">'Exempt Non-managerial'!$1:$4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4" i="9" l="1"/>
  <c r="J254" i="9"/>
  <c r="K253" i="9"/>
  <c r="J253" i="9"/>
  <c r="K252" i="9"/>
  <c r="J252" i="9"/>
  <c r="K251" i="9"/>
  <c r="J251" i="9"/>
  <c r="K250" i="9"/>
  <c r="J250" i="9"/>
  <c r="K249" i="9"/>
  <c r="J249" i="9"/>
  <c r="K248" i="9"/>
  <c r="J248" i="9"/>
  <c r="K247" i="9"/>
  <c r="J247" i="9"/>
  <c r="K246" i="9"/>
  <c r="J246" i="9"/>
  <c r="K245" i="9"/>
  <c r="J245" i="9"/>
  <c r="K244" i="9"/>
  <c r="J244" i="9"/>
  <c r="K243" i="9"/>
  <c r="J243" i="9"/>
  <c r="K242" i="9"/>
  <c r="J242" i="9"/>
  <c r="K241" i="9"/>
  <c r="J241" i="9"/>
  <c r="K240" i="9"/>
  <c r="J240" i="9"/>
  <c r="K239" i="9"/>
  <c r="J239" i="9"/>
  <c r="K238" i="9"/>
  <c r="J238" i="9"/>
  <c r="K237" i="9"/>
  <c r="J237" i="9"/>
  <c r="K236" i="9"/>
  <c r="J236" i="9"/>
  <c r="K235" i="9"/>
  <c r="J235" i="9"/>
  <c r="K234" i="9"/>
  <c r="J234" i="9"/>
  <c r="K233" i="9"/>
  <c r="J233" i="9"/>
  <c r="K232" i="9"/>
  <c r="J232" i="9"/>
  <c r="K231" i="9"/>
  <c r="J231" i="9"/>
  <c r="K230" i="9"/>
  <c r="J230" i="9"/>
  <c r="K229" i="9"/>
  <c r="J229" i="9"/>
  <c r="K228" i="9"/>
  <c r="J228" i="9"/>
  <c r="K227" i="9"/>
  <c r="J227" i="9"/>
  <c r="K226" i="9"/>
  <c r="J226" i="9"/>
  <c r="K225" i="9"/>
  <c r="J225" i="9"/>
  <c r="K224" i="9"/>
  <c r="J224" i="9"/>
  <c r="K223" i="9"/>
  <c r="J223" i="9"/>
  <c r="K222" i="9"/>
  <c r="J222" i="9"/>
  <c r="K221" i="9"/>
  <c r="J221" i="9"/>
  <c r="K220" i="9"/>
  <c r="J220" i="9"/>
  <c r="K219" i="9"/>
  <c r="J219" i="9"/>
  <c r="K218" i="9"/>
  <c r="J218" i="9"/>
  <c r="K217" i="9"/>
  <c r="J217" i="9"/>
  <c r="K216" i="9"/>
  <c r="J216" i="9"/>
  <c r="K215" i="9"/>
  <c r="J215" i="9"/>
  <c r="K214" i="9"/>
  <c r="J214" i="9"/>
  <c r="K213" i="9"/>
  <c r="J213" i="9"/>
  <c r="K212" i="9"/>
  <c r="J212" i="9"/>
  <c r="K211" i="9"/>
  <c r="J211" i="9"/>
  <c r="K210" i="9"/>
  <c r="J210" i="9"/>
  <c r="K209" i="9"/>
  <c r="J209" i="9"/>
  <c r="K208" i="9"/>
  <c r="J208" i="9"/>
  <c r="K207" i="9"/>
  <c r="J207" i="9"/>
  <c r="K206" i="9"/>
  <c r="J206" i="9"/>
  <c r="K205" i="9"/>
  <c r="J205" i="9"/>
  <c r="K204" i="9"/>
  <c r="J204" i="9"/>
  <c r="K203" i="9"/>
  <c r="J203" i="9"/>
  <c r="K202" i="9"/>
  <c r="J202" i="9"/>
  <c r="K201" i="9"/>
  <c r="J201" i="9"/>
  <c r="K200" i="9"/>
  <c r="J200" i="9"/>
  <c r="K199" i="9"/>
  <c r="J199" i="9"/>
  <c r="K198" i="9"/>
  <c r="J198" i="9"/>
  <c r="K197" i="9"/>
  <c r="J197" i="9"/>
  <c r="K196" i="9"/>
  <c r="J196" i="9"/>
  <c r="K195" i="9"/>
  <c r="J195" i="9"/>
  <c r="K194" i="9"/>
  <c r="J194" i="9"/>
  <c r="K193" i="9"/>
  <c r="J193" i="9"/>
  <c r="K192" i="9"/>
  <c r="J192" i="9"/>
  <c r="K191" i="9"/>
  <c r="J191" i="9"/>
  <c r="K190" i="9"/>
  <c r="J190" i="9"/>
  <c r="K189" i="9"/>
  <c r="J189" i="9"/>
  <c r="K188" i="9"/>
  <c r="J188" i="9"/>
  <c r="K187" i="9"/>
  <c r="J187" i="9"/>
  <c r="K186" i="9"/>
  <c r="J186" i="9"/>
  <c r="K185" i="9"/>
  <c r="J185" i="9"/>
  <c r="K184" i="9"/>
  <c r="J184" i="9"/>
  <c r="K183" i="9"/>
  <c r="J183" i="9"/>
  <c r="K182" i="9"/>
  <c r="J182" i="9"/>
  <c r="K181" i="9"/>
  <c r="J181" i="9"/>
  <c r="K180" i="9"/>
  <c r="J180" i="9"/>
  <c r="K179" i="9"/>
  <c r="J179" i="9"/>
  <c r="K178" i="9"/>
  <c r="J178" i="9"/>
  <c r="K177" i="9"/>
  <c r="J177" i="9"/>
  <c r="K176" i="9"/>
  <c r="J176" i="9"/>
  <c r="K175" i="9"/>
  <c r="J175" i="9"/>
  <c r="K174" i="9"/>
  <c r="J174" i="9"/>
  <c r="K173" i="9"/>
  <c r="J173" i="9"/>
  <c r="K172" i="9"/>
  <c r="J172" i="9"/>
  <c r="K171" i="9"/>
  <c r="J171" i="9"/>
  <c r="K170" i="9"/>
  <c r="J170" i="9"/>
  <c r="K169" i="9"/>
  <c r="J169" i="9"/>
  <c r="K168" i="9"/>
  <c r="J168" i="9"/>
  <c r="K167" i="9"/>
  <c r="J167" i="9"/>
  <c r="K166" i="9"/>
  <c r="J166" i="9"/>
  <c r="K165" i="9"/>
  <c r="J165" i="9"/>
  <c r="K164" i="9"/>
  <c r="J164" i="9"/>
  <c r="K163" i="9"/>
  <c r="J163" i="9"/>
  <c r="K162" i="9"/>
  <c r="J162" i="9"/>
  <c r="K161" i="9"/>
  <c r="J161" i="9"/>
  <c r="K160" i="9"/>
  <c r="J160" i="9"/>
  <c r="K159" i="9"/>
  <c r="J159" i="9"/>
  <c r="K158" i="9"/>
  <c r="J158" i="9"/>
  <c r="H254" i="9"/>
  <c r="D254" i="9"/>
  <c r="H253" i="9"/>
  <c r="D253" i="9"/>
  <c r="H252" i="9"/>
  <c r="D252" i="9"/>
  <c r="H251" i="9"/>
  <c r="D251" i="9"/>
  <c r="H250" i="9"/>
  <c r="D250" i="9"/>
  <c r="H249" i="9"/>
  <c r="D249" i="9"/>
  <c r="H248" i="9"/>
  <c r="D248" i="9"/>
  <c r="H247" i="9"/>
  <c r="D247" i="9"/>
  <c r="H246" i="9"/>
  <c r="D246" i="9"/>
  <c r="B256" i="9" l="1"/>
  <c r="B255" i="9"/>
  <c r="H245" i="9"/>
  <c r="D245" i="9"/>
  <c r="H244" i="9"/>
  <c r="D244" i="9"/>
  <c r="H243" i="9"/>
  <c r="D243" i="9"/>
  <c r="K14" i="9"/>
  <c r="J14" i="9"/>
  <c r="H14" i="9"/>
  <c r="D14" i="9"/>
  <c r="K13" i="9"/>
  <c r="J13" i="9"/>
  <c r="H13" i="9"/>
  <c r="D13" i="9"/>
  <c r="C179" i="6"/>
  <c r="C244" i="6"/>
  <c r="B244" i="6"/>
  <c r="B167" i="6"/>
  <c r="C157" i="6"/>
  <c r="B157" i="6"/>
  <c r="C152" i="6"/>
  <c r="B152" i="6"/>
  <c r="C93" i="6"/>
  <c r="B93" i="6"/>
  <c r="C209" i="6"/>
  <c r="B209" i="6"/>
  <c r="C148" i="6"/>
  <c r="B148" i="6"/>
  <c r="C30" i="6"/>
  <c r="B30" i="6"/>
  <c r="B200" i="6"/>
  <c r="C215" i="6"/>
  <c r="B215" i="6"/>
  <c r="C193" i="6"/>
  <c r="B193" i="6"/>
  <c r="C184" i="6"/>
  <c r="C47" i="6"/>
  <c r="B47" i="6"/>
  <c r="C61" i="6"/>
  <c r="B61" i="6"/>
  <c r="C168" i="6"/>
  <c r="C213" i="6"/>
  <c r="B213" i="6"/>
  <c r="B186" i="6"/>
  <c r="C214" i="6"/>
  <c r="B214" i="6"/>
  <c r="C227" i="6"/>
  <c r="B227" i="6"/>
  <c r="C229" i="6"/>
  <c r="B229" i="6"/>
  <c r="C144" i="6"/>
  <c r="B144" i="6"/>
  <c r="B91" i="6"/>
  <c r="C166" i="6"/>
  <c r="C192" i="6"/>
  <c r="B192" i="6"/>
  <c r="B123" i="6"/>
  <c r="C115" i="6"/>
  <c r="B115" i="6"/>
  <c r="C226" i="6"/>
  <c r="B226" i="6"/>
  <c r="K157" i="9"/>
  <c r="C75" i="6" s="1"/>
  <c r="J157" i="9"/>
  <c r="B75" i="6" s="1"/>
  <c r="K156" i="9"/>
  <c r="J156" i="9"/>
  <c r="K155" i="9"/>
  <c r="J155" i="9"/>
  <c r="K154" i="9"/>
  <c r="J154" i="9"/>
  <c r="K153" i="9"/>
  <c r="J153" i="9"/>
  <c r="K152" i="9"/>
  <c r="J152" i="9"/>
  <c r="K151" i="9"/>
  <c r="J151" i="9"/>
  <c r="B21" i="6" s="1"/>
  <c r="K150" i="9"/>
  <c r="C39" i="6" s="1"/>
  <c r="J150" i="9"/>
  <c r="B39" i="6" s="1"/>
  <c r="K149" i="9"/>
  <c r="J149" i="9"/>
  <c r="K148" i="9"/>
  <c r="J148" i="9"/>
  <c r="K147" i="9"/>
  <c r="C27" i="6" s="1"/>
  <c r="J147" i="9"/>
  <c r="B27" i="6" s="1"/>
  <c r="K146" i="9"/>
  <c r="C125" i="6" s="1"/>
  <c r="J146" i="9"/>
  <c r="K145" i="9"/>
  <c r="C117" i="6" s="1"/>
  <c r="J145" i="9"/>
  <c r="B117" i="6" s="1"/>
  <c r="K144" i="9"/>
  <c r="J144" i="9"/>
  <c r="K143" i="9"/>
  <c r="J143" i="9"/>
  <c r="K142" i="9"/>
  <c r="J142" i="9"/>
  <c r="K141" i="9"/>
  <c r="C128" i="6" s="1"/>
  <c r="J141" i="9"/>
  <c r="B128" i="6" s="1"/>
  <c r="K140" i="9"/>
  <c r="J140" i="9"/>
  <c r="K139" i="9"/>
  <c r="C114" i="6" s="1"/>
  <c r="J139" i="9"/>
  <c r="B114" i="6" s="1"/>
  <c r="K138" i="9"/>
  <c r="J138" i="9"/>
  <c r="K137" i="9"/>
  <c r="J137" i="9"/>
  <c r="K136" i="9"/>
  <c r="J136" i="9"/>
  <c r="K135" i="9"/>
  <c r="C4" i="6" s="1"/>
  <c r="J135" i="9"/>
  <c r="B4" i="6" s="1"/>
  <c r="K134" i="9"/>
  <c r="J134" i="9"/>
  <c r="B17" i="6" s="1"/>
  <c r="K133" i="9"/>
  <c r="C136" i="6" s="1"/>
  <c r="J133" i="9"/>
  <c r="B136" i="6" s="1"/>
  <c r="K132" i="9"/>
  <c r="C38" i="6" s="1"/>
  <c r="J132" i="9"/>
  <c r="B38" i="6" s="1"/>
  <c r="K131" i="9"/>
  <c r="J131" i="9"/>
  <c r="B197" i="6" s="1"/>
  <c r="K130" i="9"/>
  <c r="C40" i="6" s="1"/>
  <c r="J130" i="9"/>
  <c r="B40" i="6" s="1"/>
  <c r="K129" i="9"/>
  <c r="C134" i="6" s="1"/>
  <c r="J129" i="9"/>
  <c r="K128" i="9"/>
  <c r="C33" i="6" s="1"/>
  <c r="J128" i="9"/>
  <c r="B33" i="6" s="1"/>
  <c r="K127" i="9"/>
  <c r="C154" i="6" s="1"/>
  <c r="J127" i="9"/>
  <c r="B154" i="6" s="1"/>
  <c r="K126" i="9"/>
  <c r="J126" i="9"/>
  <c r="B219" i="6" s="1"/>
  <c r="K125" i="9"/>
  <c r="C41" i="6" s="1"/>
  <c r="J125" i="9"/>
  <c r="B41" i="6" s="1"/>
  <c r="K124" i="9"/>
  <c r="J124" i="9"/>
  <c r="K123" i="9"/>
  <c r="J123" i="9"/>
  <c r="K122" i="9"/>
  <c r="J122" i="9"/>
  <c r="B138" i="6" s="1"/>
  <c r="K121" i="9"/>
  <c r="C25" i="6" s="1"/>
  <c r="J121" i="9"/>
  <c r="B25" i="6" s="1"/>
  <c r="K120" i="9"/>
  <c r="J120" i="9"/>
  <c r="K119" i="9"/>
  <c r="J119" i="9"/>
  <c r="B22" i="6" s="1"/>
  <c r="K118" i="9"/>
  <c r="J118" i="9"/>
  <c r="K117" i="9"/>
  <c r="J117" i="9"/>
  <c r="K116" i="9"/>
  <c r="J116" i="9"/>
  <c r="K115" i="9"/>
  <c r="J115" i="9"/>
  <c r="K114" i="9"/>
  <c r="J114" i="9"/>
  <c r="B185" i="6" s="1"/>
  <c r="K113" i="9"/>
  <c r="C118" i="6" s="1"/>
  <c r="J113" i="9"/>
  <c r="B118" i="6" s="1"/>
  <c r="K112" i="9"/>
  <c r="J112" i="9"/>
  <c r="B198" i="6" s="1"/>
  <c r="K111" i="9"/>
  <c r="C26" i="6" s="1"/>
  <c r="J111" i="9"/>
  <c r="B26" i="6" s="1"/>
  <c r="K110" i="9"/>
  <c r="J110" i="9"/>
  <c r="K109" i="9"/>
  <c r="J109" i="9"/>
  <c r="K108" i="9"/>
  <c r="J108" i="9"/>
  <c r="K107" i="9"/>
  <c r="C126" i="6" s="1"/>
  <c r="J107" i="9"/>
  <c r="B126" i="6" s="1"/>
  <c r="K106" i="9"/>
  <c r="C206" i="6" s="1"/>
  <c r="J106" i="9"/>
  <c r="B24" i="6" s="1"/>
  <c r="K105" i="9"/>
  <c r="J105" i="9"/>
  <c r="K104" i="9"/>
  <c r="J104" i="9"/>
  <c r="K103" i="9"/>
  <c r="J103" i="9"/>
  <c r="B86" i="6" s="1"/>
  <c r="K102" i="9"/>
  <c r="C205" i="6" s="1"/>
  <c r="J102" i="9"/>
  <c r="B205" i="6" s="1"/>
  <c r="K101" i="9"/>
  <c r="C182" i="6" s="1"/>
  <c r="J101" i="9"/>
  <c r="B182" i="6" s="1"/>
  <c r="K100" i="9"/>
  <c r="C78" i="6" s="1"/>
  <c r="J100" i="9"/>
  <c r="B78" i="6" s="1"/>
  <c r="K99" i="9"/>
  <c r="J99" i="9"/>
  <c r="K98" i="9"/>
  <c r="C196" i="6" s="1"/>
  <c r="J98" i="9"/>
  <c r="B196" i="6" s="1"/>
  <c r="K97" i="9"/>
  <c r="C45" i="6" s="1"/>
  <c r="J97" i="9"/>
  <c r="B45" i="6" s="1"/>
  <c r="K96" i="9"/>
  <c r="J96" i="9"/>
  <c r="K95" i="9"/>
  <c r="C90" i="6" s="1"/>
  <c r="J95" i="9"/>
  <c r="B90" i="6" s="1"/>
  <c r="K94" i="9"/>
  <c r="J94" i="9"/>
  <c r="K93" i="9"/>
  <c r="C234" i="6" s="1"/>
  <c r="J93" i="9"/>
  <c r="B234" i="6" s="1"/>
  <c r="K92" i="9"/>
  <c r="C71" i="6" s="1"/>
  <c r="J92" i="9"/>
  <c r="B71" i="6" s="1"/>
  <c r="K91" i="9"/>
  <c r="J91" i="9"/>
  <c r="K90" i="9"/>
  <c r="J90" i="9"/>
  <c r="K89" i="9"/>
  <c r="J89" i="9"/>
  <c r="K88" i="9"/>
  <c r="C68" i="6" s="1"/>
  <c r="J88" i="9"/>
  <c r="B68" i="6" s="1"/>
  <c r="K87" i="9"/>
  <c r="J87" i="9"/>
  <c r="K86" i="9"/>
  <c r="C162" i="6" s="1"/>
  <c r="J86" i="9"/>
  <c r="B162" i="6" s="1"/>
  <c r="K85" i="9"/>
  <c r="J85" i="9"/>
  <c r="K84" i="9"/>
  <c r="J84" i="9"/>
  <c r="K83" i="9"/>
  <c r="C165" i="6" s="1"/>
  <c r="J83" i="9"/>
  <c r="B165" i="6" s="1"/>
  <c r="K82" i="9"/>
  <c r="C69" i="6" s="1"/>
  <c r="J82" i="9"/>
  <c r="B69" i="6" s="1"/>
  <c r="K81" i="9"/>
  <c r="J81" i="9"/>
  <c r="K80" i="9"/>
  <c r="C181" i="6" s="1"/>
  <c r="J80" i="9"/>
  <c r="B181" i="6" s="1"/>
  <c r="K79" i="9"/>
  <c r="C7" i="6" s="1"/>
  <c r="J79" i="9"/>
  <c r="B7" i="6" s="1"/>
  <c r="K78" i="9"/>
  <c r="C20" i="6" s="1"/>
  <c r="J78" i="9"/>
  <c r="B20" i="6" s="1"/>
  <c r="K77" i="9"/>
  <c r="C249" i="6" s="1"/>
  <c r="J77" i="9"/>
  <c r="B249" i="6" s="1"/>
  <c r="K76" i="9"/>
  <c r="C143" i="6" s="1"/>
  <c r="J76" i="9"/>
  <c r="B143" i="6" s="1"/>
  <c r="K75" i="9"/>
  <c r="C156" i="6" s="1"/>
  <c r="J75" i="9"/>
  <c r="B156" i="6" s="1"/>
  <c r="K74" i="9"/>
  <c r="C105" i="6" s="1"/>
  <c r="J74" i="9"/>
  <c r="B105" i="6" s="1"/>
  <c r="K73" i="9"/>
  <c r="C70" i="6" s="1"/>
  <c r="J73" i="9"/>
  <c r="B70" i="6" s="1"/>
  <c r="K72" i="9"/>
  <c r="C208" i="6" s="1"/>
  <c r="J72" i="9"/>
  <c r="B208" i="6" s="1"/>
  <c r="K71" i="9"/>
  <c r="J71" i="9"/>
  <c r="B77" i="6" s="1"/>
  <c r="K70" i="9"/>
  <c r="C163" i="6" s="1"/>
  <c r="J70" i="9"/>
  <c r="B163" i="6" s="1"/>
  <c r="K69" i="9"/>
  <c r="C216" i="6" s="1"/>
  <c r="J69" i="9"/>
  <c r="B216" i="6" s="1"/>
  <c r="K68" i="9"/>
  <c r="C173" i="6" s="1"/>
  <c r="J68" i="9"/>
  <c r="B173" i="6" s="1"/>
  <c r="K67" i="9"/>
  <c r="C231" i="6" s="1"/>
  <c r="J67" i="9"/>
  <c r="B231" i="6" s="1"/>
  <c r="K66" i="9"/>
  <c r="C177" i="6" s="1"/>
  <c r="J66" i="9"/>
  <c r="B177" i="6" s="1"/>
  <c r="K65" i="9"/>
  <c r="C218" i="6" s="1"/>
  <c r="J65" i="9"/>
  <c r="B218" i="6" s="1"/>
  <c r="K64" i="9"/>
  <c r="J64" i="9"/>
  <c r="K63" i="9"/>
  <c r="C230" i="6" s="1"/>
  <c r="J63" i="9"/>
  <c r="B230" i="6" s="1"/>
  <c r="K62" i="9"/>
  <c r="J62" i="9"/>
  <c r="K61" i="9"/>
  <c r="C57" i="6" s="1"/>
  <c r="J61" i="9"/>
  <c r="B57" i="6" s="1"/>
  <c r="K60" i="9"/>
  <c r="C72" i="6" s="1"/>
  <c r="J60" i="9"/>
  <c r="B72" i="6" s="1"/>
  <c r="K59" i="9"/>
  <c r="C217" i="6" s="1"/>
  <c r="J59" i="9"/>
  <c r="B217" i="6" s="1"/>
  <c r="K58" i="9"/>
  <c r="C188" i="6" s="1"/>
  <c r="J58" i="9"/>
  <c r="B188" i="6" s="1"/>
  <c r="K57" i="9"/>
  <c r="C49" i="6" s="1"/>
  <c r="J57" i="9"/>
  <c r="B49" i="6" s="1"/>
  <c r="K56" i="9"/>
  <c r="C240" i="6" s="1"/>
  <c r="J56" i="9"/>
  <c r="B224" i="6" s="1"/>
  <c r="K55" i="9"/>
  <c r="C140" i="6" s="1"/>
  <c r="J55" i="9"/>
  <c r="B140" i="6" s="1"/>
  <c r="K54" i="9"/>
  <c r="C79" i="6" s="1"/>
  <c r="J54" i="9"/>
  <c r="B79" i="6" s="1"/>
  <c r="K53" i="9"/>
  <c r="C146" i="6" s="1"/>
  <c r="J53" i="9"/>
  <c r="B155" i="6" s="1"/>
  <c r="K52" i="9"/>
  <c r="C242" i="6" s="1"/>
  <c r="J52" i="9"/>
  <c r="K51" i="9"/>
  <c r="C58" i="6" s="1"/>
  <c r="J51" i="9"/>
  <c r="B58" i="6" s="1"/>
  <c r="K50" i="9"/>
  <c r="J50" i="9"/>
  <c r="K49" i="9"/>
  <c r="C89" i="6" s="1"/>
  <c r="J49" i="9"/>
  <c r="B89" i="6" s="1"/>
  <c r="K48" i="9"/>
  <c r="C246" i="6" s="1"/>
  <c r="J48" i="9"/>
  <c r="B246" i="6" s="1"/>
  <c r="K47" i="9"/>
  <c r="C28" i="6" s="1"/>
  <c r="J47" i="9"/>
  <c r="B28" i="6" s="1"/>
  <c r="K46" i="9"/>
  <c r="C238" i="6" s="1"/>
  <c r="J46" i="9"/>
  <c r="K45" i="9"/>
  <c r="C96" i="6" s="1"/>
  <c r="J45" i="9"/>
  <c r="B96" i="6" s="1"/>
  <c r="K44" i="9"/>
  <c r="J44" i="9"/>
  <c r="B174" i="6" s="1"/>
  <c r="K43" i="9"/>
  <c r="C109" i="6" s="1"/>
  <c r="J43" i="9"/>
  <c r="B109" i="6" s="1"/>
  <c r="K42" i="9"/>
  <c r="J42" i="9"/>
  <c r="K41" i="9"/>
  <c r="C98" i="6" s="1"/>
  <c r="J41" i="9"/>
  <c r="B98" i="6" s="1"/>
  <c r="K40" i="9"/>
  <c r="J40" i="9"/>
  <c r="B139" i="6" s="1"/>
  <c r="K39" i="9"/>
  <c r="C95" i="6" s="1"/>
  <c r="J39" i="9"/>
  <c r="B95" i="6" s="1"/>
  <c r="K38" i="9"/>
  <c r="J38" i="9"/>
  <c r="B161" i="6" s="1"/>
  <c r="K37" i="9"/>
  <c r="C241" i="6" s="1"/>
  <c r="J37" i="9"/>
  <c r="B241" i="6" s="1"/>
  <c r="K36" i="9"/>
  <c r="C151" i="6" s="1"/>
  <c r="J36" i="9"/>
  <c r="B151" i="6" s="1"/>
  <c r="K35" i="9"/>
  <c r="J35" i="9"/>
  <c r="K34" i="9"/>
  <c r="C248" i="6" s="1"/>
  <c r="J34" i="9"/>
  <c r="B248" i="6" s="1"/>
  <c r="K33" i="9"/>
  <c r="J33" i="9"/>
  <c r="K32" i="9"/>
  <c r="C15" i="6" s="1"/>
  <c r="J32" i="9"/>
  <c r="K31" i="9"/>
  <c r="C62" i="6" s="1"/>
  <c r="J31" i="9"/>
  <c r="B62" i="6" s="1"/>
  <c r="K30" i="9"/>
  <c r="J30" i="9"/>
  <c r="B189" i="6" s="1"/>
  <c r="K29" i="9"/>
  <c r="C171" i="6" s="1"/>
  <c r="J29" i="9"/>
  <c r="B171" i="6" s="1"/>
  <c r="K28" i="9"/>
  <c r="C6" i="6" s="1"/>
  <c r="J28" i="9"/>
  <c r="B6" i="6" s="1"/>
  <c r="K27" i="9"/>
  <c r="J27" i="9"/>
  <c r="B124" i="6" s="1"/>
  <c r="K26" i="9"/>
  <c r="J26" i="9"/>
  <c r="B129" i="6" s="1"/>
  <c r="K25" i="9"/>
  <c r="C245" i="6" s="1"/>
  <c r="J25" i="9"/>
  <c r="B245" i="6" s="1"/>
  <c r="K24" i="9"/>
  <c r="C63" i="6" s="1"/>
  <c r="J24" i="9"/>
  <c r="B63" i="6" s="1"/>
  <c r="K23" i="9"/>
  <c r="C9" i="6" s="1"/>
  <c r="J23" i="9"/>
  <c r="B9" i="6" s="1"/>
  <c r="K22" i="9"/>
  <c r="C16" i="6" s="1"/>
  <c r="J22" i="9"/>
  <c r="B16" i="6" s="1"/>
  <c r="K21" i="9"/>
  <c r="J21" i="9"/>
  <c r="B74" i="6" s="1"/>
  <c r="K20" i="9"/>
  <c r="C65" i="6" s="1"/>
  <c r="J20" i="9"/>
  <c r="K19" i="9"/>
  <c r="J19" i="9"/>
  <c r="D12" i="9"/>
  <c r="D11" i="9"/>
  <c r="D10" i="9"/>
  <c r="D9" i="9"/>
  <c r="D8" i="9"/>
  <c r="D7" i="9"/>
  <c r="H12" i="9"/>
  <c r="H11" i="9"/>
  <c r="H10" i="9"/>
  <c r="H9" i="9"/>
  <c r="H8" i="9"/>
  <c r="H7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C236" i="6" l="1"/>
  <c r="C161" i="6"/>
  <c r="C232" i="6"/>
  <c r="C53" i="6"/>
  <c r="C153" i="6"/>
  <c r="C160" i="6"/>
  <c r="C183" i="6"/>
  <c r="C145" i="6"/>
  <c r="C112" i="6"/>
  <c r="C119" i="6"/>
  <c r="B34" i="6"/>
  <c r="B176" i="6"/>
  <c r="B36" i="6"/>
  <c r="B203" i="6"/>
  <c r="B235" i="6"/>
  <c r="B11" i="6"/>
  <c r="C22" i="6"/>
  <c r="B5" i="6"/>
  <c r="B240" i="6"/>
  <c r="C124" i="6"/>
  <c r="C139" i="6"/>
  <c r="C174" i="6"/>
  <c r="C88" i="6"/>
  <c r="C5" i="6"/>
  <c r="C55" i="6"/>
  <c r="B159" i="6"/>
  <c r="B116" i="6"/>
  <c r="C247" i="6"/>
  <c r="B52" i="6"/>
  <c r="C210" i="6"/>
  <c r="B67" i="6"/>
  <c r="B97" i="6"/>
  <c r="C67" i="6"/>
  <c r="C77" i="6"/>
  <c r="C97" i="6"/>
  <c r="C34" i="6"/>
  <c r="C176" i="6"/>
  <c r="C86" i="6"/>
  <c r="C107" i="6"/>
  <c r="C36" i="6"/>
  <c r="C197" i="6"/>
  <c r="C175" i="6"/>
  <c r="C21" i="6"/>
  <c r="C203" i="6"/>
  <c r="C235" i="6"/>
  <c r="C123" i="6"/>
  <c r="C19" i="6"/>
  <c r="C11" i="6"/>
  <c r="B133" i="6"/>
  <c r="B223" i="6"/>
  <c r="C52" i="6"/>
  <c r="C220" i="6"/>
  <c r="B170" i="6"/>
  <c r="B147" i="6"/>
  <c r="B242" i="6"/>
  <c r="B243" i="6"/>
  <c r="B73" i="6"/>
  <c r="B84" i="6"/>
  <c r="B8" i="6"/>
  <c r="B207" i="6"/>
  <c r="B81" i="6"/>
  <c r="B102" i="6"/>
  <c r="B131" i="6"/>
  <c r="B32" i="6"/>
  <c r="B59" i="6"/>
  <c r="B146" i="6"/>
  <c r="B94" i="6"/>
  <c r="B106" i="6"/>
  <c r="B134" i="6"/>
  <c r="B37" i="6"/>
  <c r="C219" i="6"/>
  <c r="C133" i="6"/>
  <c r="C129" i="6"/>
  <c r="C223" i="6"/>
  <c r="C185" i="6"/>
  <c r="C100" i="6"/>
  <c r="B107" i="6"/>
  <c r="B175" i="6"/>
  <c r="B19" i="6"/>
  <c r="C147" i="6"/>
  <c r="C243" i="6"/>
  <c r="C73" i="6"/>
  <c r="C84" i="6"/>
  <c r="C8" i="6"/>
  <c r="C207" i="6"/>
  <c r="C81" i="6"/>
  <c r="C102" i="6"/>
  <c r="C131" i="6"/>
  <c r="C32" i="6"/>
  <c r="C59" i="6"/>
  <c r="C94" i="6"/>
  <c r="B50" i="6"/>
  <c r="C106" i="6"/>
  <c r="C37" i="6"/>
  <c r="B120" i="6"/>
  <c r="B104" i="6"/>
  <c r="C17" i="6"/>
  <c r="B137" i="6"/>
  <c r="B239" i="6"/>
  <c r="B169" i="6"/>
  <c r="B44" i="6"/>
  <c r="B13" i="6"/>
  <c r="B83" i="6"/>
  <c r="B23" i="6"/>
  <c r="B42" i="6"/>
  <c r="B87" i="6"/>
  <c r="B65" i="6"/>
  <c r="B103" i="6"/>
  <c r="B190" i="6"/>
  <c r="C50" i="6"/>
  <c r="B64" i="6"/>
  <c r="C120" i="6"/>
  <c r="C138" i="6"/>
  <c r="C104" i="6"/>
  <c r="B206" i="6"/>
  <c r="B233" i="6"/>
  <c r="C137" i="6"/>
  <c r="C159" i="6"/>
  <c r="C239" i="6"/>
  <c r="C169" i="6"/>
  <c r="C44" i="6"/>
  <c r="C13" i="6"/>
  <c r="C116" i="6"/>
  <c r="C83" i="6"/>
  <c r="C23" i="6"/>
  <c r="C42" i="6"/>
  <c r="C87" i="6"/>
  <c r="C103" i="6"/>
  <c r="C190" i="6"/>
  <c r="B132" i="6"/>
  <c r="B225" i="6"/>
  <c r="B101" i="6"/>
  <c r="B164" i="6"/>
  <c r="B149" i="6"/>
  <c r="B12" i="6"/>
  <c r="C233" i="6"/>
  <c r="C74" i="6"/>
  <c r="C155" i="6"/>
  <c r="B236" i="6"/>
  <c r="B232" i="6"/>
  <c r="B238" i="6"/>
  <c r="B53" i="6"/>
  <c r="B153" i="6"/>
  <c r="B160" i="6"/>
  <c r="B183" i="6"/>
  <c r="B100" i="6"/>
  <c r="B210" i="6"/>
  <c r="B145" i="6"/>
  <c r="B112" i="6"/>
  <c r="B220" i="6"/>
  <c r="B119" i="6"/>
  <c r="C132" i="6"/>
  <c r="C225" i="6"/>
  <c r="C101" i="6"/>
  <c r="C164" i="6"/>
  <c r="C149" i="6"/>
  <c r="C12" i="6"/>
  <c r="B82" i="6"/>
  <c r="B15" i="6"/>
  <c r="B184" i="6"/>
  <c r="B247" i="6"/>
  <c r="B125" i="6"/>
  <c r="B55" i="6"/>
  <c r="C198" i="6"/>
  <c r="C82" i="6"/>
  <c r="B168" i="6"/>
  <c r="B179" i="6"/>
  <c r="B113" i="6"/>
  <c r="B14" i="6"/>
  <c r="B127" i="6"/>
  <c r="B142" i="6"/>
  <c r="C113" i="6"/>
  <c r="C14" i="6"/>
  <c r="C127" i="6"/>
  <c r="C142" i="6"/>
  <c r="B88" i="6"/>
  <c r="B56" i="6"/>
  <c r="B166" i="6"/>
  <c r="B158" i="6"/>
  <c r="B122" i="6"/>
  <c r="B54" i="6"/>
  <c r="B66" i="6"/>
  <c r="B110" i="6"/>
  <c r="B80" i="6"/>
  <c r="B172" i="6"/>
  <c r="B92" i="6"/>
  <c r="C224" i="6"/>
  <c r="C56" i="6"/>
  <c r="C158" i="6"/>
  <c r="C122" i="6"/>
  <c r="C54" i="6"/>
  <c r="C66" i="6"/>
  <c r="C110" i="6"/>
  <c r="C80" i="6"/>
  <c r="C172" i="6"/>
  <c r="C92" i="6"/>
  <c r="B135" i="6"/>
  <c r="B10" i="6"/>
  <c r="B237" i="6"/>
  <c r="B204" i="6"/>
  <c r="B141" i="6"/>
  <c r="B211" i="6"/>
  <c r="B46" i="6"/>
  <c r="B43" i="6"/>
  <c r="B178" i="6"/>
  <c r="B51" i="6"/>
  <c r="C91" i="6"/>
  <c r="C135" i="6"/>
  <c r="C64" i="6"/>
  <c r="C10" i="6"/>
  <c r="C237" i="6"/>
  <c r="C204" i="6"/>
  <c r="C200" i="6"/>
  <c r="C141" i="6"/>
  <c r="C211" i="6"/>
  <c r="C46" i="6"/>
  <c r="C43" i="6"/>
  <c r="C178" i="6"/>
  <c r="C51" i="6"/>
  <c r="B191" i="6"/>
  <c r="B29" i="6"/>
  <c r="B108" i="6"/>
  <c r="B99" i="6"/>
  <c r="B111" i="6"/>
  <c r="B31" i="6"/>
  <c r="B48" i="6"/>
  <c r="B199" i="6"/>
  <c r="C189" i="6"/>
  <c r="C24" i="6"/>
  <c r="C191" i="6"/>
  <c r="C186" i="6"/>
  <c r="C29" i="6"/>
  <c r="C108" i="6"/>
  <c r="C99" i="6"/>
  <c r="C111" i="6"/>
  <c r="C167" i="6"/>
  <c r="C31" i="6"/>
  <c r="C48" i="6"/>
  <c r="C199" i="6"/>
  <c r="B194" i="6"/>
  <c r="C194" i="6"/>
  <c r="C170" i="6"/>
  <c r="B150" i="6"/>
  <c r="J255" i="9"/>
  <c r="C150" i="6"/>
  <c r="K255" i="9"/>
  <c r="D19" i="9"/>
  <c r="B15" i="9"/>
  <c r="B16" i="9" s="1"/>
  <c r="C222" i="6"/>
  <c r="B222" i="6"/>
  <c r="C60" i="6"/>
  <c r="B60" i="6"/>
  <c r="C195" i="6"/>
  <c r="B195" i="6"/>
  <c r="K12" i="9"/>
  <c r="C121" i="6" s="1"/>
  <c r="J12" i="9"/>
  <c r="B121" i="6" s="1"/>
  <c r="K11" i="9"/>
  <c r="C35" i="6" s="1"/>
  <c r="J11" i="9"/>
  <c r="B35" i="6" s="1"/>
  <c r="K10" i="9"/>
  <c r="C76" i="6" s="1"/>
  <c r="J10" i="9"/>
  <c r="B76" i="6" s="1"/>
  <c r="K9" i="9"/>
  <c r="C130" i="6" s="1"/>
  <c r="J9" i="9"/>
  <c r="B130" i="6" s="1"/>
  <c r="K8" i="9"/>
  <c r="C202" i="6" s="1"/>
  <c r="J8" i="9"/>
  <c r="B202" i="6" s="1"/>
  <c r="K7" i="9"/>
  <c r="J7" i="9"/>
  <c r="K6" i="9"/>
  <c r="C180" i="6" s="1"/>
  <c r="J6" i="9"/>
  <c r="B180" i="6" s="1"/>
  <c r="H6" i="9"/>
  <c r="D6" i="9"/>
  <c r="K258" i="9" l="1"/>
  <c r="J258" i="9"/>
  <c r="B187" i="6"/>
  <c r="C18" i="6"/>
  <c r="B18" i="6"/>
  <c r="B228" i="6"/>
  <c r="C187" i="6"/>
  <c r="C228" i="6"/>
  <c r="B221" i="6"/>
  <c r="C212" i="6"/>
  <c r="B212" i="6"/>
  <c r="C201" i="6"/>
  <c r="C221" i="6"/>
  <c r="B201" i="6"/>
  <c r="C85" i="6"/>
  <c r="B85" i="6"/>
  <c r="J16" i="9"/>
  <c r="J260" i="9" s="1"/>
  <c r="K16" i="9"/>
  <c r="B260" i="9"/>
  <c r="B259" i="9"/>
  <c r="K260" i="9" s="1"/>
  <c r="J259" i="9" l="1"/>
  <c r="K259" i="9"/>
</calcChain>
</file>

<file path=xl/sharedStrings.xml><?xml version="1.0" encoding="utf-8"?>
<sst xmlns="http://schemas.openxmlformats.org/spreadsheetml/2006/main" count="529" uniqueCount="283">
  <si>
    <t>Target TCC</t>
  </si>
  <si>
    <t>Base</t>
  </si>
  <si>
    <t>Notes:</t>
  </si>
  <si>
    <t>AEP Incumbent Data</t>
  </si>
  <si>
    <r>
      <t>Survey Results</t>
    </r>
    <r>
      <rPr>
        <b/>
        <vertAlign val="superscript"/>
        <sz val="10"/>
        <rFont val="Arial"/>
        <family val="2"/>
      </rPr>
      <t>1</t>
    </r>
  </si>
  <si>
    <t xml:space="preserve">% Difference </t>
  </si>
  <si>
    <t>Employee Count</t>
  </si>
  <si>
    <t>Avg Base</t>
  </si>
  <si>
    <r>
      <t xml:space="preserve">Target Incentive </t>
    </r>
    <r>
      <rPr>
        <b/>
        <vertAlign val="superscript"/>
        <sz val="10"/>
        <rFont val="Arial"/>
        <family val="2"/>
      </rPr>
      <t>(2)</t>
    </r>
  </si>
  <si>
    <t>Target Incentive</t>
  </si>
  <si>
    <t>Target TCC vs Survey Target TCC</t>
  </si>
  <si>
    <t>Base vs Survey Target TCC</t>
  </si>
  <si>
    <t>AEP SERVICE CORP</t>
  </si>
  <si>
    <t>AVERAGE</t>
  </si>
  <si>
    <t>AEPSC Job Count</t>
  </si>
  <si>
    <t>AEPSC Incumbent Count</t>
  </si>
  <si>
    <t>TOTAL JOB COUNT</t>
  </si>
  <si>
    <t>TOTAL INCUMBENT Count</t>
  </si>
  <si>
    <t>Rate case job identifier</t>
  </si>
  <si>
    <t>Market Low</t>
  </si>
  <si>
    <t>Market Median Compensation</t>
  </si>
  <si>
    <t>Market Max</t>
  </si>
  <si>
    <t>Market Competitive Range</t>
  </si>
  <si>
    <t>SVC_E128</t>
  </si>
  <si>
    <t>SVC_E110</t>
  </si>
  <si>
    <t>SVC_E31</t>
  </si>
  <si>
    <t>SVC_E32</t>
  </si>
  <si>
    <t>SVC_E91</t>
  </si>
  <si>
    <t>SVC_E51</t>
  </si>
  <si>
    <t>SVC_E104</t>
  </si>
  <si>
    <t>SVC_E54</t>
  </si>
  <si>
    <t>SVC_E48</t>
  </si>
  <si>
    <t>SVC_E115</t>
  </si>
  <si>
    <t>SVC_E49</t>
  </si>
  <si>
    <t>SVC_E50</t>
  </si>
  <si>
    <t>SVC_E47</t>
  </si>
  <si>
    <t>SVC_E108</t>
  </si>
  <si>
    <t>SVC_E114</t>
  </si>
  <si>
    <t>SVC_E132</t>
  </si>
  <si>
    <t>SVC_E99</t>
  </si>
  <si>
    <t>SVC_E161</t>
  </si>
  <si>
    <t>SVC_E95</t>
  </si>
  <si>
    <t>SVC_E100</t>
  </si>
  <si>
    <t>SVC_E118</t>
  </si>
  <si>
    <t>SVC_E96</t>
  </si>
  <si>
    <t>SVC_E131</t>
  </si>
  <si>
    <t>SVC_E62</t>
  </si>
  <si>
    <t>SVC_E92</t>
  </si>
  <si>
    <t>SVC_E103</t>
  </si>
  <si>
    <t>SVC_E112</t>
  </si>
  <si>
    <t>SVC_E197</t>
  </si>
  <si>
    <t>SVC_E15</t>
  </si>
  <si>
    <t>SVC_E94</t>
  </si>
  <si>
    <t>SVC_E97</t>
  </si>
  <si>
    <t>SVC_E159</t>
  </si>
  <si>
    <t>SVC_E187</t>
  </si>
  <si>
    <t>SVC_E106</t>
  </si>
  <si>
    <t>SVC_E107</t>
  </si>
  <si>
    <t>SVC_E179</t>
  </si>
  <si>
    <t>SVC_E59</t>
  </si>
  <si>
    <t>SVC_E77</t>
  </si>
  <si>
    <t>SVC_E119</t>
  </si>
  <si>
    <t>SVC_E121</t>
  </si>
  <si>
    <t>SVC_E150</t>
  </si>
  <si>
    <t>SVC_E174</t>
  </si>
  <si>
    <t>SVC_E52</t>
  </si>
  <si>
    <t>SVC_E76</t>
  </si>
  <si>
    <t>SVC_E111</t>
  </si>
  <si>
    <t>SVC_E154</t>
  </si>
  <si>
    <t>SVC_E155</t>
  </si>
  <si>
    <t>SVC_E7</t>
  </si>
  <si>
    <t>SVC_E22</t>
  </si>
  <si>
    <t>SVC_E72</t>
  </si>
  <si>
    <t>SVC_E98</t>
  </si>
  <si>
    <t>SVC_E133</t>
  </si>
  <si>
    <t>SVC_E138</t>
  </si>
  <si>
    <t>SVC_E160</t>
  </si>
  <si>
    <t>SVC_E166</t>
  </si>
  <si>
    <t>SVC_E181</t>
  </si>
  <si>
    <t>SVC_E1</t>
  </si>
  <si>
    <t>SVC_E12</t>
  </si>
  <si>
    <t>SVC_E13</t>
  </si>
  <si>
    <t>SVC_E36</t>
  </si>
  <si>
    <t>SVC_E45</t>
  </si>
  <si>
    <t>SVC_E65</t>
  </si>
  <si>
    <t>SVC_E66</t>
  </si>
  <si>
    <t>SVC_E78</t>
  </si>
  <si>
    <t>SVC_E84</t>
  </si>
  <si>
    <t>SVC_E123</t>
  </si>
  <si>
    <t>SVC_E145</t>
  </si>
  <si>
    <t>SVC_E156</t>
  </si>
  <si>
    <t>SVC_E158</t>
  </si>
  <si>
    <t>SVC_E186</t>
  </si>
  <si>
    <t>SVC_E191</t>
  </si>
  <si>
    <t>SVC_E196</t>
  </si>
  <si>
    <t>SVC_E3</t>
  </si>
  <si>
    <t>SVC_E6</t>
  </si>
  <si>
    <t>SVC_E18</t>
  </si>
  <si>
    <t>SVC_E67</t>
  </si>
  <si>
    <t>SVC_E81</t>
  </si>
  <si>
    <t>SVC_E83</t>
  </si>
  <si>
    <t>SVC_E93</t>
  </si>
  <si>
    <t>SVC_E157</t>
  </si>
  <si>
    <t>SVC_E171</t>
  </si>
  <si>
    <t>SVC_E172</t>
  </si>
  <si>
    <t>SVC_E35</t>
  </si>
  <si>
    <t>SVC_E55</t>
  </si>
  <si>
    <t>SVC_E56</t>
  </si>
  <si>
    <t>SVC_E57</t>
  </si>
  <si>
    <t>SVC_E68</t>
  </si>
  <si>
    <t>SVC_E70</t>
  </si>
  <si>
    <t>SVC_E74</t>
  </si>
  <si>
    <t>SVC_E75</t>
  </si>
  <si>
    <t>SVC_E102</t>
  </si>
  <si>
    <t>SVC_E142</t>
  </si>
  <si>
    <t>SVC_E162</t>
  </si>
  <si>
    <t>SVC_E164</t>
  </si>
  <si>
    <t>SVC_E167</t>
  </si>
  <si>
    <t>SVC_E168</t>
  </si>
  <si>
    <t>SVC_E176</t>
  </si>
  <si>
    <t>SVC_E183</t>
  </si>
  <si>
    <t>SVC_E184</t>
  </si>
  <si>
    <t>SVC_E5</t>
  </si>
  <si>
    <t>SVC_E16</t>
  </si>
  <si>
    <t>SVC_E17</t>
  </si>
  <si>
    <t>SVC_E21</t>
  </si>
  <si>
    <t>SVC_E25</t>
  </si>
  <si>
    <t>SVC_E28</t>
  </si>
  <si>
    <t>SVC_E29</t>
  </si>
  <si>
    <t>SVC_E33</t>
  </si>
  <si>
    <t>SVC_E39</t>
  </si>
  <si>
    <t>SVC_E63</t>
  </si>
  <si>
    <t>SVC_E79</t>
  </si>
  <si>
    <t>SVC_E113</t>
  </si>
  <si>
    <t>SVC_E116</t>
  </si>
  <si>
    <t>SVC_E124</t>
  </si>
  <si>
    <t>SVC_E127</t>
  </si>
  <si>
    <t>SVC_E152</t>
  </si>
  <si>
    <t>SVC_E188</t>
  </si>
  <si>
    <t>SVC_E195</t>
  </si>
  <si>
    <t>SVC_E200</t>
  </si>
  <si>
    <t>SVC_E9</t>
  </si>
  <si>
    <t>SVC_E20</t>
  </si>
  <si>
    <t>SVC_E23</t>
  </si>
  <si>
    <t>SVC_E24</t>
  </si>
  <si>
    <t>SVC_E41</t>
  </si>
  <si>
    <t>SVC_E42</t>
  </si>
  <si>
    <t>SVC_E43</t>
  </si>
  <si>
    <t>SVC_E46</t>
  </si>
  <si>
    <t>SVC_E58</t>
  </si>
  <si>
    <t>SVC_E64</t>
  </si>
  <si>
    <t>SVC_E69</t>
  </si>
  <si>
    <t>SVC_E73</t>
  </si>
  <si>
    <t>SVC_E80</t>
  </si>
  <si>
    <t>SVC_E85</t>
  </si>
  <si>
    <t>SVC_E87</t>
  </si>
  <si>
    <t>SVC_E117</t>
  </si>
  <si>
    <t>SVC_E122</t>
  </si>
  <si>
    <t>SVC_E129</t>
  </si>
  <si>
    <t>SVC_E134</t>
  </si>
  <si>
    <t>SVC_E143</t>
  </si>
  <si>
    <t>SVC_E144</t>
  </si>
  <si>
    <t>SVC_E146</t>
  </si>
  <si>
    <t>SVC_E151</t>
  </si>
  <si>
    <t>SVC_E175</t>
  </si>
  <si>
    <t>SVC_E177</t>
  </si>
  <si>
    <t>SVC_E178</t>
  </si>
  <si>
    <t>SVC_E193</t>
  </si>
  <si>
    <t>SVC_E194</t>
  </si>
  <si>
    <t>SVC_E2</t>
  </si>
  <si>
    <t>SVC_E4</t>
  </si>
  <si>
    <t>SVC_E8</t>
  </si>
  <si>
    <t>SVC_E10</t>
  </si>
  <si>
    <t>SVC_E11</t>
  </si>
  <si>
    <t>SVC_E14</t>
  </si>
  <si>
    <t>SVC_E19</t>
  </si>
  <si>
    <t>SVC_E26</t>
  </si>
  <si>
    <t>SVC_E27</t>
  </si>
  <si>
    <t>SVC_E30</t>
  </si>
  <si>
    <t>SVC_E34</t>
  </si>
  <si>
    <t>SVC_E37</t>
  </si>
  <si>
    <t>SVC_E38</t>
  </si>
  <si>
    <t>SVC_E40</t>
  </si>
  <si>
    <t>SVC_E44</t>
  </si>
  <si>
    <t>SVC_E53</t>
  </si>
  <si>
    <t>SVC_E60</t>
  </si>
  <si>
    <t>SVC_E61</t>
  </si>
  <si>
    <t>SVC_E71</t>
  </si>
  <si>
    <t>SVC_E82</t>
  </si>
  <si>
    <t>SVC_E86</t>
  </si>
  <si>
    <t>SVC_E88</t>
  </si>
  <si>
    <t>SVC_E89</t>
  </si>
  <si>
    <t>SVC_E90</t>
  </si>
  <si>
    <t>SVC_E101</t>
  </si>
  <si>
    <t>SVC_E105</t>
  </si>
  <si>
    <t>SVC_E109</t>
  </si>
  <si>
    <t>SVC_E120</t>
  </si>
  <si>
    <t>SVC_E125</t>
  </si>
  <si>
    <t>SVC_E126</t>
  </si>
  <si>
    <t>SVC_E130</t>
  </si>
  <si>
    <t>SVC_E135</t>
  </si>
  <si>
    <t>SVC_E136</t>
  </si>
  <si>
    <t>SVC_E137</t>
  </si>
  <si>
    <t>SVC_E139</t>
  </si>
  <si>
    <t>SVC_E140</t>
  </si>
  <si>
    <t>SVC_E141</t>
  </si>
  <si>
    <t>SVC_E147</t>
  </si>
  <si>
    <t>SVC_E148</t>
  </si>
  <si>
    <t>SVC_E149</t>
  </si>
  <si>
    <t>SVC_E153</t>
  </si>
  <si>
    <t>SVC_E163</t>
  </si>
  <si>
    <t>SVC_E165</t>
  </si>
  <si>
    <t>SVC_E169</t>
  </si>
  <si>
    <t>SVC_E170</t>
  </si>
  <si>
    <t>SVC_E173</t>
  </si>
  <si>
    <t>SVC_E180</t>
  </si>
  <si>
    <t>SVC_E182</t>
  </si>
  <si>
    <t>SVC_E185</t>
  </si>
  <si>
    <t>SVC_E189</t>
  </si>
  <si>
    <t>SVC_E190</t>
  </si>
  <si>
    <t>SVC_E192</t>
  </si>
  <si>
    <t>SVC_E198</t>
  </si>
  <si>
    <t>SVC_E199</t>
  </si>
  <si>
    <t>SVC_E201</t>
  </si>
  <si>
    <t>SVC_E202</t>
  </si>
  <si>
    <r>
      <t>% of Jobs Above Market Competitive Range</t>
    </r>
    <r>
      <rPr>
        <vertAlign val="superscript"/>
        <sz val="10"/>
        <color theme="1"/>
        <rFont val="Arial"/>
        <family val="2"/>
      </rPr>
      <t>4</t>
    </r>
  </si>
  <si>
    <r>
      <t>% of Jobs Below Market Competitive Range</t>
    </r>
    <r>
      <rPr>
        <vertAlign val="superscript"/>
        <sz val="10"/>
        <color theme="1"/>
        <rFont val="Arial"/>
        <family val="2"/>
      </rPr>
      <t>4</t>
    </r>
  </si>
  <si>
    <t>(2) Reflects annual target incentive payout for job</t>
  </si>
  <si>
    <t>(4) A market competitive range of +/- 15 percent has been used for all exempt positions</t>
  </si>
  <si>
    <t>AEP Job</t>
  </si>
  <si>
    <t>SVC_E203</t>
  </si>
  <si>
    <t>SVC_E204</t>
  </si>
  <si>
    <t>SVC_E205</t>
  </si>
  <si>
    <t>SVC_E206</t>
  </si>
  <si>
    <t>SVC_E207</t>
  </si>
  <si>
    <t>SVC_E208</t>
  </si>
  <si>
    <t>SVC_E209</t>
  </si>
  <si>
    <t>SVC_E210</t>
  </si>
  <si>
    <t>SVC_E211</t>
  </si>
  <si>
    <t>SVC_E212</t>
  </si>
  <si>
    <t>SVC_E213</t>
  </si>
  <si>
    <t>SVC_E214</t>
  </si>
  <si>
    <t>SVC_E215</t>
  </si>
  <si>
    <t>SVC_E216</t>
  </si>
  <si>
    <t>SVC_E217</t>
  </si>
  <si>
    <t>SVC_E218</t>
  </si>
  <si>
    <t>SVC_E219</t>
  </si>
  <si>
    <t>SVC_E220</t>
  </si>
  <si>
    <t>SVC_E221</t>
  </si>
  <si>
    <t>SVC_E222</t>
  </si>
  <si>
    <t>SVC_E223</t>
  </si>
  <si>
    <t>SVC_E224</t>
  </si>
  <si>
    <t>SVC_E225</t>
  </si>
  <si>
    <t>AEP Target TCC (with STI) vs. Survey Target TCC</t>
  </si>
  <si>
    <t>AEP Base (Without STI) vs. Survey Target TCC</t>
  </si>
  <si>
    <t>SVC_E226</t>
  </si>
  <si>
    <t>SVC_E227</t>
  </si>
  <si>
    <t>SVC_E228</t>
  </si>
  <si>
    <t>SVC_E229</t>
  </si>
  <si>
    <t>KPCo</t>
  </si>
  <si>
    <t>KPCo_EX1</t>
  </si>
  <si>
    <t>KPCo_EX2</t>
  </si>
  <si>
    <t>KPCo_EX3</t>
  </si>
  <si>
    <t>KPCo_EX4</t>
  </si>
  <si>
    <t>KPCo_EX5</t>
  </si>
  <si>
    <t>KPCo_EX6</t>
  </si>
  <si>
    <t>KPCo_EX7</t>
  </si>
  <si>
    <t>KPCo_EX8</t>
  </si>
  <si>
    <t>KPCo_EX9</t>
  </si>
  <si>
    <t>KPCo Count</t>
  </si>
  <si>
    <t>KPCo Incumbents</t>
  </si>
  <si>
    <t>SVC_E230</t>
  </si>
  <si>
    <t>SVC_E231</t>
  </si>
  <si>
    <t>SVC_E232</t>
  </si>
  <si>
    <t>SVC_E233</t>
  </si>
  <si>
    <t>SVC_E234</t>
  </si>
  <si>
    <t>SVC_E235</t>
  </si>
  <si>
    <t>SVC_E236</t>
  </si>
  <si>
    <t>KPCO AVERAGE</t>
  </si>
  <si>
    <t>AEPSC AVERAGE</t>
  </si>
  <si>
    <t>(1) All survey data aged to March 31, 2023 at 4% annual rate</t>
  </si>
  <si>
    <t>(3) Survey Data from  April 2022 Towers Watson Energy Services Middle Management, Professional &amp; Support Survey and Towers Watson General Industry Middle Management, Professional &amp; Support Survey</t>
  </si>
  <si>
    <t>Kentucky Power Co: Target TCC for Exempt Positions vs. Market Median Survey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</si>
</sst>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2" fillId="0" borderId="0" xfId="0" applyNumberFormat="1" applyFont="1" applyFill="1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4" xfId="2" applyFont="1" applyBorder="1"/>
    <xf numFmtId="0" fontId="3" fillId="0" borderId="4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5" fillId="0" borderId="0" xfId="2"/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2" fillId="0" borderId="0" xfId="1" applyNumberFormat="1" applyFont="1" applyFill="1"/>
    <xf numFmtId="10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164" fontId="8" fillId="0" borderId="0" xfId="0" applyNumberFormat="1" applyFont="1" applyFill="1"/>
    <xf numFmtId="10" fontId="5" fillId="0" borderId="0" xfId="1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/>
    <xf numFmtId="0" fontId="8" fillId="0" borderId="0" xfId="0" applyFont="1" applyFill="1"/>
    <xf numFmtId="165" fontId="10" fillId="0" borderId="0" xfId="0" applyNumberFormat="1" applyFont="1" applyFill="1"/>
    <xf numFmtId="166" fontId="8" fillId="0" borderId="0" xfId="3" applyNumberFormat="1" applyFont="1" applyFill="1"/>
    <xf numFmtId="9" fontId="5" fillId="0" borderId="0" xfId="1" applyNumberFormat="1" applyFont="1" applyFill="1"/>
    <xf numFmtId="0" fontId="7" fillId="0" borderId="0" xfId="0" applyFont="1" applyFill="1"/>
    <xf numFmtId="0" fontId="5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wrapText="1"/>
    </xf>
  </cellXfs>
  <cellStyles count="4">
    <cellStyle name="Comma" xfId="3" builtinId="3"/>
    <cellStyle name="Normal" xfId="0" builtinId="0"/>
    <cellStyle name="Normal 2" xfId="2" xr:uid="{00000000-0005-0000-0000-000002000000}"/>
    <cellStyle name="Percent" xfId="1" builtinId="5"/>
  </cellStyles>
  <dxfs count="8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Kemtucky Power Co and AEPSC Exempt Positions</a:t>
            </a:r>
          </a:p>
          <a:p>
            <a:pPr>
              <a:defRPr b="1"/>
            </a:pPr>
            <a:r>
              <a:rPr lang="en-US" b="1"/>
              <a:t>vs.</a:t>
            </a:r>
            <a:r>
              <a:rPr lang="en-US" b="1" baseline="0"/>
              <a:t> Market-Competitive Compensation (High to Low)</a:t>
            </a:r>
          </a:p>
          <a:p>
            <a:pPr>
              <a:defRPr b="1"/>
            </a:pPr>
            <a:r>
              <a:rPr lang="en-US" b="1" baseline="0"/>
              <a:t>With and Without STI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'Exempt Graph Data All'!$D$3</c:f>
              <c:strCache>
                <c:ptCount val="1"/>
                <c:pt idx="0">
                  <c:v>Market Low</c:v>
                </c:pt>
              </c:strCache>
            </c:strRef>
          </c:tx>
          <c:spPr>
            <a:pattFill prst="pct60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'Exempt Graph Data All'!$A$4:$A$249</c:f>
              <c:strCache>
                <c:ptCount val="245"/>
                <c:pt idx="0">
                  <c:v>SVC_E117</c:v>
                </c:pt>
                <c:pt idx="1">
                  <c:v>SVC_E119</c:v>
                </c:pt>
                <c:pt idx="2">
                  <c:v>SVC_E70</c:v>
                </c:pt>
                <c:pt idx="3">
                  <c:v>SVC_E77</c:v>
                </c:pt>
                <c:pt idx="4">
                  <c:v>SVC_E15</c:v>
                </c:pt>
                <c:pt idx="5">
                  <c:v>SVC_E125</c:v>
                </c:pt>
                <c:pt idx="6">
                  <c:v>SVC_E147</c:v>
                </c:pt>
                <c:pt idx="7">
                  <c:v>SVC_E62</c:v>
                </c:pt>
                <c:pt idx="8">
                  <c:v>SVC_E90</c:v>
                </c:pt>
                <c:pt idx="9">
                  <c:v>SVC_E48</c:v>
                </c:pt>
                <c:pt idx="10">
                  <c:v>SVC_E129</c:v>
                </c:pt>
                <c:pt idx="11">
                  <c:v>SVC_E14</c:v>
                </c:pt>
                <c:pt idx="12">
                  <c:v>SVC_E118</c:v>
                </c:pt>
                <c:pt idx="13">
                  <c:v>SVC_E116</c:v>
                </c:pt>
                <c:pt idx="14">
                  <c:v>KPCo_EX2</c:v>
                </c:pt>
                <c:pt idx="15">
                  <c:v>SVC_E17</c:v>
                </c:pt>
                <c:pt idx="16">
                  <c:v>SVC_E132</c:v>
                </c:pt>
                <c:pt idx="17">
                  <c:v>SVC_E122</c:v>
                </c:pt>
                <c:pt idx="18">
                  <c:v>SVC_E139</c:v>
                </c:pt>
                <c:pt idx="19">
                  <c:v>SVC_E45</c:v>
                </c:pt>
                <c:pt idx="20">
                  <c:v>SVC_E153</c:v>
                </c:pt>
                <c:pt idx="21">
                  <c:v>SVC_E151</c:v>
                </c:pt>
                <c:pt idx="22">
                  <c:v>SVC_E152</c:v>
                </c:pt>
                <c:pt idx="23">
                  <c:v>SVC_E163</c:v>
                </c:pt>
                <c:pt idx="24">
                  <c:v>SVC_E148</c:v>
                </c:pt>
                <c:pt idx="25">
                  <c:v>SVC_E201</c:v>
                </c:pt>
                <c:pt idx="26">
                  <c:v>SVC_E172</c:v>
                </c:pt>
                <c:pt idx="27">
                  <c:v>SVC_E205</c:v>
                </c:pt>
                <c:pt idx="28">
                  <c:v>SVC_E92</c:v>
                </c:pt>
                <c:pt idx="29">
                  <c:v>SVC_E164</c:v>
                </c:pt>
                <c:pt idx="30">
                  <c:v>SVC_E120</c:v>
                </c:pt>
                <c:pt idx="31">
                  <c:v>SVC_E28</c:v>
                </c:pt>
                <c:pt idx="32">
                  <c:v>SVC_E136</c:v>
                </c:pt>
                <c:pt idx="33">
                  <c:v>SVC_E49</c:v>
                </c:pt>
                <c:pt idx="34">
                  <c:v>SVC_E182</c:v>
                </c:pt>
                <c:pt idx="35">
                  <c:v>KPCo_EX9</c:v>
                </c:pt>
                <c:pt idx="36">
                  <c:v>SVC_E124</c:v>
                </c:pt>
                <c:pt idx="37">
                  <c:v>SVC_E186</c:v>
                </c:pt>
                <c:pt idx="38">
                  <c:v>SVC_E105</c:v>
                </c:pt>
                <c:pt idx="39">
                  <c:v>SVC_E198</c:v>
                </c:pt>
                <c:pt idx="40">
                  <c:v>SVC_E11</c:v>
                </c:pt>
                <c:pt idx="41">
                  <c:v>SVC_E87</c:v>
                </c:pt>
                <c:pt idx="42">
                  <c:v>SVC_E137</c:v>
                </c:pt>
                <c:pt idx="43">
                  <c:v>SVC_E180</c:v>
                </c:pt>
                <c:pt idx="44">
                  <c:v>SVC_E154</c:v>
                </c:pt>
                <c:pt idx="45">
                  <c:v>SVC_E81</c:v>
                </c:pt>
                <c:pt idx="46">
                  <c:v>SVC_E51</c:v>
                </c:pt>
                <c:pt idx="47">
                  <c:v>SVC_E192</c:v>
                </c:pt>
                <c:pt idx="48">
                  <c:v>SVC_E16</c:v>
                </c:pt>
                <c:pt idx="49">
                  <c:v>SVC_E21</c:v>
                </c:pt>
                <c:pt idx="50">
                  <c:v>SVC_E200</c:v>
                </c:pt>
                <c:pt idx="51">
                  <c:v>SVC_E115</c:v>
                </c:pt>
                <c:pt idx="52">
                  <c:v>SVC_E135</c:v>
                </c:pt>
                <c:pt idx="53">
                  <c:v>SVC_E199</c:v>
                </c:pt>
                <c:pt idx="54">
                  <c:v>SVC_E141</c:v>
                </c:pt>
                <c:pt idx="55">
                  <c:v>SVC_E20</c:v>
                </c:pt>
                <c:pt idx="56">
                  <c:v>SVC_E159</c:v>
                </c:pt>
                <c:pt idx="57">
                  <c:v>SVC_E150</c:v>
                </c:pt>
                <c:pt idx="58">
                  <c:v>SVC_E183</c:v>
                </c:pt>
                <c:pt idx="59">
                  <c:v>SVC_E82</c:v>
                </c:pt>
                <c:pt idx="60">
                  <c:v>SVC_E138</c:v>
                </c:pt>
                <c:pt idx="61">
                  <c:v>SVC_E2</c:v>
                </c:pt>
                <c:pt idx="62">
                  <c:v>SVC_E146</c:v>
                </c:pt>
                <c:pt idx="63">
                  <c:v>SVC_E7</c:v>
                </c:pt>
                <c:pt idx="64">
                  <c:v>SVC_E143</c:v>
                </c:pt>
                <c:pt idx="65">
                  <c:v>SVC_E226</c:v>
                </c:pt>
                <c:pt idx="66">
                  <c:v>SVC_E22</c:v>
                </c:pt>
                <c:pt idx="67">
                  <c:v>SVC_E134</c:v>
                </c:pt>
                <c:pt idx="68">
                  <c:v>SVC_E42</c:v>
                </c:pt>
                <c:pt idx="69">
                  <c:v>SVC_E72</c:v>
                </c:pt>
                <c:pt idx="70">
                  <c:v>SVC_E56</c:v>
                </c:pt>
                <c:pt idx="71">
                  <c:v>SVC_E234</c:v>
                </c:pt>
                <c:pt idx="72">
                  <c:v>SVC_E44</c:v>
                </c:pt>
                <c:pt idx="73">
                  <c:v>SVC_E63</c:v>
                </c:pt>
                <c:pt idx="74">
                  <c:v>SVC_E140</c:v>
                </c:pt>
                <c:pt idx="75">
                  <c:v>SVC_E114</c:v>
                </c:pt>
                <c:pt idx="76">
                  <c:v>SVC_E171</c:v>
                </c:pt>
                <c:pt idx="77">
                  <c:v>SVC_E78</c:v>
                </c:pt>
                <c:pt idx="78">
                  <c:v>SVC_E64</c:v>
                </c:pt>
                <c:pt idx="79">
                  <c:v>SVC_E3</c:v>
                </c:pt>
                <c:pt idx="80">
                  <c:v>SVC_E25</c:v>
                </c:pt>
                <c:pt idx="81">
                  <c:v>SVC_E32</c:v>
                </c:pt>
                <c:pt idx="82">
                  <c:v>SVC_E75</c:v>
                </c:pt>
                <c:pt idx="83">
                  <c:v>SVC_E43</c:v>
                </c:pt>
                <c:pt idx="84">
                  <c:v>SVC_E131</c:v>
                </c:pt>
                <c:pt idx="85">
                  <c:v>SVC_E126</c:v>
                </c:pt>
                <c:pt idx="86">
                  <c:v>SVC_E89</c:v>
                </c:pt>
                <c:pt idx="87">
                  <c:v>SVC_E185</c:v>
                </c:pt>
                <c:pt idx="88">
                  <c:v>SVC_E189</c:v>
                </c:pt>
                <c:pt idx="89">
                  <c:v>SVC_E222</c:v>
                </c:pt>
                <c:pt idx="90">
                  <c:v>SVC_E6</c:v>
                </c:pt>
                <c:pt idx="91">
                  <c:v>SVC_E215</c:v>
                </c:pt>
                <c:pt idx="92">
                  <c:v>SVC_E27</c:v>
                </c:pt>
                <c:pt idx="93">
                  <c:v>SVC_E9</c:v>
                </c:pt>
                <c:pt idx="94">
                  <c:v>SVC_E50</c:v>
                </c:pt>
                <c:pt idx="95">
                  <c:v>SVC_E195</c:v>
                </c:pt>
                <c:pt idx="96">
                  <c:v>SVC_E80</c:v>
                </c:pt>
                <c:pt idx="97">
                  <c:v>SVC_E97</c:v>
                </c:pt>
                <c:pt idx="98">
                  <c:v>SVC_E19</c:v>
                </c:pt>
                <c:pt idx="99">
                  <c:v>SVC_E31</c:v>
                </c:pt>
                <c:pt idx="100">
                  <c:v>SVC_E107</c:v>
                </c:pt>
                <c:pt idx="101">
                  <c:v>SVC_E102</c:v>
                </c:pt>
                <c:pt idx="102">
                  <c:v>SVC_E10</c:v>
                </c:pt>
                <c:pt idx="103">
                  <c:v>SVC_E5</c:v>
                </c:pt>
                <c:pt idx="104">
                  <c:v>SVC_E173</c:v>
                </c:pt>
                <c:pt idx="105">
                  <c:v>KPCo_EX8</c:v>
                </c:pt>
                <c:pt idx="106">
                  <c:v>SVC_E202</c:v>
                </c:pt>
                <c:pt idx="107">
                  <c:v>SVC_E161</c:v>
                </c:pt>
                <c:pt idx="108">
                  <c:v>SVC_E93</c:v>
                </c:pt>
                <c:pt idx="109">
                  <c:v>SVC_E197</c:v>
                </c:pt>
                <c:pt idx="110">
                  <c:v>SVC_E121</c:v>
                </c:pt>
                <c:pt idx="111">
                  <c:v>SVC_E220</c:v>
                </c:pt>
                <c:pt idx="112">
                  <c:v>SVC_E100</c:v>
                </c:pt>
                <c:pt idx="113">
                  <c:v>SVC_E127</c:v>
                </c:pt>
                <c:pt idx="114">
                  <c:v>SVC_E95</c:v>
                </c:pt>
                <c:pt idx="115">
                  <c:v>SVC_E73</c:v>
                </c:pt>
                <c:pt idx="116">
                  <c:v>SVC_E112</c:v>
                </c:pt>
                <c:pt idx="117">
                  <c:v>SVC_E217</c:v>
                </c:pt>
                <c:pt idx="118">
                  <c:v>SVC_E149</c:v>
                </c:pt>
                <c:pt idx="119">
                  <c:v>SVC_E110</c:v>
                </c:pt>
                <c:pt idx="120">
                  <c:v>SVC_E71</c:v>
                </c:pt>
                <c:pt idx="121">
                  <c:v>SVC_E128</c:v>
                </c:pt>
                <c:pt idx="122">
                  <c:v>SVC_E130</c:v>
                </c:pt>
                <c:pt idx="123">
                  <c:v>SVC_E193</c:v>
                </c:pt>
                <c:pt idx="124">
                  <c:v>SVC_E123</c:v>
                </c:pt>
                <c:pt idx="125">
                  <c:v>SVC_E8</c:v>
                </c:pt>
                <c:pt idx="126">
                  <c:v>SVC_E219</c:v>
                </c:pt>
                <c:pt idx="127">
                  <c:v>SVC_E4</c:v>
                </c:pt>
                <c:pt idx="128">
                  <c:v>SVC_E34</c:v>
                </c:pt>
                <c:pt idx="129">
                  <c:v>SVC_E58</c:v>
                </c:pt>
                <c:pt idx="130">
                  <c:v>SVC_E111</c:v>
                </c:pt>
                <c:pt idx="131">
                  <c:v>SVC_E133</c:v>
                </c:pt>
                <c:pt idx="132">
                  <c:v>SVC_E170</c:v>
                </c:pt>
                <c:pt idx="133">
                  <c:v>SVC_E59</c:v>
                </c:pt>
                <c:pt idx="134">
                  <c:v>SVC_E104</c:v>
                </c:pt>
                <c:pt idx="135">
                  <c:v>SVC_E103</c:v>
                </c:pt>
                <c:pt idx="136">
                  <c:v>SVC_E178</c:v>
                </c:pt>
                <c:pt idx="137">
                  <c:v>SVC_E191</c:v>
                </c:pt>
                <c:pt idx="138">
                  <c:v>SVC_E221</c:v>
                </c:pt>
                <c:pt idx="139">
                  <c:v>SVC_E208</c:v>
                </c:pt>
                <c:pt idx="140">
                  <c:v>SVC_E212</c:v>
                </c:pt>
                <c:pt idx="141">
                  <c:v>SVC_E85</c:v>
                </c:pt>
                <c:pt idx="142">
                  <c:v>SVC_E35</c:v>
                </c:pt>
                <c:pt idx="143">
                  <c:v>SVC_E1</c:v>
                </c:pt>
                <c:pt idx="144">
                  <c:v>SVC_E216</c:v>
                </c:pt>
                <c:pt idx="145">
                  <c:v>SVC_E29</c:v>
                </c:pt>
                <c:pt idx="146">
                  <c:v>SVC_E144</c:v>
                </c:pt>
                <c:pt idx="147">
                  <c:v>SVC_E18</c:v>
                </c:pt>
                <c:pt idx="148">
                  <c:v>SVC_E225</c:v>
                </c:pt>
                <c:pt idx="149">
                  <c:v>SVC_E30</c:v>
                </c:pt>
                <c:pt idx="150">
                  <c:v>SVC_E169</c:v>
                </c:pt>
                <c:pt idx="151">
                  <c:v>SVC_E60</c:v>
                </c:pt>
                <c:pt idx="152">
                  <c:v>SVC_E187</c:v>
                </c:pt>
                <c:pt idx="153">
                  <c:v>SVC_E230</c:v>
                </c:pt>
                <c:pt idx="154">
                  <c:v>SVC_E142</c:v>
                </c:pt>
                <c:pt idx="155">
                  <c:v>SVC_E68</c:v>
                </c:pt>
                <c:pt idx="156">
                  <c:v>SVC_E67</c:v>
                </c:pt>
                <c:pt idx="157">
                  <c:v>SVC_E83</c:v>
                </c:pt>
                <c:pt idx="158">
                  <c:v>SVC_E184</c:v>
                </c:pt>
                <c:pt idx="159">
                  <c:v>SVC_E162</c:v>
                </c:pt>
                <c:pt idx="160">
                  <c:v>SVC_E98</c:v>
                </c:pt>
                <c:pt idx="161">
                  <c:v>SVC_E113</c:v>
                </c:pt>
                <c:pt idx="162">
                  <c:v>SVC_E160</c:v>
                </c:pt>
                <c:pt idx="163">
                  <c:v>SVC_E227</c:v>
                </c:pt>
                <c:pt idx="164">
                  <c:v>SVC_E155</c:v>
                </c:pt>
                <c:pt idx="165">
                  <c:v>SVC_E53</c:v>
                </c:pt>
                <c:pt idx="166">
                  <c:v>SVC_E101</c:v>
                </c:pt>
                <c:pt idx="167">
                  <c:v>SVC_E23</c:v>
                </c:pt>
                <c:pt idx="168">
                  <c:v>SVC_E145</c:v>
                </c:pt>
                <c:pt idx="169">
                  <c:v>SVC_E179</c:v>
                </c:pt>
                <c:pt idx="170">
                  <c:v>SVC_E99</c:v>
                </c:pt>
                <c:pt idx="171">
                  <c:v>SVC_E33</c:v>
                </c:pt>
                <c:pt idx="172">
                  <c:v>SVC_E76</c:v>
                </c:pt>
                <c:pt idx="173">
                  <c:v>SVC_E194</c:v>
                </c:pt>
                <c:pt idx="174">
                  <c:v>SVC_E181</c:v>
                </c:pt>
                <c:pt idx="175">
                  <c:v>SVC_E207</c:v>
                </c:pt>
                <c:pt idx="176">
                  <c:v>KPCo_EX1</c:v>
                </c:pt>
                <c:pt idx="177">
                  <c:v>SVC_E206</c:v>
                </c:pt>
                <c:pt idx="178">
                  <c:v>SVC_E210</c:v>
                </c:pt>
                <c:pt idx="179">
                  <c:v>SVC_E91</c:v>
                </c:pt>
                <c:pt idx="180">
                  <c:v>SVC_E86</c:v>
                </c:pt>
                <c:pt idx="181">
                  <c:v>SVC_E96</c:v>
                </c:pt>
                <c:pt idx="182">
                  <c:v>SVC_E209</c:v>
                </c:pt>
                <c:pt idx="183">
                  <c:v>KPCo_EX4</c:v>
                </c:pt>
                <c:pt idx="184">
                  <c:v>SVC_E196</c:v>
                </c:pt>
                <c:pt idx="185">
                  <c:v>SVC_E177</c:v>
                </c:pt>
                <c:pt idx="186">
                  <c:v>SVC_E13</c:v>
                </c:pt>
                <c:pt idx="187">
                  <c:v>SVC_E157</c:v>
                </c:pt>
                <c:pt idx="188">
                  <c:v>SVC_E218</c:v>
                </c:pt>
                <c:pt idx="189">
                  <c:v>SVC_E228</c:v>
                </c:pt>
                <c:pt idx="190">
                  <c:v>SVC_E61</c:v>
                </c:pt>
                <c:pt idx="191">
                  <c:v>SVC_E166</c:v>
                </c:pt>
                <c:pt idx="192">
                  <c:v>SVC_E214</c:v>
                </c:pt>
                <c:pt idx="193">
                  <c:v>SVC_E106</c:v>
                </c:pt>
                <c:pt idx="194">
                  <c:v>SVC_E94</c:v>
                </c:pt>
                <c:pt idx="195">
                  <c:v>SVC_E188</c:v>
                </c:pt>
                <c:pt idx="196">
                  <c:v>SVC_E174</c:v>
                </c:pt>
                <c:pt idx="197">
                  <c:v>KPCo_EX6</c:v>
                </c:pt>
                <c:pt idx="198">
                  <c:v>SVC_E190</c:v>
                </c:pt>
                <c:pt idx="199">
                  <c:v>SVC_E12</c:v>
                </c:pt>
                <c:pt idx="200">
                  <c:v>SVC_E156</c:v>
                </c:pt>
                <c:pt idx="201">
                  <c:v>SVC_E232</c:v>
                </c:pt>
                <c:pt idx="202">
                  <c:v>SVC_E88</c:v>
                </c:pt>
                <c:pt idx="203">
                  <c:v>SVC_E69</c:v>
                </c:pt>
                <c:pt idx="204">
                  <c:v>SVC_E54</c:v>
                </c:pt>
                <c:pt idx="205">
                  <c:v>SVC_E224</c:v>
                </c:pt>
                <c:pt idx="206">
                  <c:v>SVC_E84</c:v>
                </c:pt>
                <c:pt idx="207">
                  <c:v>SVC_E213</c:v>
                </c:pt>
                <c:pt idx="208">
                  <c:v>KPCo_EX7</c:v>
                </c:pt>
                <c:pt idx="209">
                  <c:v>SVC_E223</c:v>
                </c:pt>
                <c:pt idx="210">
                  <c:v>SVC_E229</c:v>
                </c:pt>
                <c:pt idx="211">
                  <c:v>SVC_E231</c:v>
                </c:pt>
                <c:pt idx="212">
                  <c:v>SVC_E168</c:v>
                </c:pt>
                <c:pt idx="213">
                  <c:v>SVC_E41</c:v>
                </c:pt>
                <c:pt idx="214">
                  <c:v>SVC_E175</c:v>
                </c:pt>
                <c:pt idx="215">
                  <c:v>SVC_E108</c:v>
                </c:pt>
                <c:pt idx="216">
                  <c:v>SVC_E36</c:v>
                </c:pt>
                <c:pt idx="217">
                  <c:v>KPCo_EX3</c:v>
                </c:pt>
                <c:pt idx="218">
                  <c:v>SVC_E176</c:v>
                </c:pt>
                <c:pt idx="219">
                  <c:v>SVC_E109</c:v>
                </c:pt>
                <c:pt idx="220">
                  <c:v>SVC_E165</c:v>
                </c:pt>
                <c:pt idx="221">
                  <c:v>SVC_E26</c:v>
                </c:pt>
                <c:pt idx="222">
                  <c:v>SVC_E158</c:v>
                </c:pt>
                <c:pt idx="223">
                  <c:v>SVC_E204</c:v>
                </c:pt>
                <c:pt idx="224">
                  <c:v>KPCo_EX5</c:v>
                </c:pt>
                <c:pt idx="225">
                  <c:v>SVC_E235</c:v>
                </c:pt>
                <c:pt idx="226">
                  <c:v>SVC_E211</c:v>
                </c:pt>
                <c:pt idx="227">
                  <c:v>SVC_E74</c:v>
                </c:pt>
                <c:pt idx="228">
                  <c:v>SVC_E55</c:v>
                </c:pt>
                <c:pt idx="229">
                  <c:v>SVC_E57</c:v>
                </c:pt>
                <c:pt idx="230">
                  <c:v>SVC_E203</c:v>
                </c:pt>
                <c:pt idx="231">
                  <c:v>SVC_E79</c:v>
                </c:pt>
                <c:pt idx="232">
                  <c:v>SVC_E39</c:v>
                </c:pt>
                <c:pt idx="233">
                  <c:v>SVC_E167</c:v>
                </c:pt>
                <c:pt idx="234">
                  <c:v>SVC_E37</c:v>
                </c:pt>
                <c:pt idx="235">
                  <c:v>SVC_E47</c:v>
                </c:pt>
                <c:pt idx="236">
                  <c:v>SVC_E38</c:v>
                </c:pt>
                <c:pt idx="237">
                  <c:v>SVC_E66</c:v>
                </c:pt>
                <c:pt idx="238">
                  <c:v>SVC_E65</c:v>
                </c:pt>
                <c:pt idx="239">
                  <c:v>SVC_E40</c:v>
                </c:pt>
                <c:pt idx="240">
                  <c:v>SVC_E236</c:v>
                </c:pt>
                <c:pt idx="241">
                  <c:v>SVC_E46</c:v>
                </c:pt>
                <c:pt idx="242">
                  <c:v>SVC_E233</c:v>
                </c:pt>
                <c:pt idx="243">
                  <c:v>SVC_E24</c:v>
                </c:pt>
                <c:pt idx="244">
                  <c:v>SVC_E52</c:v>
                </c:pt>
              </c:strCache>
            </c:strRef>
          </c:cat>
          <c:val>
            <c:numRef>
              <c:f>'Exempt Graph Data All'!$D$4:$D$249</c:f>
              <c:numCache>
                <c:formatCode>0.0%</c:formatCode>
                <c:ptCount val="246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  <c:pt idx="26">
                  <c:v>0.85</c:v>
                </c:pt>
                <c:pt idx="27">
                  <c:v>0.85</c:v>
                </c:pt>
                <c:pt idx="28">
                  <c:v>0.85</c:v>
                </c:pt>
                <c:pt idx="29">
                  <c:v>0.85</c:v>
                </c:pt>
                <c:pt idx="30">
                  <c:v>0.85</c:v>
                </c:pt>
                <c:pt idx="31">
                  <c:v>0.85</c:v>
                </c:pt>
                <c:pt idx="32">
                  <c:v>0.85</c:v>
                </c:pt>
                <c:pt idx="33">
                  <c:v>0.85</c:v>
                </c:pt>
                <c:pt idx="34">
                  <c:v>0.85</c:v>
                </c:pt>
                <c:pt idx="35">
                  <c:v>0.85</c:v>
                </c:pt>
                <c:pt idx="36">
                  <c:v>0.85</c:v>
                </c:pt>
                <c:pt idx="37">
                  <c:v>0.85</c:v>
                </c:pt>
                <c:pt idx="38">
                  <c:v>0.85</c:v>
                </c:pt>
                <c:pt idx="39">
                  <c:v>0.85</c:v>
                </c:pt>
                <c:pt idx="40">
                  <c:v>0.85</c:v>
                </c:pt>
                <c:pt idx="41">
                  <c:v>0.85</c:v>
                </c:pt>
                <c:pt idx="42">
                  <c:v>0.85</c:v>
                </c:pt>
                <c:pt idx="43">
                  <c:v>0.85</c:v>
                </c:pt>
                <c:pt idx="44">
                  <c:v>0.85</c:v>
                </c:pt>
                <c:pt idx="45">
                  <c:v>0.85</c:v>
                </c:pt>
                <c:pt idx="46">
                  <c:v>0.85</c:v>
                </c:pt>
                <c:pt idx="47">
                  <c:v>0.85</c:v>
                </c:pt>
                <c:pt idx="48">
                  <c:v>0.85</c:v>
                </c:pt>
                <c:pt idx="49">
                  <c:v>0.85</c:v>
                </c:pt>
                <c:pt idx="50">
                  <c:v>0.85</c:v>
                </c:pt>
                <c:pt idx="51">
                  <c:v>0.85</c:v>
                </c:pt>
                <c:pt idx="52">
                  <c:v>0.85</c:v>
                </c:pt>
                <c:pt idx="53">
                  <c:v>0.85</c:v>
                </c:pt>
                <c:pt idx="54">
                  <c:v>0.85</c:v>
                </c:pt>
                <c:pt idx="55">
                  <c:v>0.85</c:v>
                </c:pt>
                <c:pt idx="56">
                  <c:v>0.85</c:v>
                </c:pt>
                <c:pt idx="57">
                  <c:v>0.85</c:v>
                </c:pt>
                <c:pt idx="58">
                  <c:v>0.85</c:v>
                </c:pt>
                <c:pt idx="59">
                  <c:v>0.85</c:v>
                </c:pt>
                <c:pt idx="60">
                  <c:v>0.85</c:v>
                </c:pt>
                <c:pt idx="61">
                  <c:v>0.85</c:v>
                </c:pt>
                <c:pt idx="62">
                  <c:v>0.85</c:v>
                </c:pt>
                <c:pt idx="63">
                  <c:v>0.85</c:v>
                </c:pt>
                <c:pt idx="64">
                  <c:v>0.85</c:v>
                </c:pt>
                <c:pt idx="65">
                  <c:v>0.85</c:v>
                </c:pt>
                <c:pt idx="66">
                  <c:v>0.85</c:v>
                </c:pt>
                <c:pt idx="67">
                  <c:v>0.85</c:v>
                </c:pt>
                <c:pt idx="68">
                  <c:v>0.85</c:v>
                </c:pt>
                <c:pt idx="69">
                  <c:v>0.85</c:v>
                </c:pt>
                <c:pt idx="70">
                  <c:v>0.85</c:v>
                </c:pt>
                <c:pt idx="71">
                  <c:v>0.85</c:v>
                </c:pt>
                <c:pt idx="72">
                  <c:v>0.85</c:v>
                </c:pt>
                <c:pt idx="73">
                  <c:v>0.85</c:v>
                </c:pt>
                <c:pt idx="74">
                  <c:v>0.85</c:v>
                </c:pt>
                <c:pt idx="75">
                  <c:v>0.85</c:v>
                </c:pt>
                <c:pt idx="76">
                  <c:v>0.85</c:v>
                </c:pt>
                <c:pt idx="77">
                  <c:v>0.85</c:v>
                </c:pt>
                <c:pt idx="78">
                  <c:v>0.85</c:v>
                </c:pt>
                <c:pt idx="79">
                  <c:v>0.85</c:v>
                </c:pt>
                <c:pt idx="80">
                  <c:v>0.85</c:v>
                </c:pt>
                <c:pt idx="81">
                  <c:v>0.85</c:v>
                </c:pt>
                <c:pt idx="82">
                  <c:v>0.85</c:v>
                </c:pt>
                <c:pt idx="83">
                  <c:v>0.85</c:v>
                </c:pt>
                <c:pt idx="84">
                  <c:v>0.85</c:v>
                </c:pt>
                <c:pt idx="85">
                  <c:v>0.85</c:v>
                </c:pt>
                <c:pt idx="86">
                  <c:v>0.85</c:v>
                </c:pt>
                <c:pt idx="87">
                  <c:v>0.85</c:v>
                </c:pt>
                <c:pt idx="88">
                  <c:v>0.85</c:v>
                </c:pt>
                <c:pt idx="89">
                  <c:v>0.85</c:v>
                </c:pt>
                <c:pt idx="90">
                  <c:v>0.85</c:v>
                </c:pt>
                <c:pt idx="91">
                  <c:v>0.85</c:v>
                </c:pt>
                <c:pt idx="92">
                  <c:v>0.85</c:v>
                </c:pt>
                <c:pt idx="93">
                  <c:v>0.85</c:v>
                </c:pt>
                <c:pt idx="94">
                  <c:v>0.85</c:v>
                </c:pt>
                <c:pt idx="95">
                  <c:v>0.85</c:v>
                </c:pt>
                <c:pt idx="96">
                  <c:v>0.85</c:v>
                </c:pt>
                <c:pt idx="97">
                  <c:v>0.85</c:v>
                </c:pt>
                <c:pt idx="98">
                  <c:v>0.85</c:v>
                </c:pt>
                <c:pt idx="99">
                  <c:v>0.85</c:v>
                </c:pt>
                <c:pt idx="100">
                  <c:v>0.85</c:v>
                </c:pt>
                <c:pt idx="101">
                  <c:v>0.85</c:v>
                </c:pt>
                <c:pt idx="102">
                  <c:v>0.85</c:v>
                </c:pt>
                <c:pt idx="103">
                  <c:v>0.85</c:v>
                </c:pt>
                <c:pt idx="104">
                  <c:v>0.85</c:v>
                </c:pt>
                <c:pt idx="105">
                  <c:v>0.85</c:v>
                </c:pt>
                <c:pt idx="106">
                  <c:v>0.85</c:v>
                </c:pt>
                <c:pt idx="107">
                  <c:v>0.85</c:v>
                </c:pt>
                <c:pt idx="108">
                  <c:v>0.85</c:v>
                </c:pt>
                <c:pt idx="109">
                  <c:v>0.85</c:v>
                </c:pt>
                <c:pt idx="110">
                  <c:v>0.85</c:v>
                </c:pt>
                <c:pt idx="111">
                  <c:v>0.85</c:v>
                </c:pt>
                <c:pt idx="112">
                  <c:v>0.85</c:v>
                </c:pt>
                <c:pt idx="113">
                  <c:v>0.85</c:v>
                </c:pt>
                <c:pt idx="114">
                  <c:v>0.85</c:v>
                </c:pt>
                <c:pt idx="115">
                  <c:v>0.85</c:v>
                </c:pt>
                <c:pt idx="116">
                  <c:v>0.85</c:v>
                </c:pt>
                <c:pt idx="117">
                  <c:v>0.85</c:v>
                </c:pt>
                <c:pt idx="118">
                  <c:v>0.85</c:v>
                </c:pt>
                <c:pt idx="119">
                  <c:v>0.85</c:v>
                </c:pt>
                <c:pt idx="120">
                  <c:v>0.85</c:v>
                </c:pt>
                <c:pt idx="121">
                  <c:v>0.85</c:v>
                </c:pt>
                <c:pt idx="122">
                  <c:v>0.85</c:v>
                </c:pt>
                <c:pt idx="123">
                  <c:v>0.85</c:v>
                </c:pt>
                <c:pt idx="124">
                  <c:v>0.85</c:v>
                </c:pt>
                <c:pt idx="125">
                  <c:v>0.85</c:v>
                </c:pt>
                <c:pt idx="126">
                  <c:v>0.85</c:v>
                </c:pt>
                <c:pt idx="127">
                  <c:v>0.85</c:v>
                </c:pt>
                <c:pt idx="128">
                  <c:v>0.85</c:v>
                </c:pt>
                <c:pt idx="129">
                  <c:v>0.85</c:v>
                </c:pt>
                <c:pt idx="130">
                  <c:v>0.85</c:v>
                </c:pt>
                <c:pt idx="131">
                  <c:v>0.85</c:v>
                </c:pt>
                <c:pt idx="132">
                  <c:v>0.85</c:v>
                </c:pt>
                <c:pt idx="133">
                  <c:v>0.85</c:v>
                </c:pt>
                <c:pt idx="134">
                  <c:v>0.85</c:v>
                </c:pt>
                <c:pt idx="135">
                  <c:v>0.85</c:v>
                </c:pt>
                <c:pt idx="136">
                  <c:v>0.85</c:v>
                </c:pt>
                <c:pt idx="137">
                  <c:v>0.85</c:v>
                </c:pt>
                <c:pt idx="138">
                  <c:v>0.85</c:v>
                </c:pt>
                <c:pt idx="139">
                  <c:v>0.85</c:v>
                </c:pt>
                <c:pt idx="140">
                  <c:v>0.85</c:v>
                </c:pt>
                <c:pt idx="141">
                  <c:v>0.85</c:v>
                </c:pt>
                <c:pt idx="142">
                  <c:v>0.85</c:v>
                </c:pt>
                <c:pt idx="143">
                  <c:v>0.85</c:v>
                </c:pt>
                <c:pt idx="144">
                  <c:v>0.85</c:v>
                </c:pt>
                <c:pt idx="145">
                  <c:v>0.85</c:v>
                </c:pt>
                <c:pt idx="146">
                  <c:v>0.85</c:v>
                </c:pt>
                <c:pt idx="147">
                  <c:v>0.85</c:v>
                </c:pt>
                <c:pt idx="148">
                  <c:v>0.85</c:v>
                </c:pt>
                <c:pt idx="149">
                  <c:v>0.85</c:v>
                </c:pt>
                <c:pt idx="150">
                  <c:v>0.85</c:v>
                </c:pt>
                <c:pt idx="151">
                  <c:v>0.85</c:v>
                </c:pt>
                <c:pt idx="152">
                  <c:v>0.85</c:v>
                </c:pt>
                <c:pt idx="153">
                  <c:v>0.85</c:v>
                </c:pt>
                <c:pt idx="154">
                  <c:v>0.85</c:v>
                </c:pt>
                <c:pt idx="155">
                  <c:v>0.85</c:v>
                </c:pt>
                <c:pt idx="156">
                  <c:v>0.85</c:v>
                </c:pt>
                <c:pt idx="157">
                  <c:v>0.85</c:v>
                </c:pt>
                <c:pt idx="158">
                  <c:v>0.85</c:v>
                </c:pt>
                <c:pt idx="159">
                  <c:v>0.85</c:v>
                </c:pt>
                <c:pt idx="160">
                  <c:v>0.85</c:v>
                </c:pt>
                <c:pt idx="161">
                  <c:v>0.85</c:v>
                </c:pt>
                <c:pt idx="162">
                  <c:v>0.85</c:v>
                </c:pt>
                <c:pt idx="163">
                  <c:v>0.85</c:v>
                </c:pt>
                <c:pt idx="164">
                  <c:v>0.85</c:v>
                </c:pt>
                <c:pt idx="165">
                  <c:v>0.85</c:v>
                </c:pt>
                <c:pt idx="166">
                  <c:v>0.85</c:v>
                </c:pt>
                <c:pt idx="167">
                  <c:v>0.85</c:v>
                </c:pt>
                <c:pt idx="168">
                  <c:v>0.85</c:v>
                </c:pt>
                <c:pt idx="169">
                  <c:v>0.85</c:v>
                </c:pt>
                <c:pt idx="170">
                  <c:v>0.85</c:v>
                </c:pt>
                <c:pt idx="171">
                  <c:v>0.85</c:v>
                </c:pt>
                <c:pt idx="172">
                  <c:v>0.85</c:v>
                </c:pt>
                <c:pt idx="173">
                  <c:v>0.85</c:v>
                </c:pt>
                <c:pt idx="174">
                  <c:v>0.85</c:v>
                </c:pt>
                <c:pt idx="175">
                  <c:v>0.85</c:v>
                </c:pt>
                <c:pt idx="176">
                  <c:v>0.85</c:v>
                </c:pt>
                <c:pt idx="177">
                  <c:v>0.85</c:v>
                </c:pt>
                <c:pt idx="178">
                  <c:v>0.85</c:v>
                </c:pt>
                <c:pt idx="179">
                  <c:v>0.85</c:v>
                </c:pt>
                <c:pt idx="180">
                  <c:v>0.85</c:v>
                </c:pt>
                <c:pt idx="181">
                  <c:v>0.85</c:v>
                </c:pt>
                <c:pt idx="182">
                  <c:v>0.85</c:v>
                </c:pt>
                <c:pt idx="183">
                  <c:v>0.85</c:v>
                </c:pt>
                <c:pt idx="184">
                  <c:v>0.85</c:v>
                </c:pt>
                <c:pt idx="185">
                  <c:v>0.85</c:v>
                </c:pt>
                <c:pt idx="186">
                  <c:v>0.85</c:v>
                </c:pt>
                <c:pt idx="187">
                  <c:v>0.85</c:v>
                </c:pt>
                <c:pt idx="188">
                  <c:v>0.85</c:v>
                </c:pt>
                <c:pt idx="189">
                  <c:v>0.85</c:v>
                </c:pt>
                <c:pt idx="190">
                  <c:v>0.85</c:v>
                </c:pt>
                <c:pt idx="191">
                  <c:v>0.85</c:v>
                </c:pt>
                <c:pt idx="192">
                  <c:v>0.85</c:v>
                </c:pt>
                <c:pt idx="193">
                  <c:v>0.85</c:v>
                </c:pt>
                <c:pt idx="194">
                  <c:v>0.85</c:v>
                </c:pt>
                <c:pt idx="195">
                  <c:v>0.85</c:v>
                </c:pt>
                <c:pt idx="196">
                  <c:v>0.85</c:v>
                </c:pt>
                <c:pt idx="197">
                  <c:v>0.85</c:v>
                </c:pt>
                <c:pt idx="198">
                  <c:v>0.85</c:v>
                </c:pt>
                <c:pt idx="199">
                  <c:v>0.85</c:v>
                </c:pt>
                <c:pt idx="200">
                  <c:v>0.85</c:v>
                </c:pt>
                <c:pt idx="201">
                  <c:v>0.85</c:v>
                </c:pt>
                <c:pt idx="202">
                  <c:v>0.85</c:v>
                </c:pt>
                <c:pt idx="203">
                  <c:v>0.85</c:v>
                </c:pt>
                <c:pt idx="204">
                  <c:v>0.85</c:v>
                </c:pt>
                <c:pt idx="205">
                  <c:v>0.85</c:v>
                </c:pt>
                <c:pt idx="206">
                  <c:v>0.85</c:v>
                </c:pt>
                <c:pt idx="207">
                  <c:v>0.85</c:v>
                </c:pt>
                <c:pt idx="208">
                  <c:v>0.85</c:v>
                </c:pt>
                <c:pt idx="209">
                  <c:v>0.85</c:v>
                </c:pt>
                <c:pt idx="210">
                  <c:v>0.85</c:v>
                </c:pt>
                <c:pt idx="211">
                  <c:v>0.85</c:v>
                </c:pt>
                <c:pt idx="212">
                  <c:v>0.85</c:v>
                </c:pt>
                <c:pt idx="213">
                  <c:v>0.85</c:v>
                </c:pt>
                <c:pt idx="214">
                  <c:v>0.85</c:v>
                </c:pt>
                <c:pt idx="215">
                  <c:v>0.85</c:v>
                </c:pt>
                <c:pt idx="216">
                  <c:v>0.85</c:v>
                </c:pt>
                <c:pt idx="217">
                  <c:v>0.85</c:v>
                </c:pt>
                <c:pt idx="218">
                  <c:v>0.85</c:v>
                </c:pt>
                <c:pt idx="219">
                  <c:v>0.85</c:v>
                </c:pt>
                <c:pt idx="220">
                  <c:v>0.85</c:v>
                </c:pt>
                <c:pt idx="221">
                  <c:v>0.85</c:v>
                </c:pt>
                <c:pt idx="222">
                  <c:v>0.85</c:v>
                </c:pt>
                <c:pt idx="223">
                  <c:v>0.85</c:v>
                </c:pt>
                <c:pt idx="224">
                  <c:v>0.85</c:v>
                </c:pt>
                <c:pt idx="225">
                  <c:v>0.85</c:v>
                </c:pt>
                <c:pt idx="226">
                  <c:v>0.85</c:v>
                </c:pt>
                <c:pt idx="227">
                  <c:v>0.85</c:v>
                </c:pt>
                <c:pt idx="228">
                  <c:v>0.85</c:v>
                </c:pt>
                <c:pt idx="229">
                  <c:v>0.85</c:v>
                </c:pt>
                <c:pt idx="230">
                  <c:v>0.85</c:v>
                </c:pt>
                <c:pt idx="231">
                  <c:v>0.85</c:v>
                </c:pt>
                <c:pt idx="232">
                  <c:v>0.85</c:v>
                </c:pt>
                <c:pt idx="233">
                  <c:v>0.85</c:v>
                </c:pt>
                <c:pt idx="234">
                  <c:v>0.85</c:v>
                </c:pt>
                <c:pt idx="235">
                  <c:v>0.85</c:v>
                </c:pt>
                <c:pt idx="236">
                  <c:v>0.85</c:v>
                </c:pt>
                <c:pt idx="237">
                  <c:v>0.85</c:v>
                </c:pt>
                <c:pt idx="238">
                  <c:v>0.85</c:v>
                </c:pt>
                <c:pt idx="239">
                  <c:v>0.85</c:v>
                </c:pt>
                <c:pt idx="240">
                  <c:v>0.85</c:v>
                </c:pt>
                <c:pt idx="241">
                  <c:v>0.85</c:v>
                </c:pt>
                <c:pt idx="242">
                  <c:v>0.85</c:v>
                </c:pt>
                <c:pt idx="243">
                  <c:v>0.85</c:v>
                </c:pt>
                <c:pt idx="244">
                  <c:v>0.85</c:v>
                </c:pt>
                <c:pt idx="24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F-4B47-A293-69FAF5077973}"/>
            </c:ext>
          </c:extLst>
        </c:ser>
        <c:ser>
          <c:idx val="3"/>
          <c:order val="1"/>
          <c:tx>
            <c:strRef>
              <c:f>'Exempt Graph Data All'!$F$3</c:f>
              <c:strCache>
                <c:ptCount val="1"/>
                <c:pt idx="0">
                  <c:v>Market Competitive Range</c:v>
                </c:pt>
              </c:strCache>
            </c:strRef>
          </c:tx>
          <c:spPr>
            <a:pattFill prst="pct20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'Exempt Graph Data All'!$A$4:$A$249</c:f>
              <c:strCache>
                <c:ptCount val="245"/>
                <c:pt idx="0">
                  <c:v>SVC_E117</c:v>
                </c:pt>
                <c:pt idx="1">
                  <c:v>SVC_E119</c:v>
                </c:pt>
                <c:pt idx="2">
                  <c:v>SVC_E70</c:v>
                </c:pt>
                <c:pt idx="3">
                  <c:v>SVC_E77</c:v>
                </c:pt>
                <c:pt idx="4">
                  <c:v>SVC_E15</c:v>
                </c:pt>
                <c:pt idx="5">
                  <c:v>SVC_E125</c:v>
                </c:pt>
                <c:pt idx="6">
                  <c:v>SVC_E147</c:v>
                </c:pt>
                <c:pt idx="7">
                  <c:v>SVC_E62</c:v>
                </c:pt>
                <c:pt idx="8">
                  <c:v>SVC_E90</c:v>
                </c:pt>
                <c:pt idx="9">
                  <c:v>SVC_E48</c:v>
                </c:pt>
                <c:pt idx="10">
                  <c:v>SVC_E129</c:v>
                </c:pt>
                <c:pt idx="11">
                  <c:v>SVC_E14</c:v>
                </c:pt>
                <c:pt idx="12">
                  <c:v>SVC_E118</c:v>
                </c:pt>
                <c:pt idx="13">
                  <c:v>SVC_E116</c:v>
                </c:pt>
                <c:pt idx="14">
                  <c:v>KPCo_EX2</c:v>
                </c:pt>
                <c:pt idx="15">
                  <c:v>SVC_E17</c:v>
                </c:pt>
                <c:pt idx="16">
                  <c:v>SVC_E132</c:v>
                </c:pt>
                <c:pt idx="17">
                  <c:v>SVC_E122</c:v>
                </c:pt>
                <c:pt idx="18">
                  <c:v>SVC_E139</c:v>
                </c:pt>
                <c:pt idx="19">
                  <c:v>SVC_E45</c:v>
                </c:pt>
                <c:pt idx="20">
                  <c:v>SVC_E153</c:v>
                </c:pt>
                <c:pt idx="21">
                  <c:v>SVC_E151</c:v>
                </c:pt>
                <c:pt idx="22">
                  <c:v>SVC_E152</c:v>
                </c:pt>
                <c:pt idx="23">
                  <c:v>SVC_E163</c:v>
                </c:pt>
                <c:pt idx="24">
                  <c:v>SVC_E148</c:v>
                </c:pt>
                <c:pt idx="25">
                  <c:v>SVC_E201</c:v>
                </c:pt>
                <c:pt idx="26">
                  <c:v>SVC_E172</c:v>
                </c:pt>
                <c:pt idx="27">
                  <c:v>SVC_E205</c:v>
                </c:pt>
                <c:pt idx="28">
                  <c:v>SVC_E92</c:v>
                </c:pt>
                <c:pt idx="29">
                  <c:v>SVC_E164</c:v>
                </c:pt>
                <c:pt idx="30">
                  <c:v>SVC_E120</c:v>
                </c:pt>
                <c:pt idx="31">
                  <c:v>SVC_E28</c:v>
                </c:pt>
                <c:pt idx="32">
                  <c:v>SVC_E136</c:v>
                </c:pt>
                <c:pt idx="33">
                  <c:v>SVC_E49</c:v>
                </c:pt>
                <c:pt idx="34">
                  <c:v>SVC_E182</c:v>
                </c:pt>
                <c:pt idx="35">
                  <c:v>KPCo_EX9</c:v>
                </c:pt>
                <c:pt idx="36">
                  <c:v>SVC_E124</c:v>
                </c:pt>
                <c:pt idx="37">
                  <c:v>SVC_E186</c:v>
                </c:pt>
                <c:pt idx="38">
                  <c:v>SVC_E105</c:v>
                </c:pt>
                <c:pt idx="39">
                  <c:v>SVC_E198</c:v>
                </c:pt>
                <c:pt idx="40">
                  <c:v>SVC_E11</c:v>
                </c:pt>
                <c:pt idx="41">
                  <c:v>SVC_E87</c:v>
                </c:pt>
                <c:pt idx="42">
                  <c:v>SVC_E137</c:v>
                </c:pt>
                <c:pt idx="43">
                  <c:v>SVC_E180</c:v>
                </c:pt>
                <c:pt idx="44">
                  <c:v>SVC_E154</c:v>
                </c:pt>
                <c:pt idx="45">
                  <c:v>SVC_E81</c:v>
                </c:pt>
                <c:pt idx="46">
                  <c:v>SVC_E51</c:v>
                </c:pt>
                <c:pt idx="47">
                  <c:v>SVC_E192</c:v>
                </c:pt>
                <c:pt idx="48">
                  <c:v>SVC_E16</c:v>
                </c:pt>
                <c:pt idx="49">
                  <c:v>SVC_E21</c:v>
                </c:pt>
                <c:pt idx="50">
                  <c:v>SVC_E200</c:v>
                </c:pt>
                <c:pt idx="51">
                  <c:v>SVC_E115</c:v>
                </c:pt>
                <c:pt idx="52">
                  <c:v>SVC_E135</c:v>
                </c:pt>
                <c:pt idx="53">
                  <c:v>SVC_E199</c:v>
                </c:pt>
                <c:pt idx="54">
                  <c:v>SVC_E141</c:v>
                </c:pt>
                <c:pt idx="55">
                  <c:v>SVC_E20</c:v>
                </c:pt>
                <c:pt idx="56">
                  <c:v>SVC_E159</c:v>
                </c:pt>
                <c:pt idx="57">
                  <c:v>SVC_E150</c:v>
                </c:pt>
                <c:pt idx="58">
                  <c:v>SVC_E183</c:v>
                </c:pt>
                <c:pt idx="59">
                  <c:v>SVC_E82</c:v>
                </c:pt>
                <c:pt idx="60">
                  <c:v>SVC_E138</c:v>
                </c:pt>
                <c:pt idx="61">
                  <c:v>SVC_E2</c:v>
                </c:pt>
                <c:pt idx="62">
                  <c:v>SVC_E146</c:v>
                </c:pt>
                <c:pt idx="63">
                  <c:v>SVC_E7</c:v>
                </c:pt>
                <c:pt idx="64">
                  <c:v>SVC_E143</c:v>
                </c:pt>
                <c:pt idx="65">
                  <c:v>SVC_E226</c:v>
                </c:pt>
                <c:pt idx="66">
                  <c:v>SVC_E22</c:v>
                </c:pt>
                <c:pt idx="67">
                  <c:v>SVC_E134</c:v>
                </c:pt>
                <c:pt idx="68">
                  <c:v>SVC_E42</c:v>
                </c:pt>
                <c:pt idx="69">
                  <c:v>SVC_E72</c:v>
                </c:pt>
                <c:pt idx="70">
                  <c:v>SVC_E56</c:v>
                </c:pt>
                <c:pt idx="71">
                  <c:v>SVC_E234</c:v>
                </c:pt>
                <c:pt idx="72">
                  <c:v>SVC_E44</c:v>
                </c:pt>
                <c:pt idx="73">
                  <c:v>SVC_E63</c:v>
                </c:pt>
                <c:pt idx="74">
                  <c:v>SVC_E140</c:v>
                </c:pt>
                <c:pt idx="75">
                  <c:v>SVC_E114</c:v>
                </c:pt>
                <c:pt idx="76">
                  <c:v>SVC_E171</c:v>
                </c:pt>
                <c:pt idx="77">
                  <c:v>SVC_E78</c:v>
                </c:pt>
                <c:pt idx="78">
                  <c:v>SVC_E64</c:v>
                </c:pt>
                <c:pt idx="79">
                  <c:v>SVC_E3</c:v>
                </c:pt>
                <c:pt idx="80">
                  <c:v>SVC_E25</c:v>
                </c:pt>
                <c:pt idx="81">
                  <c:v>SVC_E32</c:v>
                </c:pt>
                <c:pt idx="82">
                  <c:v>SVC_E75</c:v>
                </c:pt>
                <c:pt idx="83">
                  <c:v>SVC_E43</c:v>
                </c:pt>
                <c:pt idx="84">
                  <c:v>SVC_E131</c:v>
                </c:pt>
                <c:pt idx="85">
                  <c:v>SVC_E126</c:v>
                </c:pt>
                <c:pt idx="86">
                  <c:v>SVC_E89</c:v>
                </c:pt>
                <c:pt idx="87">
                  <c:v>SVC_E185</c:v>
                </c:pt>
                <c:pt idx="88">
                  <c:v>SVC_E189</c:v>
                </c:pt>
                <c:pt idx="89">
                  <c:v>SVC_E222</c:v>
                </c:pt>
                <c:pt idx="90">
                  <c:v>SVC_E6</c:v>
                </c:pt>
                <c:pt idx="91">
                  <c:v>SVC_E215</c:v>
                </c:pt>
                <c:pt idx="92">
                  <c:v>SVC_E27</c:v>
                </c:pt>
                <c:pt idx="93">
                  <c:v>SVC_E9</c:v>
                </c:pt>
                <c:pt idx="94">
                  <c:v>SVC_E50</c:v>
                </c:pt>
                <c:pt idx="95">
                  <c:v>SVC_E195</c:v>
                </c:pt>
                <c:pt idx="96">
                  <c:v>SVC_E80</c:v>
                </c:pt>
                <c:pt idx="97">
                  <c:v>SVC_E97</c:v>
                </c:pt>
                <c:pt idx="98">
                  <c:v>SVC_E19</c:v>
                </c:pt>
                <c:pt idx="99">
                  <c:v>SVC_E31</c:v>
                </c:pt>
                <c:pt idx="100">
                  <c:v>SVC_E107</c:v>
                </c:pt>
                <c:pt idx="101">
                  <c:v>SVC_E102</c:v>
                </c:pt>
                <c:pt idx="102">
                  <c:v>SVC_E10</c:v>
                </c:pt>
                <c:pt idx="103">
                  <c:v>SVC_E5</c:v>
                </c:pt>
                <c:pt idx="104">
                  <c:v>SVC_E173</c:v>
                </c:pt>
                <c:pt idx="105">
                  <c:v>KPCo_EX8</c:v>
                </c:pt>
                <c:pt idx="106">
                  <c:v>SVC_E202</c:v>
                </c:pt>
                <c:pt idx="107">
                  <c:v>SVC_E161</c:v>
                </c:pt>
                <c:pt idx="108">
                  <c:v>SVC_E93</c:v>
                </c:pt>
                <c:pt idx="109">
                  <c:v>SVC_E197</c:v>
                </c:pt>
                <c:pt idx="110">
                  <c:v>SVC_E121</c:v>
                </c:pt>
                <c:pt idx="111">
                  <c:v>SVC_E220</c:v>
                </c:pt>
                <c:pt idx="112">
                  <c:v>SVC_E100</c:v>
                </c:pt>
                <c:pt idx="113">
                  <c:v>SVC_E127</c:v>
                </c:pt>
                <c:pt idx="114">
                  <c:v>SVC_E95</c:v>
                </c:pt>
                <c:pt idx="115">
                  <c:v>SVC_E73</c:v>
                </c:pt>
                <c:pt idx="116">
                  <c:v>SVC_E112</c:v>
                </c:pt>
                <c:pt idx="117">
                  <c:v>SVC_E217</c:v>
                </c:pt>
                <c:pt idx="118">
                  <c:v>SVC_E149</c:v>
                </c:pt>
                <c:pt idx="119">
                  <c:v>SVC_E110</c:v>
                </c:pt>
                <c:pt idx="120">
                  <c:v>SVC_E71</c:v>
                </c:pt>
                <c:pt idx="121">
                  <c:v>SVC_E128</c:v>
                </c:pt>
                <c:pt idx="122">
                  <c:v>SVC_E130</c:v>
                </c:pt>
                <c:pt idx="123">
                  <c:v>SVC_E193</c:v>
                </c:pt>
                <c:pt idx="124">
                  <c:v>SVC_E123</c:v>
                </c:pt>
                <c:pt idx="125">
                  <c:v>SVC_E8</c:v>
                </c:pt>
                <c:pt idx="126">
                  <c:v>SVC_E219</c:v>
                </c:pt>
                <c:pt idx="127">
                  <c:v>SVC_E4</c:v>
                </c:pt>
                <c:pt idx="128">
                  <c:v>SVC_E34</c:v>
                </c:pt>
                <c:pt idx="129">
                  <c:v>SVC_E58</c:v>
                </c:pt>
                <c:pt idx="130">
                  <c:v>SVC_E111</c:v>
                </c:pt>
                <c:pt idx="131">
                  <c:v>SVC_E133</c:v>
                </c:pt>
                <c:pt idx="132">
                  <c:v>SVC_E170</c:v>
                </c:pt>
                <c:pt idx="133">
                  <c:v>SVC_E59</c:v>
                </c:pt>
                <c:pt idx="134">
                  <c:v>SVC_E104</c:v>
                </c:pt>
                <c:pt idx="135">
                  <c:v>SVC_E103</c:v>
                </c:pt>
                <c:pt idx="136">
                  <c:v>SVC_E178</c:v>
                </c:pt>
                <c:pt idx="137">
                  <c:v>SVC_E191</c:v>
                </c:pt>
                <c:pt idx="138">
                  <c:v>SVC_E221</c:v>
                </c:pt>
                <c:pt idx="139">
                  <c:v>SVC_E208</c:v>
                </c:pt>
                <c:pt idx="140">
                  <c:v>SVC_E212</c:v>
                </c:pt>
                <c:pt idx="141">
                  <c:v>SVC_E85</c:v>
                </c:pt>
                <c:pt idx="142">
                  <c:v>SVC_E35</c:v>
                </c:pt>
                <c:pt idx="143">
                  <c:v>SVC_E1</c:v>
                </c:pt>
                <c:pt idx="144">
                  <c:v>SVC_E216</c:v>
                </c:pt>
                <c:pt idx="145">
                  <c:v>SVC_E29</c:v>
                </c:pt>
                <c:pt idx="146">
                  <c:v>SVC_E144</c:v>
                </c:pt>
                <c:pt idx="147">
                  <c:v>SVC_E18</c:v>
                </c:pt>
                <c:pt idx="148">
                  <c:v>SVC_E225</c:v>
                </c:pt>
                <c:pt idx="149">
                  <c:v>SVC_E30</c:v>
                </c:pt>
                <c:pt idx="150">
                  <c:v>SVC_E169</c:v>
                </c:pt>
                <c:pt idx="151">
                  <c:v>SVC_E60</c:v>
                </c:pt>
                <c:pt idx="152">
                  <c:v>SVC_E187</c:v>
                </c:pt>
                <c:pt idx="153">
                  <c:v>SVC_E230</c:v>
                </c:pt>
                <c:pt idx="154">
                  <c:v>SVC_E142</c:v>
                </c:pt>
                <c:pt idx="155">
                  <c:v>SVC_E68</c:v>
                </c:pt>
                <c:pt idx="156">
                  <c:v>SVC_E67</c:v>
                </c:pt>
                <c:pt idx="157">
                  <c:v>SVC_E83</c:v>
                </c:pt>
                <c:pt idx="158">
                  <c:v>SVC_E184</c:v>
                </c:pt>
                <c:pt idx="159">
                  <c:v>SVC_E162</c:v>
                </c:pt>
                <c:pt idx="160">
                  <c:v>SVC_E98</c:v>
                </c:pt>
                <c:pt idx="161">
                  <c:v>SVC_E113</c:v>
                </c:pt>
                <c:pt idx="162">
                  <c:v>SVC_E160</c:v>
                </c:pt>
                <c:pt idx="163">
                  <c:v>SVC_E227</c:v>
                </c:pt>
                <c:pt idx="164">
                  <c:v>SVC_E155</c:v>
                </c:pt>
                <c:pt idx="165">
                  <c:v>SVC_E53</c:v>
                </c:pt>
                <c:pt idx="166">
                  <c:v>SVC_E101</c:v>
                </c:pt>
                <c:pt idx="167">
                  <c:v>SVC_E23</c:v>
                </c:pt>
                <c:pt idx="168">
                  <c:v>SVC_E145</c:v>
                </c:pt>
                <c:pt idx="169">
                  <c:v>SVC_E179</c:v>
                </c:pt>
                <c:pt idx="170">
                  <c:v>SVC_E99</c:v>
                </c:pt>
                <c:pt idx="171">
                  <c:v>SVC_E33</c:v>
                </c:pt>
                <c:pt idx="172">
                  <c:v>SVC_E76</c:v>
                </c:pt>
                <c:pt idx="173">
                  <c:v>SVC_E194</c:v>
                </c:pt>
                <c:pt idx="174">
                  <c:v>SVC_E181</c:v>
                </c:pt>
                <c:pt idx="175">
                  <c:v>SVC_E207</c:v>
                </c:pt>
                <c:pt idx="176">
                  <c:v>KPCo_EX1</c:v>
                </c:pt>
                <c:pt idx="177">
                  <c:v>SVC_E206</c:v>
                </c:pt>
                <c:pt idx="178">
                  <c:v>SVC_E210</c:v>
                </c:pt>
                <c:pt idx="179">
                  <c:v>SVC_E91</c:v>
                </c:pt>
                <c:pt idx="180">
                  <c:v>SVC_E86</c:v>
                </c:pt>
                <c:pt idx="181">
                  <c:v>SVC_E96</c:v>
                </c:pt>
                <c:pt idx="182">
                  <c:v>SVC_E209</c:v>
                </c:pt>
                <c:pt idx="183">
                  <c:v>KPCo_EX4</c:v>
                </c:pt>
                <c:pt idx="184">
                  <c:v>SVC_E196</c:v>
                </c:pt>
                <c:pt idx="185">
                  <c:v>SVC_E177</c:v>
                </c:pt>
                <c:pt idx="186">
                  <c:v>SVC_E13</c:v>
                </c:pt>
                <c:pt idx="187">
                  <c:v>SVC_E157</c:v>
                </c:pt>
                <c:pt idx="188">
                  <c:v>SVC_E218</c:v>
                </c:pt>
                <c:pt idx="189">
                  <c:v>SVC_E228</c:v>
                </c:pt>
                <c:pt idx="190">
                  <c:v>SVC_E61</c:v>
                </c:pt>
                <c:pt idx="191">
                  <c:v>SVC_E166</c:v>
                </c:pt>
                <c:pt idx="192">
                  <c:v>SVC_E214</c:v>
                </c:pt>
                <c:pt idx="193">
                  <c:v>SVC_E106</c:v>
                </c:pt>
                <c:pt idx="194">
                  <c:v>SVC_E94</c:v>
                </c:pt>
                <c:pt idx="195">
                  <c:v>SVC_E188</c:v>
                </c:pt>
                <c:pt idx="196">
                  <c:v>SVC_E174</c:v>
                </c:pt>
                <c:pt idx="197">
                  <c:v>KPCo_EX6</c:v>
                </c:pt>
                <c:pt idx="198">
                  <c:v>SVC_E190</c:v>
                </c:pt>
                <c:pt idx="199">
                  <c:v>SVC_E12</c:v>
                </c:pt>
                <c:pt idx="200">
                  <c:v>SVC_E156</c:v>
                </c:pt>
                <c:pt idx="201">
                  <c:v>SVC_E232</c:v>
                </c:pt>
                <c:pt idx="202">
                  <c:v>SVC_E88</c:v>
                </c:pt>
                <c:pt idx="203">
                  <c:v>SVC_E69</c:v>
                </c:pt>
                <c:pt idx="204">
                  <c:v>SVC_E54</c:v>
                </c:pt>
                <c:pt idx="205">
                  <c:v>SVC_E224</c:v>
                </c:pt>
                <c:pt idx="206">
                  <c:v>SVC_E84</c:v>
                </c:pt>
                <c:pt idx="207">
                  <c:v>SVC_E213</c:v>
                </c:pt>
                <c:pt idx="208">
                  <c:v>KPCo_EX7</c:v>
                </c:pt>
                <c:pt idx="209">
                  <c:v>SVC_E223</c:v>
                </c:pt>
                <c:pt idx="210">
                  <c:v>SVC_E229</c:v>
                </c:pt>
                <c:pt idx="211">
                  <c:v>SVC_E231</c:v>
                </c:pt>
                <c:pt idx="212">
                  <c:v>SVC_E168</c:v>
                </c:pt>
                <c:pt idx="213">
                  <c:v>SVC_E41</c:v>
                </c:pt>
                <c:pt idx="214">
                  <c:v>SVC_E175</c:v>
                </c:pt>
                <c:pt idx="215">
                  <c:v>SVC_E108</c:v>
                </c:pt>
                <c:pt idx="216">
                  <c:v>SVC_E36</c:v>
                </c:pt>
                <c:pt idx="217">
                  <c:v>KPCo_EX3</c:v>
                </c:pt>
                <c:pt idx="218">
                  <c:v>SVC_E176</c:v>
                </c:pt>
                <c:pt idx="219">
                  <c:v>SVC_E109</c:v>
                </c:pt>
                <c:pt idx="220">
                  <c:v>SVC_E165</c:v>
                </c:pt>
                <c:pt idx="221">
                  <c:v>SVC_E26</c:v>
                </c:pt>
                <c:pt idx="222">
                  <c:v>SVC_E158</c:v>
                </c:pt>
                <c:pt idx="223">
                  <c:v>SVC_E204</c:v>
                </c:pt>
                <c:pt idx="224">
                  <c:v>KPCo_EX5</c:v>
                </c:pt>
                <c:pt idx="225">
                  <c:v>SVC_E235</c:v>
                </c:pt>
                <c:pt idx="226">
                  <c:v>SVC_E211</c:v>
                </c:pt>
                <c:pt idx="227">
                  <c:v>SVC_E74</c:v>
                </c:pt>
                <c:pt idx="228">
                  <c:v>SVC_E55</c:v>
                </c:pt>
                <c:pt idx="229">
                  <c:v>SVC_E57</c:v>
                </c:pt>
                <c:pt idx="230">
                  <c:v>SVC_E203</c:v>
                </c:pt>
                <c:pt idx="231">
                  <c:v>SVC_E79</c:v>
                </c:pt>
                <c:pt idx="232">
                  <c:v>SVC_E39</c:v>
                </c:pt>
                <c:pt idx="233">
                  <c:v>SVC_E167</c:v>
                </c:pt>
                <c:pt idx="234">
                  <c:v>SVC_E37</c:v>
                </c:pt>
                <c:pt idx="235">
                  <c:v>SVC_E47</c:v>
                </c:pt>
                <c:pt idx="236">
                  <c:v>SVC_E38</c:v>
                </c:pt>
                <c:pt idx="237">
                  <c:v>SVC_E66</c:v>
                </c:pt>
                <c:pt idx="238">
                  <c:v>SVC_E65</c:v>
                </c:pt>
                <c:pt idx="239">
                  <c:v>SVC_E40</c:v>
                </c:pt>
                <c:pt idx="240">
                  <c:v>SVC_E236</c:v>
                </c:pt>
                <c:pt idx="241">
                  <c:v>SVC_E46</c:v>
                </c:pt>
                <c:pt idx="242">
                  <c:v>SVC_E233</c:v>
                </c:pt>
                <c:pt idx="243">
                  <c:v>SVC_E24</c:v>
                </c:pt>
                <c:pt idx="244">
                  <c:v>SVC_E52</c:v>
                </c:pt>
              </c:strCache>
            </c:strRef>
          </c:cat>
          <c:val>
            <c:numRef>
              <c:f>'Exempt Graph Data All'!$F$4:$F$249</c:f>
              <c:numCache>
                <c:formatCode>0.0%</c:formatCode>
                <c:ptCount val="246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  <c:pt idx="76">
                  <c:v>0.3</c:v>
                </c:pt>
                <c:pt idx="77">
                  <c:v>0.3</c:v>
                </c:pt>
                <c:pt idx="78">
                  <c:v>0.3</c:v>
                </c:pt>
                <c:pt idx="79">
                  <c:v>0.3</c:v>
                </c:pt>
                <c:pt idx="80">
                  <c:v>0.3</c:v>
                </c:pt>
                <c:pt idx="81">
                  <c:v>0.3</c:v>
                </c:pt>
                <c:pt idx="82">
                  <c:v>0.3</c:v>
                </c:pt>
                <c:pt idx="83">
                  <c:v>0.3</c:v>
                </c:pt>
                <c:pt idx="84">
                  <c:v>0.3</c:v>
                </c:pt>
                <c:pt idx="85">
                  <c:v>0.3</c:v>
                </c:pt>
                <c:pt idx="86">
                  <c:v>0.3</c:v>
                </c:pt>
                <c:pt idx="87">
                  <c:v>0.3</c:v>
                </c:pt>
                <c:pt idx="88">
                  <c:v>0.3</c:v>
                </c:pt>
                <c:pt idx="89">
                  <c:v>0.3</c:v>
                </c:pt>
                <c:pt idx="90">
                  <c:v>0.3</c:v>
                </c:pt>
                <c:pt idx="91">
                  <c:v>0.3</c:v>
                </c:pt>
                <c:pt idx="92">
                  <c:v>0.3</c:v>
                </c:pt>
                <c:pt idx="93">
                  <c:v>0.3</c:v>
                </c:pt>
                <c:pt idx="94">
                  <c:v>0.3</c:v>
                </c:pt>
                <c:pt idx="95">
                  <c:v>0.3</c:v>
                </c:pt>
                <c:pt idx="96">
                  <c:v>0.3</c:v>
                </c:pt>
                <c:pt idx="97">
                  <c:v>0.3</c:v>
                </c:pt>
                <c:pt idx="98">
                  <c:v>0.3</c:v>
                </c:pt>
                <c:pt idx="99">
                  <c:v>0.3</c:v>
                </c:pt>
                <c:pt idx="100">
                  <c:v>0.3</c:v>
                </c:pt>
                <c:pt idx="101">
                  <c:v>0.3</c:v>
                </c:pt>
                <c:pt idx="102">
                  <c:v>0.3</c:v>
                </c:pt>
                <c:pt idx="103">
                  <c:v>0.3</c:v>
                </c:pt>
                <c:pt idx="104">
                  <c:v>0.3</c:v>
                </c:pt>
                <c:pt idx="105">
                  <c:v>0.3</c:v>
                </c:pt>
                <c:pt idx="106">
                  <c:v>0.3</c:v>
                </c:pt>
                <c:pt idx="107">
                  <c:v>0.3</c:v>
                </c:pt>
                <c:pt idx="108">
                  <c:v>0.3</c:v>
                </c:pt>
                <c:pt idx="109">
                  <c:v>0.3</c:v>
                </c:pt>
                <c:pt idx="110">
                  <c:v>0.3</c:v>
                </c:pt>
                <c:pt idx="111">
                  <c:v>0.3</c:v>
                </c:pt>
                <c:pt idx="112">
                  <c:v>0.3</c:v>
                </c:pt>
                <c:pt idx="113">
                  <c:v>0.3</c:v>
                </c:pt>
                <c:pt idx="114">
                  <c:v>0.3</c:v>
                </c:pt>
                <c:pt idx="115">
                  <c:v>0.3</c:v>
                </c:pt>
                <c:pt idx="116">
                  <c:v>0.3</c:v>
                </c:pt>
                <c:pt idx="117">
                  <c:v>0.3</c:v>
                </c:pt>
                <c:pt idx="118">
                  <c:v>0.3</c:v>
                </c:pt>
                <c:pt idx="119">
                  <c:v>0.3</c:v>
                </c:pt>
                <c:pt idx="120">
                  <c:v>0.3</c:v>
                </c:pt>
                <c:pt idx="121">
                  <c:v>0.3</c:v>
                </c:pt>
                <c:pt idx="122">
                  <c:v>0.3</c:v>
                </c:pt>
                <c:pt idx="123">
                  <c:v>0.3</c:v>
                </c:pt>
                <c:pt idx="124">
                  <c:v>0.3</c:v>
                </c:pt>
                <c:pt idx="125">
                  <c:v>0.3</c:v>
                </c:pt>
                <c:pt idx="126">
                  <c:v>0.3</c:v>
                </c:pt>
                <c:pt idx="127">
                  <c:v>0.3</c:v>
                </c:pt>
                <c:pt idx="128">
                  <c:v>0.3</c:v>
                </c:pt>
                <c:pt idx="129">
                  <c:v>0.3</c:v>
                </c:pt>
                <c:pt idx="130">
                  <c:v>0.3</c:v>
                </c:pt>
                <c:pt idx="131">
                  <c:v>0.3</c:v>
                </c:pt>
                <c:pt idx="132">
                  <c:v>0.3</c:v>
                </c:pt>
                <c:pt idx="133">
                  <c:v>0.3</c:v>
                </c:pt>
                <c:pt idx="134">
                  <c:v>0.3</c:v>
                </c:pt>
                <c:pt idx="135">
                  <c:v>0.3</c:v>
                </c:pt>
                <c:pt idx="136">
                  <c:v>0.3</c:v>
                </c:pt>
                <c:pt idx="137">
                  <c:v>0.3</c:v>
                </c:pt>
                <c:pt idx="138">
                  <c:v>0.3</c:v>
                </c:pt>
                <c:pt idx="139">
                  <c:v>0.3</c:v>
                </c:pt>
                <c:pt idx="140">
                  <c:v>0.3</c:v>
                </c:pt>
                <c:pt idx="141">
                  <c:v>0.3</c:v>
                </c:pt>
                <c:pt idx="142">
                  <c:v>0.3</c:v>
                </c:pt>
                <c:pt idx="143">
                  <c:v>0.3</c:v>
                </c:pt>
                <c:pt idx="144">
                  <c:v>0.3</c:v>
                </c:pt>
                <c:pt idx="145">
                  <c:v>0.3</c:v>
                </c:pt>
                <c:pt idx="146">
                  <c:v>0.3</c:v>
                </c:pt>
                <c:pt idx="147">
                  <c:v>0.3</c:v>
                </c:pt>
                <c:pt idx="148">
                  <c:v>0.3</c:v>
                </c:pt>
                <c:pt idx="149">
                  <c:v>0.3</c:v>
                </c:pt>
                <c:pt idx="150">
                  <c:v>0.3</c:v>
                </c:pt>
                <c:pt idx="151">
                  <c:v>0.3</c:v>
                </c:pt>
                <c:pt idx="152">
                  <c:v>0.3</c:v>
                </c:pt>
                <c:pt idx="153">
                  <c:v>0.3</c:v>
                </c:pt>
                <c:pt idx="154">
                  <c:v>0.3</c:v>
                </c:pt>
                <c:pt idx="155">
                  <c:v>0.3</c:v>
                </c:pt>
                <c:pt idx="156">
                  <c:v>0.3</c:v>
                </c:pt>
                <c:pt idx="157">
                  <c:v>0.3</c:v>
                </c:pt>
                <c:pt idx="158">
                  <c:v>0.3</c:v>
                </c:pt>
                <c:pt idx="159">
                  <c:v>0.3</c:v>
                </c:pt>
                <c:pt idx="160">
                  <c:v>0.3</c:v>
                </c:pt>
                <c:pt idx="161">
                  <c:v>0.3</c:v>
                </c:pt>
                <c:pt idx="162">
                  <c:v>0.3</c:v>
                </c:pt>
                <c:pt idx="163">
                  <c:v>0.3</c:v>
                </c:pt>
                <c:pt idx="164">
                  <c:v>0.3</c:v>
                </c:pt>
                <c:pt idx="165">
                  <c:v>0.3</c:v>
                </c:pt>
                <c:pt idx="166">
                  <c:v>0.3</c:v>
                </c:pt>
                <c:pt idx="167">
                  <c:v>0.3</c:v>
                </c:pt>
                <c:pt idx="168">
                  <c:v>0.3</c:v>
                </c:pt>
                <c:pt idx="169">
                  <c:v>0.3</c:v>
                </c:pt>
                <c:pt idx="170">
                  <c:v>0.3</c:v>
                </c:pt>
                <c:pt idx="171">
                  <c:v>0.3</c:v>
                </c:pt>
                <c:pt idx="172">
                  <c:v>0.3</c:v>
                </c:pt>
                <c:pt idx="173">
                  <c:v>0.3</c:v>
                </c:pt>
                <c:pt idx="174">
                  <c:v>0.3</c:v>
                </c:pt>
                <c:pt idx="175">
                  <c:v>0.3</c:v>
                </c:pt>
                <c:pt idx="176">
                  <c:v>0.3</c:v>
                </c:pt>
                <c:pt idx="177">
                  <c:v>0.3</c:v>
                </c:pt>
                <c:pt idx="178">
                  <c:v>0.3</c:v>
                </c:pt>
                <c:pt idx="179">
                  <c:v>0.3</c:v>
                </c:pt>
                <c:pt idx="180">
                  <c:v>0.3</c:v>
                </c:pt>
                <c:pt idx="181">
                  <c:v>0.3</c:v>
                </c:pt>
                <c:pt idx="182">
                  <c:v>0.3</c:v>
                </c:pt>
                <c:pt idx="183">
                  <c:v>0.3</c:v>
                </c:pt>
                <c:pt idx="184">
                  <c:v>0.3</c:v>
                </c:pt>
                <c:pt idx="185">
                  <c:v>0.3</c:v>
                </c:pt>
                <c:pt idx="186">
                  <c:v>0.3</c:v>
                </c:pt>
                <c:pt idx="187">
                  <c:v>0.3</c:v>
                </c:pt>
                <c:pt idx="188">
                  <c:v>0.3</c:v>
                </c:pt>
                <c:pt idx="189">
                  <c:v>0.3</c:v>
                </c:pt>
                <c:pt idx="190">
                  <c:v>0.3</c:v>
                </c:pt>
                <c:pt idx="191">
                  <c:v>0.3</c:v>
                </c:pt>
                <c:pt idx="192">
                  <c:v>0.3</c:v>
                </c:pt>
                <c:pt idx="193">
                  <c:v>0.3</c:v>
                </c:pt>
                <c:pt idx="194">
                  <c:v>0.3</c:v>
                </c:pt>
                <c:pt idx="195">
                  <c:v>0.3</c:v>
                </c:pt>
                <c:pt idx="196">
                  <c:v>0.3</c:v>
                </c:pt>
                <c:pt idx="197">
                  <c:v>0.3</c:v>
                </c:pt>
                <c:pt idx="198">
                  <c:v>0.3</c:v>
                </c:pt>
                <c:pt idx="199">
                  <c:v>0.3</c:v>
                </c:pt>
                <c:pt idx="200">
                  <c:v>0.3</c:v>
                </c:pt>
                <c:pt idx="201">
                  <c:v>0.3</c:v>
                </c:pt>
                <c:pt idx="202">
                  <c:v>0.3</c:v>
                </c:pt>
                <c:pt idx="203">
                  <c:v>0.3</c:v>
                </c:pt>
                <c:pt idx="204">
                  <c:v>0.3</c:v>
                </c:pt>
                <c:pt idx="205">
                  <c:v>0.3</c:v>
                </c:pt>
                <c:pt idx="206">
                  <c:v>0.3</c:v>
                </c:pt>
                <c:pt idx="207">
                  <c:v>0.3</c:v>
                </c:pt>
                <c:pt idx="208">
                  <c:v>0.3</c:v>
                </c:pt>
                <c:pt idx="209">
                  <c:v>0.3</c:v>
                </c:pt>
                <c:pt idx="210">
                  <c:v>0.3</c:v>
                </c:pt>
                <c:pt idx="211">
                  <c:v>0.3</c:v>
                </c:pt>
                <c:pt idx="212">
                  <c:v>0.3</c:v>
                </c:pt>
                <c:pt idx="213">
                  <c:v>0.3</c:v>
                </c:pt>
                <c:pt idx="214">
                  <c:v>0.3</c:v>
                </c:pt>
                <c:pt idx="215">
                  <c:v>0.3</c:v>
                </c:pt>
                <c:pt idx="216">
                  <c:v>0.3</c:v>
                </c:pt>
                <c:pt idx="217">
                  <c:v>0.3</c:v>
                </c:pt>
                <c:pt idx="218">
                  <c:v>0.3</c:v>
                </c:pt>
                <c:pt idx="219">
                  <c:v>0.3</c:v>
                </c:pt>
                <c:pt idx="220">
                  <c:v>0.3</c:v>
                </c:pt>
                <c:pt idx="221">
                  <c:v>0.3</c:v>
                </c:pt>
                <c:pt idx="222">
                  <c:v>0.3</c:v>
                </c:pt>
                <c:pt idx="223">
                  <c:v>0.3</c:v>
                </c:pt>
                <c:pt idx="224">
                  <c:v>0.3</c:v>
                </c:pt>
                <c:pt idx="225">
                  <c:v>0.3</c:v>
                </c:pt>
                <c:pt idx="226">
                  <c:v>0.3</c:v>
                </c:pt>
                <c:pt idx="227">
                  <c:v>0.3</c:v>
                </c:pt>
                <c:pt idx="228">
                  <c:v>0.3</c:v>
                </c:pt>
                <c:pt idx="229">
                  <c:v>0.3</c:v>
                </c:pt>
                <c:pt idx="230">
                  <c:v>0.3</c:v>
                </c:pt>
                <c:pt idx="231">
                  <c:v>0.3</c:v>
                </c:pt>
                <c:pt idx="232">
                  <c:v>0.3</c:v>
                </c:pt>
                <c:pt idx="233">
                  <c:v>0.3</c:v>
                </c:pt>
                <c:pt idx="234">
                  <c:v>0.3</c:v>
                </c:pt>
                <c:pt idx="235">
                  <c:v>0.3</c:v>
                </c:pt>
                <c:pt idx="236">
                  <c:v>0.3</c:v>
                </c:pt>
                <c:pt idx="237">
                  <c:v>0.3</c:v>
                </c:pt>
                <c:pt idx="238">
                  <c:v>0.3</c:v>
                </c:pt>
                <c:pt idx="239">
                  <c:v>0.3</c:v>
                </c:pt>
                <c:pt idx="240">
                  <c:v>0.3</c:v>
                </c:pt>
                <c:pt idx="241">
                  <c:v>0.3</c:v>
                </c:pt>
                <c:pt idx="242">
                  <c:v>0.3</c:v>
                </c:pt>
                <c:pt idx="243">
                  <c:v>0.3</c:v>
                </c:pt>
                <c:pt idx="244">
                  <c:v>0.3</c:v>
                </c:pt>
                <c:pt idx="24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F-4B47-A293-69FAF5077973}"/>
            </c:ext>
          </c:extLst>
        </c:ser>
        <c:ser>
          <c:idx val="4"/>
          <c:order val="3"/>
          <c:tx>
            <c:strRef>
              <c:f>'Exempt Graph Data All'!$G$3</c:f>
              <c:strCache>
                <c:ptCount val="1"/>
                <c:pt idx="0">
                  <c:v>Market Max</c:v>
                </c:pt>
              </c:strCache>
            </c:strRef>
          </c:tx>
          <c:spPr>
            <a:pattFill prst="pct5">
              <a:fgClr>
                <a:schemeClr val="tx2"/>
              </a:fgClr>
              <a:bgClr>
                <a:schemeClr val="bg1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'Exempt Graph Data All'!$A$4:$A$249</c:f>
              <c:strCache>
                <c:ptCount val="245"/>
                <c:pt idx="0">
                  <c:v>SVC_E117</c:v>
                </c:pt>
                <c:pt idx="1">
                  <c:v>SVC_E119</c:v>
                </c:pt>
                <c:pt idx="2">
                  <c:v>SVC_E70</c:v>
                </c:pt>
                <c:pt idx="3">
                  <c:v>SVC_E77</c:v>
                </c:pt>
                <c:pt idx="4">
                  <c:v>SVC_E15</c:v>
                </c:pt>
                <c:pt idx="5">
                  <c:v>SVC_E125</c:v>
                </c:pt>
                <c:pt idx="6">
                  <c:v>SVC_E147</c:v>
                </c:pt>
                <c:pt idx="7">
                  <c:v>SVC_E62</c:v>
                </c:pt>
                <c:pt idx="8">
                  <c:v>SVC_E90</c:v>
                </c:pt>
                <c:pt idx="9">
                  <c:v>SVC_E48</c:v>
                </c:pt>
                <c:pt idx="10">
                  <c:v>SVC_E129</c:v>
                </c:pt>
                <c:pt idx="11">
                  <c:v>SVC_E14</c:v>
                </c:pt>
                <c:pt idx="12">
                  <c:v>SVC_E118</c:v>
                </c:pt>
                <c:pt idx="13">
                  <c:v>SVC_E116</c:v>
                </c:pt>
                <c:pt idx="14">
                  <c:v>KPCo_EX2</c:v>
                </c:pt>
                <c:pt idx="15">
                  <c:v>SVC_E17</c:v>
                </c:pt>
                <c:pt idx="16">
                  <c:v>SVC_E132</c:v>
                </c:pt>
                <c:pt idx="17">
                  <c:v>SVC_E122</c:v>
                </c:pt>
                <c:pt idx="18">
                  <c:v>SVC_E139</c:v>
                </c:pt>
                <c:pt idx="19">
                  <c:v>SVC_E45</c:v>
                </c:pt>
                <c:pt idx="20">
                  <c:v>SVC_E153</c:v>
                </c:pt>
                <c:pt idx="21">
                  <c:v>SVC_E151</c:v>
                </c:pt>
                <c:pt idx="22">
                  <c:v>SVC_E152</c:v>
                </c:pt>
                <c:pt idx="23">
                  <c:v>SVC_E163</c:v>
                </c:pt>
                <c:pt idx="24">
                  <c:v>SVC_E148</c:v>
                </c:pt>
                <c:pt idx="25">
                  <c:v>SVC_E201</c:v>
                </c:pt>
                <c:pt idx="26">
                  <c:v>SVC_E172</c:v>
                </c:pt>
                <c:pt idx="27">
                  <c:v>SVC_E205</c:v>
                </c:pt>
                <c:pt idx="28">
                  <c:v>SVC_E92</c:v>
                </c:pt>
                <c:pt idx="29">
                  <c:v>SVC_E164</c:v>
                </c:pt>
                <c:pt idx="30">
                  <c:v>SVC_E120</c:v>
                </c:pt>
                <c:pt idx="31">
                  <c:v>SVC_E28</c:v>
                </c:pt>
                <c:pt idx="32">
                  <c:v>SVC_E136</c:v>
                </c:pt>
                <c:pt idx="33">
                  <c:v>SVC_E49</c:v>
                </c:pt>
                <c:pt idx="34">
                  <c:v>SVC_E182</c:v>
                </c:pt>
                <c:pt idx="35">
                  <c:v>KPCo_EX9</c:v>
                </c:pt>
                <c:pt idx="36">
                  <c:v>SVC_E124</c:v>
                </c:pt>
                <c:pt idx="37">
                  <c:v>SVC_E186</c:v>
                </c:pt>
                <c:pt idx="38">
                  <c:v>SVC_E105</c:v>
                </c:pt>
                <c:pt idx="39">
                  <c:v>SVC_E198</c:v>
                </c:pt>
                <c:pt idx="40">
                  <c:v>SVC_E11</c:v>
                </c:pt>
                <c:pt idx="41">
                  <c:v>SVC_E87</c:v>
                </c:pt>
                <c:pt idx="42">
                  <c:v>SVC_E137</c:v>
                </c:pt>
                <c:pt idx="43">
                  <c:v>SVC_E180</c:v>
                </c:pt>
                <c:pt idx="44">
                  <c:v>SVC_E154</c:v>
                </c:pt>
                <c:pt idx="45">
                  <c:v>SVC_E81</c:v>
                </c:pt>
                <c:pt idx="46">
                  <c:v>SVC_E51</c:v>
                </c:pt>
                <c:pt idx="47">
                  <c:v>SVC_E192</c:v>
                </c:pt>
                <c:pt idx="48">
                  <c:v>SVC_E16</c:v>
                </c:pt>
                <c:pt idx="49">
                  <c:v>SVC_E21</c:v>
                </c:pt>
                <c:pt idx="50">
                  <c:v>SVC_E200</c:v>
                </c:pt>
                <c:pt idx="51">
                  <c:v>SVC_E115</c:v>
                </c:pt>
                <c:pt idx="52">
                  <c:v>SVC_E135</c:v>
                </c:pt>
                <c:pt idx="53">
                  <c:v>SVC_E199</c:v>
                </c:pt>
                <c:pt idx="54">
                  <c:v>SVC_E141</c:v>
                </c:pt>
                <c:pt idx="55">
                  <c:v>SVC_E20</c:v>
                </c:pt>
                <c:pt idx="56">
                  <c:v>SVC_E159</c:v>
                </c:pt>
                <c:pt idx="57">
                  <c:v>SVC_E150</c:v>
                </c:pt>
                <c:pt idx="58">
                  <c:v>SVC_E183</c:v>
                </c:pt>
                <c:pt idx="59">
                  <c:v>SVC_E82</c:v>
                </c:pt>
                <c:pt idx="60">
                  <c:v>SVC_E138</c:v>
                </c:pt>
                <c:pt idx="61">
                  <c:v>SVC_E2</c:v>
                </c:pt>
                <c:pt idx="62">
                  <c:v>SVC_E146</c:v>
                </c:pt>
                <c:pt idx="63">
                  <c:v>SVC_E7</c:v>
                </c:pt>
                <c:pt idx="64">
                  <c:v>SVC_E143</c:v>
                </c:pt>
                <c:pt idx="65">
                  <c:v>SVC_E226</c:v>
                </c:pt>
                <c:pt idx="66">
                  <c:v>SVC_E22</c:v>
                </c:pt>
                <c:pt idx="67">
                  <c:v>SVC_E134</c:v>
                </c:pt>
                <c:pt idx="68">
                  <c:v>SVC_E42</c:v>
                </c:pt>
                <c:pt idx="69">
                  <c:v>SVC_E72</c:v>
                </c:pt>
                <c:pt idx="70">
                  <c:v>SVC_E56</c:v>
                </c:pt>
                <c:pt idx="71">
                  <c:v>SVC_E234</c:v>
                </c:pt>
                <c:pt idx="72">
                  <c:v>SVC_E44</c:v>
                </c:pt>
                <c:pt idx="73">
                  <c:v>SVC_E63</c:v>
                </c:pt>
                <c:pt idx="74">
                  <c:v>SVC_E140</c:v>
                </c:pt>
                <c:pt idx="75">
                  <c:v>SVC_E114</c:v>
                </c:pt>
                <c:pt idx="76">
                  <c:v>SVC_E171</c:v>
                </c:pt>
                <c:pt idx="77">
                  <c:v>SVC_E78</c:v>
                </c:pt>
                <c:pt idx="78">
                  <c:v>SVC_E64</c:v>
                </c:pt>
                <c:pt idx="79">
                  <c:v>SVC_E3</c:v>
                </c:pt>
                <c:pt idx="80">
                  <c:v>SVC_E25</c:v>
                </c:pt>
                <c:pt idx="81">
                  <c:v>SVC_E32</c:v>
                </c:pt>
                <c:pt idx="82">
                  <c:v>SVC_E75</c:v>
                </c:pt>
                <c:pt idx="83">
                  <c:v>SVC_E43</c:v>
                </c:pt>
                <c:pt idx="84">
                  <c:v>SVC_E131</c:v>
                </c:pt>
                <c:pt idx="85">
                  <c:v>SVC_E126</c:v>
                </c:pt>
                <c:pt idx="86">
                  <c:v>SVC_E89</c:v>
                </c:pt>
                <c:pt idx="87">
                  <c:v>SVC_E185</c:v>
                </c:pt>
                <c:pt idx="88">
                  <c:v>SVC_E189</c:v>
                </c:pt>
                <c:pt idx="89">
                  <c:v>SVC_E222</c:v>
                </c:pt>
                <c:pt idx="90">
                  <c:v>SVC_E6</c:v>
                </c:pt>
                <c:pt idx="91">
                  <c:v>SVC_E215</c:v>
                </c:pt>
                <c:pt idx="92">
                  <c:v>SVC_E27</c:v>
                </c:pt>
                <c:pt idx="93">
                  <c:v>SVC_E9</c:v>
                </c:pt>
                <c:pt idx="94">
                  <c:v>SVC_E50</c:v>
                </c:pt>
                <c:pt idx="95">
                  <c:v>SVC_E195</c:v>
                </c:pt>
                <c:pt idx="96">
                  <c:v>SVC_E80</c:v>
                </c:pt>
                <c:pt idx="97">
                  <c:v>SVC_E97</c:v>
                </c:pt>
                <c:pt idx="98">
                  <c:v>SVC_E19</c:v>
                </c:pt>
                <c:pt idx="99">
                  <c:v>SVC_E31</c:v>
                </c:pt>
                <c:pt idx="100">
                  <c:v>SVC_E107</c:v>
                </c:pt>
                <c:pt idx="101">
                  <c:v>SVC_E102</c:v>
                </c:pt>
                <c:pt idx="102">
                  <c:v>SVC_E10</c:v>
                </c:pt>
                <c:pt idx="103">
                  <c:v>SVC_E5</c:v>
                </c:pt>
                <c:pt idx="104">
                  <c:v>SVC_E173</c:v>
                </c:pt>
                <c:pt idx="105">
                  <c:v>KPCo_EX8</c:v>
                </c:pt>
                <c:pt idx="106">
                  <c:v>SVC_E202</c:v>
                </c:pt>
                <c:pt idx="107">
                  <c:v>SVC_E161</c:v>
                </c:pt>
                <c:pt idx="108">
                  <c:v>SVC_E93</c:v>
                </c:pt>
                <c:pt idx="109">
                  <c:v>SVC_E197</c:v>
                </c:pt>
                <c:pt idx="110">
                  <c:v>SVC_E121</c:v>
                </c:pt>
                <c:pt idx="111">
                  <c:v>SVC_E220</c:v>
                </c:pt>
                <c:pt idx="112">
                  <c:v>SVC_E100</c:v>
                </c:pt>
                <c:pt idx="113">
                  <c:v>SVC_E127</c:v>
                </c:pt>
                <c:pt idx="114">
                  <c:v>SVC_E95</c:v>
                </c:pt>
                <c:pt idx="115">
                  <c:v>SVC_E73</c:v>
                </c:pt>
                <c:pt idx="116">
                  <c:v>SVC_E112</c:v>
                </c:pt>
                <c:pt idx="117">
                  <c:v>SVC_E217</c:v>
                </c:pt>
                <c:pt idx="118">
                  <c:v>SVC_E149</c:v>
                </c:pt>
                <c:pt idx="119">
                  <c:v>SVC_E110</c:v>
                </c:pt>
                <c:pt idx="120">
                  <c:v>SVC_E71</c:v>
                </c:pt>
                <c:pt idx="121">
                  <c:v>SVC_E128</c:v>
                </c:pt>
                <c:pt idx="122">
                  <c:v>SVC_E130</c:v>
                </c:pt>
                <c:pt idx="123">
                  <c:v>SVC_E193</c:v>
                </c:pt>
                <c:pt idx="124">
                  <c:v>SVC_E123</c:v>
                </c:pt>
                <c:pt idx="125">
                  <c:v>SVC_E8</c:v>
                </c:pt>
                <c:pt idx="126">
                  <c:v>SVC_E219</c:v>
                </c:pt>
                <c:pt idx="127">
                  <c:v>SVC_E4</c:v>
                </c:pt>
                <c:pt idx="128">
                  <c:v>SVC_E34</c:v>
                </c:pt>
                <c:pt idx="129">
                  <c:v>SVC_E58</c:v>
                </c:pt>
                <c:pt idx="130">
                  <c:v>SVC_E111</c:v>
                </c:pt>
                <c:pt idx="131">
                  <c:v>SVC_E133</c:v>
                </c:pt>
                <c:pt idx="132">
                  <c:v>SVC_E170</c:v>
                </c:pt>
                <c:pt idx="133">
                  <c:v>SVC_E59</c:v>
                </c:pt>
                <c:pt idx="134">
                  <c:v>SVC_E104</c:v>
                </c:pt>
                <c:pt idx="135">
                  <c:v>SVC_E103</c:v>
                </c:pt>
                <c:pt idx="136">
                  <c:v>SVC_E178</c:v>
                </c:pt>
                <c:pt idx="137">
                  <c:v>SVC_E191</c:v>
                </c:pt>
                <c:pt idx="138">
                  <c:v>SVC_E221</c:v>
                </c:pt>
                <c:pt idx="139">
                  <c:v>SVC_E208</c:v>
                </c:pt>
                <c:pt idx="140">
                  <c:v>SVC_E212</c:v>
                </c:pt>
                <c:pt idx="141">
                  <c:v>SVC_E85</c:v>
                </c:pt>
                <c:pt idx="142">
                  <c:v>SVC_E35</c:v>
                </c:pt>
                <c:pt idx="143">
                  <c:v>SVC_E1</c:v>
                </c:pt>
                <c:pt idx="144">
                  <c:v>SVC_E216</c:v>
                </c:pt>
                <c:pt idx="145">
                  <c:v>SVC_E29</c:v>
                </c:pt>
                <c:pt idx="146">
                  <c:v>SVC_E144</c:v>
                </c:pt>
                <c:pt idx="147">
                  <c:v>SVC_E18</c:v>
                </c:pt>
                <c:pt idx="148">
                  <c:v>SVC_E225</c:v>
                </c:pt>
                <c:pt idx="149">
                  <c:v>SVC_E30</c:v>
                </c:pt>
                <c:pt idx="150">
                  <c:v>SVC_E169</c:v>
                </c:pt>
                <c:pt idx="151">
                  <c:v>SVC_E60</c:v>
                </c:pt>
                <c:pt idx="152">
                  <c:v>SVC_E187</c:v>
                </c:pt>
                <c:pt idx="153">
                  <c:v>SVC_E230</c:v>
                </c:pt>
                <c:pt idx="154">
                  <c:v>SVC_E142</c:v>
                </c:pt>
                <c:pt idx="155">
                  <c:v>SVC_E68</c:v>
                </c:pt>
                <c:pt idx="156">
                  <c:v>SVC_E67</c:v>
                </c:pt>
                <c:pt idx="157">
                  <c:v>SVC_E83</c:v>
                </c:pt>
                <c:pt idx="158">
                  <c:v>SVC_E184</c:v>
                </c:pt>
                <c:pt idx="159">
                  <c:v>SVC_E162</c:v>
                </c:pt>
                <c:pt idx="160">
                  <c:v>SVC_E98</c:v>
                </c:pt>
                <c:pt idx="161">
                  <c:v>SVC_E113</c:v>
                </c:pt>
                <c:pt idx="162">
                  <c:v>SVC_E160</c:v>
                </c:pt>
                <c:pt idx="163">
                  <c:v>SVC_E227</c:v>
                </c:pt>
                <c:pt idx="164">
                  <c:v>SVC_E155</c:v>
                </c:pt>
                <c:pt idx="165">
                  <c:v>SVC_E53</c:v>
                </c:pt>
                <c:pt idx="166">
                  <c:v>SVC_E101</c:v>
                </c:pt>
                <c:pt idx="167">
                  <c:v>SVC_E23</c:v>
                </c:pt>
                <c:pt idx="168">
                  <c:v>SVC_E145</c:v>
                </c:pt>
                <c:pt idx="169">
                  <c:v>SVC_E179</c:v>
                </c:pt>
                <c:pt idx="170">
                  <c:v>SVC_E99</c:v>
                </c:pt>
                <c:pt idx="171">
                  <c:v>SVC_E33</c:v>
                </c:pt>
                <c:pt idx="172">
                  <c:v>SVC_E76</c:v>
                </c:pt>
                <c:pt idx="173">
                  <c:v>SVC_E194</c:v>
                </c:pt>
                <c:pt idx="174">
                  <c:v>SVC_E181</c:v>
                </c:pt>
                <c:pt idx="175">
                  <c:v>SVC_E207</c:v>
                </c:pt>
                <c:pt idx="176">
                  <c:v>KPCo_EX1</c:v>
                </c:pt>
                <c:pt idx="177">
                  <c:v>SVC_E206</c:v>
                </c:pt>
                <c:pt idx="178">
                  <c:v>SVC_E210</c:v>
                </c:pt>
                <c:pt idx="179">
                  <c:v>SVC_E91</c:v>
                </c:pt>
                <c:pt idx="180">
                  <c:v>SVC_E86</c:v>
                </c:pt>
                <c:pt idx="181">
                  <c:v>SVC_E96</c:v>
                </c:pt>
                <c:pt idx="182">
                  <c:v>SVC_E209</c:v>
                </c:pt>
                <c:pt idx="183">
                  <c:v>KPCo_EX4</c:v>
                </c:pt>
                <c:pt idx="184">
                  <c:v>SVC_E196</c:v>
                </c:pt>
                <c:pt idx="185">
                  <c:v>SVC_E177</c:v>
                </c:pt>
                <c:pt idx="186">
                  <c:v>SVC_E13</c:v>
                </c:pt>
                <c:pt idx="187">
                  <c:v>SVC_E157</c:v>
                </c:pt>
                <c:pt idx="188">
                  <c:v>SVC_E218</c:v>
                </c:pt>
                <c:pt idx="189">
                  <c:v>SVC_E228</c:v>
                </c:pt>
                <c:pt idx="190">
                  <c:v>SVC_E61</c:v>
                </c:pt>
                <c:pt idx="191">
                  <c:v>SVC_E166</c:v>
                </c:pt>
                <c:pt idx="192">
                  <c:v>SVC_E214</c:v>
                </c:pt>
                <c:pt idx="193">
                  <c:v>SVC_E106</c:v>
                </c:pt>
                <c:pt idx="194">
                  <c:v>SVC_E94</c:v>
                </c:pt>
                <c:pt idx="195">
                  <c:v>SVC_E188</c:v>
                </c:pt>
                <c:pt idx="196">
                  <c:v>SVC_E174</c:v>
                </c:pt>
                <c:pt idx="197">
                  <c:v>KPCo_EX6</c:v>
                </c:pt>
                <c:pt idx="198">
                  <c:v>SVC_E190</c:v>
                </c:pt>
                <c:pt idx="199">
                  <c:v>SVC_E12</c:v>
                </c:pt>
                <c:pt idx="200">
                  <c:v>SVC_E156</c:v>
                </c:pt>
                <c:pt idx="201">
                  <c:v>SVC_E232</c:v>
                </c:pt>
                <c:pt idx="202">
                  <c:v>SVC_E88</c:v>
                </c:pt>
                <c:pt idx="203">
                  <c:v>SVC_E69</c:v>
                </c:pt>
                <c:pt idx="204">
                  <c:v>SVC_E54</c:v>
                </c:pt>
                <c:pt idx="205">
                  <c:v>SVC_E224</c:v>
                </c:pt>
                <c:pt idx="206">
                  <c:v>SVC_E84</c:v>
                </c:pt>
                <c:pt idx="207">
                  <c:v>SVC_E213</c:v>
                </c:pt>
                <c:pt idx="208">
                  <c:v>KPCo_EX7</c:v>
                </c:pt>
                <c:pt idx="209">
                  <c:v>SVC_E223</c:v>
                </c:pt>
                <c:pt idx="210">
                  <c:v>SVC_E229</c:v>
                </c:pt>
                <c:pt idx="211">
                  <c:v>SVC_E231</c:v>
                </c:pt>
                <c:pt idx="212">
                  <c:v>SVC_E168</c:v>
                </c:pt>
                <c:pt idx="213">
                  <c:v>SVC_E41</c:v>
                </c:pt>
                <c:pt idx="214">
                  <c:v>SVC_E175</c:v>
                </c:pt>
                <c:pt idx="215">
                  <c:v>SVC_E108</c:v>
                </c:pt>
                <c:pt idx="216">
                  <c:v>SVC_E36</c:v>
                </c:pt>
                <c:pt idx="217">
                  <c:v>KPCo_EX3</c:v>
                </c:pt>
                <c:pt idx="218">
                  <c:v>SVC_E176</c:v>
                </c:pt>
                <c:pt idx="219">
                  <c:v>SVC_E109</c:v>
                </c:pt>
                <c:pt idx="220">
                  <c:v>SVC_E165</c:v>
                </c:pt>
                <c:pt idx="221">
                  <c:v>SVC_E26</c:v>
                </c:pt>
                <c:pt idx="222">
                  <c:v>SVC_E158</c:v>
                </c:pt>
                <c:pt idx="223">
                  <c:v>SVC_E204</c:v>
                </c:pt>
                <c:pt idx="224">
                  <c:v>KPCo_EX5</c:v>
                </c:pt>
                <c:pt idx="225">
                  <c:v>SVC_E235</c:v>
                </c:pt>
                <c:pt idx="226">
                  <c:v>SVC_E211</c:v>
                </c:pt>
                <c:pt idx="227">
                  <c:v>SVC_E74</c:v>
                </c:pt>
                <c:pt idx="228">
                  <c:v>SVC_E55</c:v>
                </c:pt>
                <c:pt idx="229">
                  <c:v>SVC_E57</c:v>
                </c:pt>
                <c:pt idx="230">
                  <c:v>SVC_E203</c:v>
                </c:pt>
                <c:pt idx="231">
                  <c:v>SVC_E79</c:v>
                </c:pt>
                <c:pt idx="232">
                  <c:v>SVC_E39</c:v>
                </c:pt>
                <c:pt idx="233">
                  <c:v>SVC_E167</c:v>
                </c:pt>
                <c:pt idx="234">
                  <c:v>SVC_E37</c:v>
                </c:pt>
                <c:pt idx="235">
                  <c:v>SVC_E47</c:v>
                </c:pt>
                <c:pt idx="236">
                  <c:v>SVC_E38</c:v>
                </c:pt>
                <c:pt idx="237">
                  <c:v>SVC_E66</c:v>
                </c:pt>
                <c:pt idx="238">
                  <c:v>SVC_E65</c:v>
                </c:pt>
                <c:pt idx="239">
                  <c:v>SVC_E40</c:v>
                </c:pt>
                <c:pt idx="240">
                  <c:v>SVC_E236</c:v>
                </c:pt>
                <c:pt idx="241">
                  <c:v>SVC_E46</c:v>
                </c:pt>
                <c:pt idx="242">
                  <c:v>SVC_E233</c:v>
                </c:pt>
                <c:pt idx="243">
                  <c:v>SVC_E24</c:v>
                </c:pt>
                <c:pt idx="244">
                  <c:v>SVC_E52</c:v>
                </c:pt>
              </c:strCache>
            </c:strRef>
          </c:cat>
          <c:val>
            <c:numRef>
              <c:f>'Exempt Graph Data All'!$G$4:$G$249</c:f>
              <c:numCache>
                <c:formatCode>0.0%</c:formatCode>
                <c:ptCount val="246"/>
                <c:pt idx="0">
                  <c:v>0.35</c:v>
                </c:pt>
                <c:pt idx="1">
                  <c:v>0.35</c:v>
                </c:pt>
                <c:pt idx="2">
                  <c:v>0.35</c:v>
                </c:pt>
                <c:pt idx="3">
                  <c:v>0.35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0.35</c:v>
                </c:pt>
                <c:pt idx="8">
                  <c:v>0.35</c:v>
                </c:pt>
                <c:pt idx="9">
                  <c:v>0.35</c:v>
                </c:pt>
                <c:pt idx="10">
                  <c:v>0.35</c:v>
                </c:pt>
                <c:pt idx="11">
                  <c:v>0.35</c:v>
                </c:pt>
                <c:pt idx="12">
                  <c:v>0.35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0.35</c:v>
                </c:pt>
                <c:pt idx="18">
                  <c:v>0.35</c:v>
                </c:pt>
                <c:pt idx="19">
                  <c:v>0.35</c:v>
                </c:pt>
                <c:pt idx="20">
                  <c:v>0.35</c:v>
                </c:pt>
                <c:pt idx="21">
                  <c:v>0.35</c:v>
                </c:pt>
                <c:pt idx="22">
                  <c:v>0.35</c:v>
                </c:pt>
                <c:pt idx="23">
                  <c:v>0.35</c:v>
                </c:pt>
                <c:pt idx="24">
                  <c:v>0.35</c:v>
                </c:pt>
                <c:pt idx="25">
                  <c:v>0.35</c:v>
                </c:pt>
                <c:pt idx="26">
                  <c:v>0.35</c:v>
                </c:pt>
                <c:pt idx="27">
                  <c:v>0.35</c:v>
                </c:pt>
                <c:pt idx="28">
                  <c:v>0.35</c:v>
                </c:pt>
                <c:pt idx="29">
                  <c:v>0.35</c:v>
                </c:pt>
                <c:pt idx="30">
                  <c:v>0.35</c:v>
                </c:pt>
                <c:pt idx="31">
                  <c:v>0.35</c:v>
                </c:pt>
                <c:pt idx="32">
                  <c:v>0.35</c:v>
                </c:pt>
                <c:pt idx="33">
                  <c:v>0.35</c:v>
                </c:pt>
                <c:pt idx="34">
                  <c:v>0.35</c:v>
                </c:pt>
                <c:pt idx="35">
                  <c:v>0.35</c:v>
                </c:pt>
                <c:pt idx="36">
                  <c:v>0.35</c:v>
                </c:pt>
                <c:pt idx="37">
                  <c:v>0.35</c:v>
                </c:pt>
                <c:pt idx="38">
                  <c:v>0.35</c:v>
                </c:pt>
                <c:pt idx="39">
                  <c:v>0.35</c:v>
                </c:pt>
                <c:pt idx="40">
                  <c:v>0.35</c:v>
                </c:pt>
                <c:pt idx="41">
                  <c:v>0.35</c:v>
                </c:pt>
                <c:pt idx="42">
                  <c:v>0.35</c:v>
                </c:pt>
                <c:pt idx="43">
                  <c:v>0.35</c:v>
                </c:pt>
                <c:pt idx="44">
                  <c:v>0.35</c:v>
                </c:pt>
                <c:pt idx="45">
                  <c:v>0.35</c:v>
                </c:pt>
                <c:pt idx="46">
                  <c:v>0.35</c:v>
                </c:pt>
                <c:pt idx="47">
                  <c:v>0.35</c:v>
                </c:pt>
                <c:pt idx="48">
                  <c:v>0.35</c:v>
                </c:pt>
                <c:pt idx="49">
                  <c:v>0.35</c:v>
                </c:pt>
                <c:pt idx="50">
                  <c:v>0.35</c:v>
                </c:pt>
                <c:pt idx="51">
                  <c:v>0.35</c:v>
                </c:pt>
                <c:pt idx="52">
                  <c:v>0.35</c:v>
                </c:pt>
                <c:pt idx="53">
                  <c:v>0.35</c:v>
                </c:pt>
                <c:pt idx="54">
                  <c:v>0.35</c:v>
                </c:pt>
                <c:pt idx="55">
                  <c:v>0.35</c:v>
                </c:pt>
                <c:pt idx="56">
                  <c:v>0.35</c:v>
                </c:pt>
                <c:pt idx="57">
                  <c:v>0.35</c:v>
                </c:pt>
                <c:pt idx="58">
                  <c:v>0.35</c:v>
                </c:pt>
                <c:pt idx="59">
                  <c:v>0.35</c:v>
                </c:pt>
                <c:pt idx="60">
                  <c:v>0.35</c:v>
                </c:pt>
                <c:pt idx="61">
                  <c:v>0.35</c:v>
                </c:pt>
                <c:pt idx="62">
                  <c:v>0.35</c:v>
                </c:pt>
                <c:pt idx="63">
                  <c:v>0.35</c:v>
                </c:pt>
                <c:pt idx="64">
                  <c:v>0.35</c:v>
                </c:pt>
                <c:pt idx="65">
                  <c:v>0.35</c:v>
                </c:pt>
                <c:pt idx="66">
                  <c:v>0.35</c:v>
                </c:pt>
                <c:pt idx="67">
                  <c:v>0.35</c:v>
                </c:pt>
                <c:pt idx="68">
                  <c:v>0.35</c:v>
                </c:pt>
                <c:pt idx="69">
                  <c:v>0.35</c:v>
                </c:pt>
                <c:pt idx="70">
                  <c:v>0.35</c:v>
                </c:pt>
                <c:pt idx="71">
                  <c:v>0.35</c:v>
                </c:pt>
                <c:pt idx="72">
                  <c:v>0.35</c:v>
                </c:pt>
                <c:pt idx="73">
                  <c:v>0.35</c:v>
                </c:pt>
                <c:pt idx="74">
                  <c:v>0.35</c:v>
                </c:pt>
                <c:pt idx="75">
                  <c:v>0.35</c:v>
                </c:pt>
                <c:pt idx="76">
                  <c:v>0.35</c:v>
                </c:pt>
                <c:pt idx="77">
                  <c:v>0.35</c:v>
                </c:pt>
                <c:pt idx="78">
                  <c:v>0.35</c:v>
                </c:pt>
                <c:pt idx="79">
                  <c:v>0.35</c:v>
                </c:pt>
                <c:pt idx="80">
                  <c:v>0.35</c:v>
                </c:pt>
                <c:pt idx="81">
                  <c:v>0.35</c:v>
                </c:pt>
                <c:pt idx="82">
                  <c:v>0.35</c:v>
                </c:pt>
                <c:pt idx="83">
                  <c:v>0.35</c:v>
                </c:pt>
                <c:pt idx="84">
                  <c:v>0.35</c:v>
                </c:pt>
                <c:pt idx="85">
                  <c:v>0.35</c:v>
                </c:pt>
                <c:pt idx="86">
                  <c:v>0.35</c:v>
                </c:pt>
                <c:pt idx="87">
                  <c:v>0.35</c:v>
                </c:pt>
                <c:pt idx="88">
                  <c:v>0.35</c:v>
                </c:pt>
                <c:pt idx="89">
                  <c:v>0.35</c:v>
                </c:pt>
                <c:pt idx="90">
                  <c:v>0.35</c:v>
                </c:pt>
                <c:pt idx="91">
                  <c:v>0.35</c:v>
                </c:pt>
                <c:pt idx="92">
                  <c:v>0.35</c:v>
                </c:pt>
                <c:pt idx="93">
                  <c:v>0.35</c:v>
                </c:pt>
                <c:pt idx="94">
                  <c:v>0.35</c:v>
                </c:pt>
                <c:pt idx="95">
                  <c:v>0.35</c:v>
                </c:pt>
                <c:pt idx="96">
                  <c:v>0.35</c:v>
                </c:pt>
                <c:pt idx="97">
                  <c:v>0.35</c:v>
                </c:pt>
                <c:pt idx="98">
                  <c:v>0.35</c:v>
                </c:pt>
                <c:pt idx="99">
                  <c:v>0.35</c:v>
                </c:pt>
                <c:pt idx="100">
                  <c:v>0.35</c:v>
                </c:pt>
                <c:pt idx="101">
                  <c:v>0.35</c:v>
                </c:pt>
                <c:pt idx="102">
                  <c:v>0.35</c:v>
                </c:pt>
                <c:pt idx="103">
                  <c:v>0.35</c:v>
                </c:pt>
                <c:pt idx="104">
                  <c:v>0.35</c:v>
                </c:pt>
                <c:pt idx="105">
                  <c:v>0.35</c:v>
                </c:pt>
                <c:pt idx="106">
                  <c:v>0.35</c:v>
                </c:pt>
                <c:pt idx="107">
                  <c:v>0.35</c:v>
                </c:pt>
                <c:pt idx="108">
                  <c:v>0.35</c:v>
                </c:pt>
                <c:pt idx="109">
                  <c:v>0.35</c:v>
                </c:pt>
                <c:pt idx="110">
                  <c:v>0.35</c:v>
                </c:pt>
                <c:pt idx="111">
                  <c:v>0.35</c:v>
                </c:pt>
                <c:pt idx="112">
                  <c:v>0.35</c:v>
                </c:pt>
                <c:pt idx="113">
                  <c:v>0.35</c:v>
                </c:pt>
                <c:pt idx="114">
                  <c:v>0.35</c:v>
                </c:pt>
                <c:pt idx="115">
                  <c:v>0.35</c:v>
                </c:pt>
                <c:pt idx="116">
                  <c:v>0.35</c:v>
                </c:pt>
                <c:pt idx="117">
                  <c:v>0.35</c:v>
                </c:pt>
                <c:pt idx="118">
                  <c:v>0.35</c:v>
                </c:pt>
                <c:pt idx="119">
                  <c:v>0.35</c:v>
                </c:pt>
                <c:pt idx="120">
                  <c:v>0.35</c:v>
                </c:pt>
                <c:pt idx="121">
                  <c:v>0.35</c:v>
                </c:pt>
                <c:pt idx="122">
                  <c:v>0.35</c:v>
                </c:pt>
                <c:pt idx="123">
                  <c:v>0.35</c:v>
                </c:pt>
                <c:pt idx="124">
                  <c:v>0.35</c:v>
                </c:pt>
                <c:pt idx="125">
                  <c:v>0.35</c:v>
                </c:pt>
                <c:pt idx="126">
                  <c:v>0.35</c:v>
                </c:pt>
                <c:pt idx="127">
                  <c:v>0.35</c:v>
                </c:pt>
                <c:pt idx="128">
                  <c:v>0.35</c:v>
                </c:pt>
                <c:pt idx="129">
                  <c:v>0.35</c:v>
                </c:pt>
                <c:pt idx="130">
                  <c:v>0.35</c:v>
                </c:pt>
                <c:pt idx="131">
                  <c:v>0.35</c:v>
                </c:pt>
                <c:pt idx="132">
                  <c:v>0.35</c:v>
                </c:pt>
                <c:pt idx="133">
                  <c:v>0.35</c:v>
                </c:pt>
                <c:pt idx="134">
                  <c:v>0.35</c:v>
                </c:pt>
                <c:pt idx="135">
                  <c:v>0.35</c:v>
                </c:pt>
                <c:pt idx="136">
                  <c:v>0.35</c:v>
                </c:pt>
                <c:pt idx="137">
                  <c:v>0.35</c:v>
                </c:pt>
                <c:pt idx="138">
                  <c:v>0.35</c:v>
                </c:pt>
                <c:pt idx="139">
                  <c:v>0.35</c:v>
                </c:pt>
                <c:pt idx="140">
                  <c:v>0.35</c:v>
                </c:pt>
                <c:pt idx="141">
                  <c:v>0.35</c:v>
                </c:pt>
                <c:pt idx="142">
                  <c:v>0.35</c:v>
                </c:pt>
                <c:pt idx="143">
                  <c:v>0.35</c:v>
                </c:pt>
                <c:pt idx="144">
                  <c:v>0.35</c:v>
                </c:pt>
                <c:pt idx="145">
                  <c:v>0.35</c:v>
                </c:pt>
                <c:pt idx="146">
                  <c:v>0.35</c:v>
                </c:pt>
                <c:pt idx="147">
                  <c:v>0.35</c:v>
                </c:pt>
                <c:pt idx="148">
                  <c:v>0.35</c:v>
                </c:pt>
                <c:pt idx="149">
                  <c:v>0.35</c:v>
                </c:pt>
                <c:pt idx="150">
                  <c:v>0.35</c:v>
                </c:pt>
                <c:pt idx="151">
                  <c:v>0.35</c:v>
                </c:pt>
                <c:pt idx="152">
                  <c:v>0.35</c:v>
                </c:pt>
                <c:pt idx="153">
                  <c:v>0.35</c:v>
                </c:pt>
                <c:pt idx="154">
                  <c:v>0.35</c:v>
                </c:pt>
                <c:pt idx="155">
                  <c:v>0.35</c:v>
                </c:pt>
                <c:pt idx="156">
                  <c:v>0.35</c:v>
                </c:pt>
                <c:pt idx="157">
                  <c:v>0.35</c:v>
                </c:pt>
                <c:pt idx="158">
                  <c:v>0.35</c:v>
                </c:pt>
                <c:pt idx="159">
                  <c:v>0.35</c:v>
                </c:pt>
                <c:pt idx="160">
                  <c:v>0.35</c:v>
                </c:pt>
                <c:pt idx="161">
                  <c:v>0.35</c:v>
                </c:pt>
                <c:pt idx="162">
                  <c:v>0.35</c:v>
                </c:pt>
                <c:pt idx="163">
                  <c:v>0.35</c:v>
                </c:pt>
                <c:pt idx="164">
                  <c:v>0.35</c:v>
                </c:pt>
                <c:pt idx="165">
                  <c:v>0.35</c:v>
                </c:pt>
                <c:pt idx="166">
                  <c:v>0.35</c:v>
                </c:pt>
                <c:pt idx="167">
                  <c:v>0.35</c:v>
                </c:pt>
                <c:pt idx="168">
                  <c:v>0.35</c:v>
                </c:pt>
                <c:pt idx="169">
                  <c:v>0.35</c:v>
                </c:pt>
                <c:pt idx="170">
                  <c:v>0.35</c:v>
                </c:pt>
                <c:pt idx="171">
                  <c:v>0.35</c:v>
                </c:pt>
                <c:pt idx="172">
                  <c:v>0.35</c:v>
                </c:pt>
                <c:pt idx="173">
                  <c:v>0.35</c:v>
                </c:pt>
                <c:pt idx="174">
                  <c:v>0.35</c:v>
                </c:pt>
                <c:pt idx="175">
                  <c:v>0.35</c:v>
                </c:pt>
                <c:pt idx="176">
                  <c:v>0.35</c:v>
                </c:pt>
                <c:pt idx="177">
                  <c:v>0.35</c:v>
                </c:pt>
                <c:pt idx="178">
                  <c:v>0.35</c:v>
                </c:pt>
                <c:pt idx="179">
                  <c:v>0.35</c:v>
                </c:pt>
                <c:pt idx="180">
                  <c:v>0.35</c:v>
                </c:pt>
                <c:pt idx="181">
                  <c:v>0.35</c:v>
                </c:pt>
                <c:pt idx="182">
                  <c:v>0.35</c:v>
                </c:pt>
                <c:pt idx="183">
                  <c:v>0.35</c:v>
                </c:pt>
                <c:pt idx="184">
                  <c:v>0.35</c:v>
                </c:pt>
                <c:pt idx="185">
                  <c:v>0.35</c:v>
                </c:pt>
                <c:pt idx="186">
                  <c:v>0.35</c:v>
                </c:pt>
                <c:pt idx="187">
                  <c:v>0.35</c:v>
                </c:pt>
                <c:pt idx="188">
                  <c:v>0.35</c:v>
                </c:pt>
                <c:pt idx="189">
                  <c:v>0.35</c:v>
                </c:pt>
                <c:pt idx="190">
                  <c:v>0.35</c:v>
                </c:pt>
                <c:pt idx="191">
                  <c:v>0.35</c:v>
                </c:pt>
                <c:pt idx="192">
                  <c:v>0.35</c:v>
                </c:pt>
                <c:pt idx="193">
                  <c:v>0.35</c:v>
                </c:pt>
                <c:pt idx="194">
                  <c:v>0.35</c:v>
                </c:pt>
                <c:pt idx="195">
                  <c:v>0.35</c:v>
                </c:pt>
                <c:pt idx="196">
                  <c:v>0.35</c:v>
                </c:pt>
                <c:pt idx="197">
                  <c:v>0.35</c:v>
                </c:pt>
                <c:pt idx="198">
                  <c:v>0.35</c:v>
                </c:pt>
                <c:pt idx="199">
                  <c:v>0.35</c:v>
                </c:pt>
                <c:pt idx="200">
                  <c:v>0.35</c:v>
                </c:pt>
                <c:pt idx="201">
                  <c:v>0.35</c:v>
                </c:pt>
                <c:pt idx="202">
                  <c:v>0.35</c:v>
                </c:pt>
                <c:pt idx="203">
                  <c:v>0.35</c:v>
                </c:pt>
                <c:pt idx="204">
                  <c:v>0.35</c:v>
                </c:pt>
                <c:pt idx="205">
                  <c:v>0.35</c:v>
                </c:pt>
                <c:pt idx="206">
                  <c:v>0.35</c:v>
                </c:pt>
                <c:pt idx="207">
                  <c:v>0.35</c:v>
                </c:pt>
                <c:pt idx="208">
                  <c:v>0.35</c:v>
                </c:pt>
                <c:pt idx="209">
                  <c:v>0.35</c:v>
                </c:pt>
                <c:pt idx="210">
                  <c:v>0.35</c:v>
                </c:pt>
                <c:pt idx="211">
                  <c:v>0.35</c:v>
                </c:pt>
                <c:pt idx="212">
                  <c:v>0.35</c:v>
                </c:pt>
                <c:pt idx="213">
                  <c:v>0.35</c:v>
                </c:pt>
                <c:pt idx="214">
                  <c:v>0.35</c:v>
                </c:pt>
                <c:pt idx="215">
                  <c:v>0.35</c:v>
                </c:pt>
                <c:pt idx="216">
                  <c:v>0.35</c:v>
                </c:pt>
                <c:pt idx="217">
                  <c:v>0.35</c:v>
                </c:pt>
                <c:pt idx="218">
                  <c:v>0.35</c:v>
                </c:pt>
                <c:pt idx="219">
                  <c:v>0.35</c:v>
                </c:pt>
                <c:pt idx="220">
                  <c:v>0.35</c:v>
                </c:pt>
                <c:pt idx="221">
                  <c:v>0.35</c:v>
                </c:pt>
                <c:pt idx="222">
                  <c:v>0.35</c:v>
                </c:pt>
                <c:pt idx="223">
                  <c:v>0.35</c:v>
                </c:pt>
                <c:pt idx="224">
                  <c:v>0.35</c:v>
                </c:pt>
                <c:pt idx="225">
                  <c:v>0.35</c:v>
                </c:pt>
                <c:pt idx="226">
                  <c:v>0.35</c:v>
                </c:pt>
                <c:pt idx="227">
                  <c:v>0.35</c:v>
                </c:pt>
                <c:pt idx="228">
                  <c:v>0.35</c:v>
                </c:pt>
                <c:pt idx="229">
                  <c:v>0.35</c:v>
                </c:pt>
                <c:pt idx="230">
                  <c:v>0.35</c:v>
                </c:pt>
                <c:pt idx="231">
                  <c:v>0.35</c:v>
                </c:pt>
                <c:pt idx="232">
                  <c:v>0.35</c:v>
                </c:pt>
                <c:pt idx="233">
                  <c:v>0.35</c:v>
                </c:pt>
                <c:pt idx="234">
                  <c:v>0.35</c:v>
                </c:pt>
                <c:pt idx="235">
                  <c:v>0.35</c:v>
                </c:pt>
                <c:pt idx="236">
                  <c:v>0.35</c:v>
                </c:pt>
                <c:pt idx="237">
                  <c:v>0.35</c:v>
                </c:pt>
                <c:pt idx="238">
                  <c:v>0.35</c:v>
                </c:pt>
                <c:pt idx="239">
                  <c:v>0.35</c:v>
                </c:pt>
                <c:pt idx="240">
                  <c:v>0.35</c:v>
                </c:pt>
                <c:pt idx="241">
                  <c:v>0.35</c:v>
                </c:pt>
                <c:pt idx="242">
                  <c:v>0.35</c:v>
                </c:pt>
                <c:pt idx="243">
                  <c:v>0.35</c:v>
                </c:pt>
                <c:pt idx="244">
                  <c:v>0.35</c:v>
                </c:pt>
                <c:pt idx="245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F-4B47-A293-69FAF507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125712"/>
        <c:axId val="474122432"/>
      </c:areaChart>
      <c:lineChart>
        <c:grouping val="standard"/>
        <c:varyColors val="0"/>
        <c:ser>
          <c:idx val="5"/>
          <c:order val="2"/>
          <c:tx>
            <c:strRef>
              <c:f>'Exempt Graph Data All'!$E$3</c:f>
              <c:strCache>
                <c:ptCount val="1"/>
                <c:pt idx="0">
                  <c:v>Market Median Compensation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'Exempt Graph Data All'!$A$4:$A$248</c:f>
              <c:strCache>
                <c:ptCount val="245"/>
                <c:pt idx="0">
                  <c:v>SVC_E117</c:v>
                </c:pt>
                <c:pt idx="1">
                  <c:v>SVC_E119</c:v>
                </c:pt>
                <c:pt idx="2">
                  <c:v>SVC_E70</c:v>
                </c:pt>
                <c:pt idx="3">
                  <c:v>SVC_E77</c:v>
                </c:pt>
                <c:pt idx="4">
                  <c:v>SVC_E15</c:v>
                </c:pt>
                <c:pt idx="5">
                  <c:v>SVC_E125</c:v>
                </c:pt>
                <c:pt idx="6">
                  <c:v>SVC_E147</c:v>
                </c:pt>
                <c:pt idx="7">
                  <c:v>SVC_E62</c:v>
                </c:pt>
                <c:pt idx="8">
                  <c:v>SVC_E90</c:v>
                </c:pt>
                <c:pt idx="9">
                  <c:v>SVC_E48</c:v>
                </c:pt>
                <c:pt idx="10">
                  <c:v>SVC_E129</c:v>
                </c:pt>
                <c:pt idx="11">
                  <c:v>SVC_E14</c:v>
                </c:pt>
                <c:pt idx="12">
                  <c:v>SVC_E118</c:v>
                </c:pt>
                <c:pt idx="13">
                  <c:v>SVC_E116</c:v>
                </c:pt>
                <c:pt idx="14">
                  <c:v>KPCo_EX2</c:v>
                </c:pt>
                <c:pt idx="15">
                  <c:v>SVC_E17</c:v>
                </c:pt>
                <c:pt idx="16">
                  <c:v>SVC_E132</c:v>
                </c:pt>
                <c:pt idx="17">
                  <c:v>SVC_E122</c:v>
                </c:pt>
                <c:pt idx="18">
                  <c:v>SVC_E139</c:v>
                </c:pt>
                <c:pt idx="19">
                  <c:v>SVC_E45</c:v>
                </c:pt>
                <c:pt idx="20">
                  <c:v>SVC_E153</c:v>
                </c:pt>
                <c:pt idx="21">
                  <c:v>SVC_E151</c:v>
                </c:pt>
                <c:pt idx="22">
                  <c:v>SVC_E152</c:v>
                </c:pt>
                <c:pt idx="23">
                  <c:v>SVC_E163</c:v>
                </c:pt>
                <c:pt idx="24">
                  <c:v>SVC_E148</c:v>
                </c:pt>
                <c:pt idx="25">
                  <c:v>SVC_E201</c:v>
                </c:pt>
                <c:pt idx="26">
                  <c:v>SVC_E172</c:v>
                </c:pt>
                <c:pt idx="27">
                  <c:v>SVC_E205</c:v>
                </c:pt>
                <c:pt idx="28">
                  <c:v>SVC_E92</c:v>
                </c:pt>
                <c:pt idx="29">
                  <c:v>SVC_E164</c:v>
                </c:pt>
                <c:pt idx="30">
                  <c:v>SVC_E120</c:v>
                </c:pt>
                <c:pt idx="31">
                  <c:v>SVC_E28</c:v>
                </c:pt>
                <c:pt idx="32">
                  <c:v>SVC_E136</c:v>
                </c:pt>
                <c:pt idx="33">
                  <c:v>SVC_E49</c:v>
                </c:pt>
                <c:pt idx="34">
                  <c:v>SVC_E182</c:v>
                </c:pt>
                <c:pt idx="35">
                  <c:v>KPCo_EX9</c:v>
                </c:pt>
                <c:pt idx="36">
                  <c:v>SVC_E124</c:v>
                </c:pt>
                <c:pt idx="37">
                  <c:v>SVC_E186</c:v>
                </c:pt>
                <c:pt idx="38">
                  <c:v>SVC_E105</c:v>
                </c:pt>
                <c:pt idx="39">
                  <c:v>SVC_E198</c:v>
                </c:pt>
                <c:pt idx="40">
                  <c:v>SVC_E11</c:v>
                </c:pt>
                <c:pt idx="41">
                  <c:v>SVC_E87</c:v>
                </c:pt>
                <c:pt idx="42">
                  <c:v>SVC_E137</c:v>
                </c:pt>
                <c:pt idx="43">
                  <c:v>SVC_E180</c:v>
                </c:pt>
                <c:pt idx="44">
                  <c:v>SVC_E154</c:v>
                </c:pt>
                <c:pt idx="45">
                  <c:v>SVC_E81</c:v>
                </c:pt>
                <c:pt idx="46">
                  <c:v>SVC_E51</c:v>
                </c:pt>
                <c:pt idx="47">
                  <c:v>SVC_E192</c:v>
                </c:pt>
                <c:pt idx="48">
                  <c:v>SVC_E16</c:v>
                </c:pt>
                <c:pt idx="49">
                  <c:v>SVC_E21</c:v>
                </c:pt>
                <c:pt idx="50">
                  <c:v>SVC_E200</c:v>
                </c:pt>
                <c:pt idx="51">
                  <c:v>SVC_E115</c:v>
                </c:pt>
                <c:pt idx="52">
                  <c:v>SVC_E135</c:v>
                </c:pt>
                <c:pt idx="53">
                  <c:v>SVC_E199</c:v>
                </c:pt>
                <c:pt idx="54">
                  <c:v>SVC_E141</c:v>
                </c:pt>
                <c:pt idx="55">
                  <c:v>SVC_E20</c:v>
                </c:pt>
                <c:pt idx="56">
                  <c:v>SVC_E159</c:v>
                </c:pt>
                <c:pt idx="57">
                  <c:v>SVC_E150</c:v>
                </c:pt>
                <c:pt idx="58">
                  <c:v>SVC_E183</c:v>
                </c:pt>
                <c:pt idx="59">
                  <c:v>SVC_E82</c:v>
                </c:pt>
                <c:pt idx="60">
                  <c:v>SVC_E138</c:v>
                </c:pt>
                <c:pt idx="61">
                  <c:v>SVC_E2</c:v>
                </c:pt>
                <c:pt idx="62">
                  <c:v>SVC_E146</c:v>
                </c:pt>
                <c:pt idx="63">
                  <c:v>SVC_E7</c:v>
                </c:pt>
                <c:pt idx="64">
                  <c:v>SVC_E143</c:v>
                </c:pt>
                <c:pt idx="65">
                  <c:v>SVC_E226</c:v>
                </c:pt>
                <c:pt idx="66">
                  <c:v>SVC_E22</c:v>
                </c:pt>
                <c:pt idx="67">
                  <c:v>SVC_E134</c:v>
                </c:pt>
                <c:pt idx="68">
                  <c:v>SVC_E42</c:v>
                </c:pt>
                <c:pt idx="69">
                  <c:v>SVC_E72</c:v>
                </c:pt>
                <c:pt idx="70">
                  <c:v>SVC_E56</c:v>
                </c:pt>
                <c:pt idx="71">
                  <c:v>SVC_E234</c:v>
                </c:pt>
                <c:pt idx="72">
                  <c:v>SVC_E44</c:v>
                </c:pt>
                <c:pt idx="73">
                  <c:v>SVC_E63</c:v>
                </c:pt>
                <c:pt idx="74">
                  <c:v>SVC_E140</c:v>
                </c:pt>
                <c:pt idx="75">
                  <c:v>SVC_E114</c:v>
                </c:pt>
                <c:pt idx="76">
                  <c:v>SVC_E171</c:v>
                </c:pt>
                <c:pt idx="77">
                  <c:v>SVC_E78</c:v>
                </c:pt>
                <c:pt idx="78">
                  <c:v>SVC_E64</c:v>
                </c:pt>
                <c:pt idx="79">
                  <c:v>SVC_E3</c:v>
                </c:pt>
                <c:pt idx="80">
                  <c:v>SVC_E25</c:v>
                </c:pt>
                <c:pt idx="81">
                  <c:v>SVC_E32</c:v>
                </c:pt>
                <c:pt idx="82">
                  <c:v>SVC_E75</c:v>
                </c:pt>
                <c:pt idx="83">
                  <c:v>SVC_E43</c:v>
                </c:pt>
                <c:pt idx="84">
                  <c:v>SVC_E131</c:v>
                </c:pt>
                <c:pt idx="85">
                  <c:v>SVC_E126</c:v>
                </c:pt>
                <c:pt idx="86">
                  <c:v>SVC_E89</c:v>
                </c:pt>
                <c:pt idx="87">
                  <c:v>SVC_E185</c:v>
                </c:pt>
                <c:pt idx="88">
                  <c:v>SVC_E189</c:v>
                </c:pt>
                <c:pt idx="89">
                  <c:v>SVC_E222</c:v>
                </c:pt>
                <c:pt idx="90">
                  <c:v>SVC_E6</c:v>
                </c:pt>
                <c:pt idx="91">
                  <c:v>SVC_E215</c:v>
                </c:pt>
                <c:pt idx="92">
                  <c:v>SVC_E27</c:v>
                </c:pt>
                <c:pt idx="93">
                  <c:v>SVC_E9</c:v>
                </c:pt>
                <c:pt idx="94">
                  <c:v>SVC_E50</c:v>
                </c:pt>
                <c:pt idx="95">
                  <c:v>SVC_E195</c:v>
                </c:pt>
                <c:pt idx="96">
                  <c:v>SVC_E80</c:v>
                </c:pt>
                <c:pt idx="97">
                  <c:v>SVC_E97</c:v>
                </c:pt>
                <c:pt idx="98">
                  <c:v>SVC_E19</c:v>
                </c:pt>
                <c:pt idx="99">
                  <c:v>SVC_E31</c:v>
                </c:pt>
                <c:pt idx="100">
                  <c:v>SVC_E107</c:v>
                </c:pt>
                <c:pt idx="101">
                  <c:v>SVC_E102</c:v>
                </c:pt>
                <c:pt idx="102">
                  <c:v>SVC_E10</c:v>
                </c:pt>
                <c:pt idx="103">
                  <c:v>SVC_E5</c:v>
                </c:pt>
                <c:pt idx="104">
                  <c:v>SVC_E173</c:v>
                </c:pt>
                <c:pt idx="105">
                  <c:v>KPCo_EX8</c:v>
                </c:pt>
                <c:pt idx="106">
                  <c:v>SVC_E202</c:v>
                </c:pt>
                <c:pt idx="107">
                  <c:v>SVC_E161</c:v>
                </c:pt>
                <c:pt idx="108">
                  <c:v>SVC_E93</c:v>
                </c:pt>
                <c:pt idx="109">
                  <c:v>SVC_E197</c:v>
                </c:pt>
                <c:pt idx="110">
                  <c:v>SVC_E121</c:v>
                </c:pt>
                <c:pt idx="111">
                  <c:v>SVC_E220</c:v>
                </c:pt>
                <c:pt idx="112">
                  <c:v>SVC_E100</c:v>
                </c:pt>
                <c:pt idx="113">
                  <c:v>SVC_E127</c:v>
                </c:pt>
                <c:pt idx="114">
                  <c:v>SVC_E95</c:v>
                </c:pt>
                <c:pt idx="115">
                  <c:v>SVC_E73</c:v>
                </c:pt>
                <c:pt idx="116">
                  <c:v>SVC_E112</c:v>
                </c:pt>
                <c:pt idx="117">
                  <c:v>SVC_E217</c:v>
                </c:pt>
                <c:pt idx="118">
                  <c:v>SVC_E149</c:v>
                </c:pt>
                <c:pt idx="119">
                  <c:v>SVC_E110</c:v>
                </c:pt>
                <c:pt idx="120">
                  <c:v>SVC_E71</c:v>
                </c:pt>
                <c:pt idx="121">
                  <c:v>SVC_E128</c:v>
                </c:pt>
                <c:pt idx="122">
                  <c:v>SVC_E130</c:v>
                </c:pt>
                <c:pt idx="123">
                  <c:v>SVC_E193</c:v>
                </c:pt>
                <c:pt idx="124">
                  <c:v>SVC_E123</c:v>
                </c:pt>
                <c:pt idx="125">
                  <c:v>SVC_E8</c:v>
                </c:pt>
                <c:pt idx="126">
                  <c:v>SVC_E219</c:v>
                </c:pt>
                <c:pt idx="127">
                  <c:v>SVC_E4</c:v>
                </c:pt>
                <c:pt idx="128">
                  <c:v>SVC_E34</c:v>
                </c:pt>
                <c:pt idx="129">
                  <c:v>SVC_E58</c:v>
                </c:pt>
                <c:pt idx="130">
                  <c:v>SVC_E111</c:v>
                </c:pt>
                <c:pt idx="131">
                  <c:v>SVC_E133</c:v>
                </c:pt>
                <c:pt idx="132">
                  <c:v>SVC_E170</c:v>
                </c:pt>
                <c:pt idx="133">
                  <c:v>SVC_E59</c:v>
                </c:pt>
                <c:pt idx="134">
                  <c:v>SVC_E104</c:v>
                </c:pt>
                <c:pt idx="135">
                  <c:v>SVC_E103</c:v>
                </c:pt>
                <c:pt idx="136">
                  <c:v>SVC_E178</c:v>
                </c:pt>
                <c:pt idx="137">
                  <c:v>SVC_E191</c:v>
                </c:pt>
                <c:pt idx="138">
                  <c:v>SVC_E221</c:v>
                </c:pt>
                <c:pt idx="139">
                  <c:v>SVC_E208</c:v>
                </c:pt>
                <c:pt idx="140">
                  <c:v>SVC_E212</c:v>
                </c:pt>
                <c:pt idx="141">
                  <c:v>SVC_E85</c:v>
                </c:pt>
                <c:pt idx="142">
                  <c:v>SVC_E35</c:v>
                </c:pt>
                <c:pt idx="143">
                  <c:v>SVC_E1</c:v>
                </c:pt>
                <c:pt idx="144">
                  <c:v>SVC_E216</c:v>
                </c:pt>
                <c:pt idx="145">
                  <c:v>SVC_E29</c:v>
                </c:pt>
                <c:pt idx="146">
                  <c:v>SVC_E144</c:v>
                </c:pt>
                <c:pt idx="147">
                  <c:v>SVC_E18</c:v>
                </c:pt>
                <c:pt idx="148">
                  <c:v>SVC_E225</c:v>
                </c:pt>
                <c:pt idx="149">
                  <c:v>SVC_E30</c:v>
                </c:pt>
                <c:pt idx="150">
                  <c:v>SVC_E169</c:v>
                </c:pt>
                <c:pt idx="151">
                  <c:v>SVC_E60</c:v>
                </c:pt>
                <c:pt idx="152">
                  <c:v>SVC_E187</c:v>
                </c:pt>
                <c:pt idx="153">
                  <c:v>SVC_E230</c:v>
                </c:pt>
                <c:pt idx="154">
                  <c:v>SVC_E142</c:v>
                </c:pt>
                <c:pt idx="155">
                  <c:v>SVC_E68</c:v>
                </c:pt>
                <c:pt idx="156">
                  <c:v>SVC_E67</c:v>
                </c:pt>
                <c:pt idx="157">
                  <c:v>SVC_E83</c:v>
                </c:pt>
                <c:pt idx="158">
                  <c:v>SVC_E184</c:v>
                </c:pt>
                <c:pt idx="159">
                  <c:v>SVC_E162</c:v>
                </c:pt>
                <c:pt idx="160">
                  <c:v>SVC_E98</c:v>
                </c:pt>
                <c:pt idx="161">
                  <c:v>SVC_E113</c:v>
                </c:pt>
                <c:pt idx="162">
                  <c:v>SVC_E160</c:v>
                </c:pt>
                <c:pt idx="163">
                  <c:v>SVC_E227</c:v>
                </c:pt>
                <c:pt idx="164">
                  <c:v>SVC_E155</c:v>
                </c:pt>
                <c:pt idx="165">
                  <c:v>SVC_E53</c:v>
                </c:pt>
                <c:pt idx="166">
                  <c:v>SVC_E101</c:v>
                </c:pt>
                <c:pt idx="167">
                  <c:v>SVC_E23</c:v>
                </c:pt>
                <c:pt idx="168">
                  <c:v>SVC_E145</c:v>
                </c:pt>
                <c:pt idx="169">
                  <c:v>SVC_E179</c:v>
                </c:pt>
                <c:pt idx="170">
                  <c:v>SVC_E99</c:v>
                </c:pt>
                <c:pt idx="171">
                  <c:v>SVC_E33</c:v>
                </c:pt>
                <c:pt idx="172">
                  <c:v>SVC_E76</c:v>
                </c:pt>
                <c:pt idx="173">
                  <c:v>SVC_E194</c:v>
                </c:pt>
                <c:pt idx="174">
                  <c:v>SVC_E181</c:v>
                </c:pt>
                <c:pt idx="175">
                  <c:v>SVC_E207</c:v>
                </c:pt>
                <c:pt idx="176">
                  <c:v>KPCo_EX1</c:v>
                </c:pt>
                <c:pt idx="177">
                  <c:v>SVC_E206</c:v>
                </c:pt>
                <c:pt idx="178">
                  <c:v>SVC_E210</c:v>
                </c:pt>
                <c:pt idx="179">
                  <c:v>SVC_E91</c:v>
                </c:pt>
                <c:pt idx="180">
                  <c:v>SVC_E86</c:v>
                </c:pt>
                <c:pt idx="181">
                  <c:v>SVC_E96</c:v>
                </c:pt>
                <c:pt idx="182">
                  <c:v>SVC_E209</c:v>
                </c:pt>
                <c:pt idx="183">
                  <c:v>KPCo_EX4</c:v>
                </c:pt>
                <c:pt idx="184">
                  <c:v>SVC_E196</c:v>
                </c:pt>
                <c:pt idx="185">
                  <c:v>SVC_E177</c:v>
                </c:pt>
                <c:pt idx="186">
                  <c:v>SVC_E13</c:v>
                </c:pt>
                <c:pt idx="187">
                  <c:v>SVC_E157</c:v>
                </c:pt>
                <c:pt idx="188">
                  <c:v>SVC_E218</c:v>
                </c:pt>
                <c:pt idx="189">
                  <c:v>SVC_E228</c:v>
                </c:pt>
                <c:pt idx="190">
                  <c:v>SVC_E61</c:v>
                </c:pt>
                <c:pt idx="191">
                  <c:v>SVC_E166</c:v>
                </c:pt>
                <c:pt idx="192">
                  <c:v>SVC_E214</c:v>
                </c:pt>
                <c:pt idx="193">
                  <c:v>SVC_E106</c:v>
                </c:pt>
                <c:pt idx="194">
                  <c:v>SVC_E94</c:v>
                </c:pt>
                <c:pt idx="195">
                  <c:v>SVC_E188</c:v>
                </c:pt>
                <c:pt idx="196">
                  <c:v>SVC_E174</c:v>
                </c:pt>
                <c:pt idx="197">
                  <c:v>KPCo_EX6</c:v>
                </c:pt>
                <c:pt idx="198">
                  <c:v>SVC_E190</c:v>
                </c:pt>
                <c:pt idx="199">
                  <c:v>SVC_E12</c:v>
                </c:pt>
                <c:pt idx="200">
                  <c:v>SVC_E156</c:v>
                </c:pt>
                <c:pt idx="201">
                  <c:v>SVC_E232</c:v>
                </c:pt>
                <c:pt idx="202">
                  <c:v>SVC_E88</c:v>
                </c:pt>
                <c:pt idx="203">
                  <c:v>SVC_E69</c:v>
                </c:pt>
                <c:pt idx="204">
                  <c:v>SVC_E54</c:v>
                </c:pt>
                <c:pt idx="205">
                  <c:v>SVC_E224</c:v>
                </c:pt>
                <c:pt idx="206">
                  <c:v>SVC_E84</c:v>
                </c:pt>
                <c:pt idx="207">
                  <c:v>SVC_E213</c:v>
                </c:pt>
                <c:pt idx="208">
                  <c:v>KPCo_EX7</c:v>
                </c:pt>
                <c:pt idx="209">
                  <c:v>SVC_E223</c:v>
                </c:pt>
                <c:pt idx="210">
                  <c:v>SVC_E229</c:v>
                </c:pt>
                <c:pt idx="211">
                  <c:v>SVC_E231</c:v>
                </c:pt>
                <c:pt idx="212">
                  <c:v>SVC_E168</c:v>
                </c:pt>
                <c:pt idx="213">
                  <c:v>SVC_E41</c:v>
                </c:pt>
                <c:pt idx="214">
                  <c:v>SVC_E175</c:v>
                </c:pt>
                <c:pt idx="215">
                  <c:v>SVC_E108</c:v>
                </c:pt>
                <c:pt idx="216">
                  <c:v>SVC_E36</c:v>
                </c:pt>
                <c:pt idx="217">
                  <c:v>KPCo_EX3</c:v>
                </c:pt>
                <c:pt idx="218">
                  <c:v>SVC_E176</c:v>
                </c:pt>
                <c:pt idx="219">
                  <c:v>SVC_E109</c:v>
                </c:pt>
                <c:pt idx="220">
                  <c:v>SVC_E165</c:v>
                </c:pt>
                <c:pt idx="221">
                  <c:v>SVC_E26</c:v>
                </c:pt>
                <c:pt idx="222">
                  <c:v>SVC_E158</c:v>
                </c:pt>
                <c:pt idx="223">
                  <c:v>SVC_E204</c:v>
                </c:pt>
                <c:pt idx="224">
                  <c:v>KPCo_EX5</c:v>
                </c:pt>
                <c:pt idx="225">
                  <c:v>SVC_E235</c:v>
                </c:pt>
                <c:pt idx="226">
                  <c:v>SVC_E211</c:v>
                </c:pt>
                <c:pt idx="227">
                  <c:v>SVC_E74</c:v>
                </c:pt>
                <c:pt idx="228">
                  <c:v>SVC_E55</c:v>
                </c:pt>
                <c:pt idx="229">
                  <c:v>SVC_E57</c:v>
                </c:pt>
                <c:pt idx="230">
                  <c:v>SVC_E203</c:v>
                </c:pt>
                <c:pt idx="231">
                  <c:v>SVC_E79</c:v>
                </c:pt>
                <c:pt idx="232">
                  <c:v>SVC_E39</c:v>
                </c:pt>
                <c:pt idx="233">
                  <c:v>SVC_E167</c:v>
                </c:pt>
                <c:pt idx="234">
                  <c:v>SVC_E37</c:v>
                </c:pt>
                <c:pt idx="235">
                  <c:v>SVC_E47</c:v>
                </c:pt>
                <c:pt idx="236">
                  <c:v>SVC_E38</c:v>
                </c:pt>
                <c:pt idx="237">
                  <c:v>SVC_E66</c:v>
                </c:pt>
                <c:pt idx="238">
                  <c:v>SVC_E65</c:v>
                </c:pt>
                <c:pt idx="239">
                  <c:v>SVC_E40</c:v>
                </c:pt>
                <c:pt idx="240">
                  <c:v>SVC_E236</c:v>
                </c:pt>
                <c:pt idx="241">
                  <c:v>SVC_E46</c:v>
                </c:pt>
                <c:pt idx="242">
                  <c:v>SVC_E233</c:v>
                </c:pt>
                <c:pt idx="243">
                  <c:v>SVC_E24</c:v>
                </c:pt>
                <c:pt idx="244">
                  <c:v>SVC_E52</c:v>
                </c:pt>
              </c:strCache>
            </c:strRef>
          </c:cat>
          <c:val>
            <c:numRef>
              <c:f>'Exempt Graph Data All'!$E$4:$E$249</c:f>
              <c:numCache>
                <c:formatCode>0.0%</c:formatCode>
                <c:ptCount val="2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CF-4B47-A293-69FAF5077973}"/>
            </c:ext>
          </c:extLst>
        </c:ser>
        <c:ser>
          <c:idx val="0"/>
          <c:order val="4"/>
          <c:tx>
            <c:strRef>
              <c:f>'Exempt Graph Data All'!$B$3</c:f>
              <c:strCache>
                <c:ptCount val="1"/>
                <c:pt idx="0">
                  <c:v>AEP Target TCC (with STI) vs. Survey Target TCC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'Exempt Graph Data All'!$A$4:$A$248</c:f>
              <c:strCache>
                <c:ptCount val="245"/>
                <c:pt idx="0">
                  <c:v>SVC_E117</c:v>
                </c:pt>
                <c:pt idx="1">
                  <c:v>SVC_E119</c:v>
                </c:pt>
                <c:pt idx="2">
                  <c:v>SVC_E70</c:v>
                </c:pt>
                <c:pt idx="3">
                  <c:v>SVC_E77</c:v>
                </c:pt>
                <c:pt idx="4">
                  <c:v>SVC_E15</c:v>
                </c:pt>
                <c:pt idx="5">
                  <c:v>SVC_E125</c:v>
                </c:pt>
                <c:pt idx="6">
                  <c:v>SVC_E147</c:v>
                </c:pt>
                <c:pt idx="7">
                  <c:v>SVC_E62</c:v>
                </c:pt>
                <c:pt idx="8">
                  <c:v>SVC_E90</c:v>
                </c:pt>
                <c:pt idx="9">
                  <c:v>SVC_E48</c:v>
                </c:pt>
                <c:pt idx="10">
                  <c:v>SVC_E129</c:v>
                </c:pt>
                <c:pt idx="11">
                  <c:v>SVC_E14</c:v>
                </c:pt>
                <c:pt idx="12">
                  <c:v>SVC_E118</c:v>
                </c:pt>
                <c:pt idx="13">
                  <c:v>SVC_E116</c:v>
                </c:pt>
                <c:pt idx="14">
                  <c:v>KPCo_EX2</c:v>
                </c:pt>
                <c:pt idx="15">
                  <c:v>SVC_E17</c:v>
                </c:pt>
                <c:pt idx="16">
                  <c:v>SVC_E132</c:v>
                </c:pt>
                <c:pt idx="17">
                  <c:v>SVC_E122</c:v>
                </c:pt>
                <c:pt idx="18">
                  <c:v>SVC_E139</c:v>
                </c:pt>
                <c:pt idx="19">
                  <c:v>SVC_E45</c:v>
                </c:pt>
                <c:pt idx="20">
                  <c:v>SVC_E153</c:v>
                </c:pt>
                <c:pt idx="21">
                  <c:v>SVC_E151</c:v>
                </c:pt>
                <c:pt idx="22">
                  <c:v>SVC_E152</c:v>
                </c:pt>
                <c:pt idx="23">
                  <c:v>SVC_E163</c:v>
                </c:pt>
                <c:pt idx="24">
                  <c:v>SVC_E148</c:v>
                </c:pt>
                <c:pt idx="25">
                  <c:v>SVC_E201</c:v>
                </c:pt>
                <c:pt idx="26">
                  <c:v>SVC_E172</c:v>
                </c:pt>
                <c:pt idx="27">
                  <c:v>SVC_E205</c:v>
                </c:pt>
                <c:pt idx="28">
                  <c:v>SVC_E92</c:v>
                </c:pt>
                <c:pt idx="29">
                  <c:v>SVC_E164</c:v>
                </c:pt>
                <c:pt idx="30">
                  <c:v>SVC_E120</c:v>
                </c:pt>
                <c:pt idx="31">
                  <c:v>SVC_E28</c:v>
                </c:pt>
                <c:pt idx="32">
                  <c:v>SVC_E136</c:v>
                </c:pt>
                <c:pt idx="33">
                  <c:v>SVC_E49</c:v>
                </c:pt>
                <c:pt idx="34">
                  <c:v>SVC_E182</c:v>
                </c:pt>
                <c:pt idx="35">
                  <c:v>KPCo_EX9</c:v>
                </c:pt>
                <c:pt idx="36">
                  <c:v>SVC_E124</c:v>
                </c:pt>
                <c:pt idx="37">
                  <c:v>SVC_E186</c:v>
                </c:pt>
                <c:pt idx="38">
                  <c:v>SVC_E105</c:v>
                </c:pt>
                <c:pt idx="39">
                  <c:v>SVC_E198</c:v>
                </c:pt>
                <c:pt idx="40">
                  <c:v>SVC_E11</c:v>
                </c:pt>
                <c:pt idx="41">
                  <c:v>SVC_E87</c:v>
                </c:pt>
                <c:pt idx="42">
                  <c:v>SVC_E137</c:v>
                </c:pt>
                <c:pt idx="43">
                  <c:v>SVC_E180</c:v>
                </c:pt>
                <c:pt idx="44">
                  <c:v>SVC_E154</c:v>
                </c:pt>
                <c:pt idx="45">
                  <c:v>SVC_E81</c:v>
                </c:pt>
                <c:pt idx="46">
                  <c:v>SVC_E51</c:v>
                </c:pt>
                <c:pt idx="47">
                  <c:v>SVC_E192</c:v>
                </c:pt>
                <c:pt idx="48">
                  <c:v>SVC_E16</c:v>
                </c:pt>
                <c:pt idx="49">
                  <c:v>SVC_E21</c:v>
                </c:pt>
                <c:pt idx="50">
                  <c:v>SVC_E200</c:v>
                </c:pt>
                <c:pt idx="51">
                  <c:v>SVC_E115</c:v>
                </c:pt>
                <c:pt idx="52">
                  <c:v>SVC_E135</c:v>
                </c:pt>
                <c:pt idx="53">
                  <c:v>SVC_E199</c:v>
                </c:pt>
                <c:pt idx="54">
                  <c:v>SVC_E141</c:v>
                </c:pt>
                <c:pt idx="55">
                  <c:v>SVC_E20</c:v>
                </c:pt>
                <c:pt idx="56">
                  <c:v>SVC_E159</c:v>
                </c:pt>
                <c:pt idx="57">
                  <c:v>SVC_E150</c:v>
                </c:pt>
                <c:pt idx="58">
                  <c:v>SVC_E183</c:v>
                </c:pt>
                <c:pt idx="59">
                  <c:v>SVC_E82</c:v>
                </c:pt>
                <c:pt idx="60">
                  <c:v>SVC_E138</c:v>
                </c:pt>
                <c:pt idx="61">
                  <c:v>SVC_E2</c:v>
                </c:pt>
                <c:pt idx="62">
                  <c:v>SVC_E146</c:v>
                </c:pt>
                <c:pt idx="63">
                  <c:v>SVC_E7</c:v>
                </c:pt>
                <c:pt idx="64">
                  <c:v>SVC_E143</c:v>
                </c:pt>
                <c:pt idx="65">
                  <c:v>SVC_E226</c:v>
                </c:pt>
                <c:pt idx="66">
                  <c:v>SVC_E22</c:v>
                </c:pt>
                <c:pt idx="67">
                  <c:v>SVC_E134</c:v>
                </c:pt>
                <c:pt idx="68">
                  <c:v>SVC_E42</c:v>
                </c:pt>
                <c:pt idx="69">
                  <c:v>SVC_E72</c:v>
                </c:pt>
                <c:pt idx="70">
                  <c:v>SVC_E56</c:v>
                </c:pt>
                <c:pt idx="71">
                  <c:v>SVC_E234</c:v>
                </c:pt>
                <c:pt idx="72">
                  <c:v>SVC_E44</c:v>
                </c:pt>
                <c:pt idx="73">
                  <c:v>SVC_E63</c:v>
                </c:pt>
                <c:pt idx="74">
                  <c:v>SVC_E140</c:v>
                </c:pt>
                <c:pt idx="75">
                  <c:v>SVC_E114</c:v>
                </c:pt>
                <c:pt idx="76">
                  <c:v>SVC_E171</c:v>
                </c:pt>
                <c:pt idx="77">
                  <c:v>SVC_E78</c:v>
                </c:pt>
                <c:pt idx="78">
                  <c:v>SVC_E64</c:v>
                </c:pt>
                <c:pt idx="79">
                  <c:v>SVC_E3</c:v>
                </c:pt>
                <c:pt idx="80">
                  <c:v>SVC_E25</c:v>
                </c:pt>
                <c:pt idx="81">
                  <c:v>SVC_E32</c:v>
                </c:pt>
                <c:pt idx="82">
                  <c:v>SVC_E75</c:v>
                </c:pt>
                <c:pt idx="83">
                  <c:v>SVC_E43</c:v>
                </c:pt>
                <c:pt idx="84">
                  <c:v>SVC_E131</c:v>
                </c:pt>
                <c:pt idx="85">
                  <c:v>SVC_E126</c:v>
                </c:pt>
                <c:pt idx="86">
                  <c:v>SVC_E89</c:v>
                </c:pt>
                <c:pt idx="87">
                  <c:v>SVC_E185</c:v>
                </c:pt>
                <c:pt idx="88">
                  <c:v>SVC_E189</c:v>
                </c:pt>
                <c:pt idx="89">
                  <c:v>SVC_E222</c:v>
                </c:pt>
                <c:pt idx="90">
                  <c:v>SVC_E6</c:v>
                </c:pt>
                <c:pt idx="91">
                  <c:v>SVC_E215</c:v>
                </c:pt>
                <c:pt idx="92">
                  <c:v>SVC_E27</c:v>
                </c:pt>
                <c:pt idx="93">
                  <c:v>SVC_E9</c:v>
                </c:pt>
                <c:pt idx="94">
                  <c:v>SVC_E50</c:v>
                </c:pt>
                <c:pt idx="95">
                  <c:v>SVC_E195</c:v>
                </c:pt>
                <c:pt idx="96">
                  <c:v>SVC_E80</c:v>
                </c:pt>
                <c:pt idx="97">
                  <c:v>SVC_E97</c:v>
                </c:pt>
                <c:pt idx="98">
                  <c:v>SVC_E19</c:v>
                </c:pt>
                <c:pt idx="99">
                  <c:v>SVC_E31</c:v>
                </c:pt>
                <c:pt idx="100">
                  <c:v>SVC_E107</c:v>
                </c:pt>
                <c:pt idx="101">
                  <c:v>SVC_E102</c:v>
                </c:pt>
                <c:pt idx="102">
                  <c:v>SVC_E10</c:v>
                </c:pt>
                <c:pt idx="103">
                  <c:v>SVC_E5</c:v>
                </c:pt>
                <c:pt idx="104">
                  <c:v>SVC_E173</c:v>
                </c:pt>
                <c:pt idx="105">
                  <c:v>KPCo_EX8</c:v>
                </c:pt>
                <c:pt idx="106">
                  <c:v>SVC_E202</c:v>
                </c:pt>
                <c:pt idx="107">
                  <c:v>SVC_E161</c:v>
                </c:pt>
                <c:pt idx="108">
                  <c:v>SVC_E93</c:v>
                </c:pt>
                <c:pt idx="109">
                  <c:v>SVC_E197</c:v>
                </c:pt>
                <c:pt idx="110">
                  <c:v>SVC_E121</c:v>
                </c:pt>
                <c:pt idx="111">
                  <c:v>SVC_E220</c:v>
                </c:pt>
                <c:pt idx="112">
                  <c:v>SVC_E100</c:v>
                </c:pt>
                <c:pt idx="113">
                  <c:v>SVC_E127</c:v>
                </c:pt>
                <c:pt idx="114">
                  <c:v>SVC_E95</c:v>
                </c:pt>
                <c:pt idx="115">
                  <c:v>SVC_E73</c:v>
                </c:pt>
                <c:pt idx="116">
                  <c:v>SVC_E112</c:v>
                </c:pt>
                <c:pt idx="117">
                  <c:v>SVC_E217</c:v>
                </c:pt>
                <c:pt idx="118">
                  <c:v>SVC_E149</c:v>
                </c:pt>
                <c:pt idx="119">
                  <c:v>SVC_E110</c:v>
                </c:pt>
                <c:pt idx="120">
                  <c:v>SVC_E71</c:v>
                </c:pt>
                <c:pt idx="121">
                  <c:v>SVC_E128</c:v>
                </c:pt>
                <c:pt idx="122">
                  <c:v>SVC_E130</c:v>
                </c:pt>
                <c:pt idx="123">
                  <c:v>SVC_E193</c:v>
                </c:pt>
                <c:pt idx="124">
                  <c:v>SVC_E123</c:v>
                </c:pt>
                <c:pt idx="125">
                  <c:v>SVC_E8</c:v>
                </c:pt>
                <c:pt idx="126">
                  <c:v>SVC_E219</c:v>
                </c:pt>
                <c:pt idx="127">
                  <c:v>SVC_E4</c:v>
                </c:pt>
                <c:pt idx="128">
                  <c:v>SVC_E34</c:v>
                </c:pt>
                <c:pt idx="129">
                  <c:v>SVC_E58</c:v>
                </c:pt>
                <c:pt idx="130">
                  <c:v>SVC_E111</c:v>
                </c:pt>
                <c:pt idx="131">
                  <c:v>SVC_E133</c:v>
                </c:pt>
                <c:pt idx="132">
                  <c:v>SVC_E170</c:v>
                </c:pt>
                <c:pt idx="133">
                  <c:v>SVC_E59</c:v>
                </c:pt>
                <c:pt idx="134">
                  <c:v>SVC_E104</c:v>
                </c:pt>
                <c:pt idx="135">
                  <c:v>SVC_E103</c:v>
                </c:pt>
                <c:pt idx="136">
                  <c:v>SVC_E178</c:v>
                </c:pt>
                <c:pt idx="137">
                  <c:v>SVC_E191</c:v>
                </c:pt>
                <c:pt idx="138">
                  <c:v>SVC_E221</c:v>
                </c:pt>
                <c:pt idx="139">
                  <c:v>SVC_E208</c:v>
                </c:pt>
                <c:pt idx="140">
                  <c:v>SVC_E212</c:v>
                </c:pt>
                <c:pt idx="141">
                  <c:v>SVC_E85</c:v>
                </c:pt>
                <c:pt idx="142">
                  <c:v>SVC_E35</c:v>
                </c:pt>
                <c:pt idx="143">
                  <c:v>SVC_E1</c:v>
                </c:pt>
                <c:pt idx="144">
                  <c:v>SVC_E216</c:v>
                </c:pt>
                <c:pt idx="145">
                  <c:v>SVC_E29</c:v>
                </c:pt>
                <c:pt idx="146">
                  <c:v>SVC_E144</c:v>
                </c:pt>
                <c:pt idx="147">
                  <c:v>SVC_E18</c:v>
                </c:pt>
                <c:pt idx="148">
                  <c:v>SVC_E225</c:v>
                </c:pt>
                <c:pt idx="149">
                  <c:v>SVC_E30</c:v>
                </c:pt>
                <c:pt idx="150">
                  <c:v>SVC_E169</c:v>
                </c:pt>
                <c:pt idx="151">
                  <c:v>SVC_E60</c:v>
                </c:pt>
                <c:pt idx="152">
                  <c:v>SVC_E187</c:v>
                </c:pt>
                <c:pt idx="153">
                  <c:v>SVC_E230</c:v>
                </c:pt>
                <c:pt idx="154">
                  <c:v>SVC_E142</c:v>
                </c:pt>
                <c:pt idx="155">
                  <c:v>SVC_E68</c:v>
                </c:pt>
                <c:pt idx="156">
                  <c:v>SVC_E67</c:v>
                </c:pt>
                <c:pt idx="157">
                  <c:v>SVC_E83</c:v>
                </c:pt>
                <c:pt idx="158">
                  <c:v>SVC_E184</c:v>
                </c:pt>
                <c:pt idx="159">
                  <c:v>SVC_E162</c:v>
                </c:pt>
                <c:pt idx="160">
                  <c:v>SVC_E98</c:v>
                </c:pt>
                <c:pt idx="161">
                  <c:v>SVC_E113</c:v>
                </c:pt>
                <c:pt idx="162">
                  <c:v>SVC_E160</c:v>
                </c:pt>
                <c:pt idx="163">
                  <c:v>SVC_E227</c:v>
                </c:pt>
                <c:pt idx="164">
                  <c:v>SVC_E155</c:v>
                </c:pt>
                <c:pt idx="165">
                  <c:v>SVC_E53</c:v>
                </c:pt>
                <c:pt idx="166">
                  <c:v>SVC_E101</c:v>
                </c:pt>
                <c:pt idx="167">
                  <c:v>SVC_E23</c:v>
                </c:pt>
                <c:pt idx="168">
                  <c:v>SVC_E145</c:v>
                </c:pt>
                <c:pt idx="169">
                  <c:v>SVC_E179</c:v>
                </c:pt>
                <c:pt idx="170">
                  <c:v>SVC_E99</c:v>
                </c:pt>
                <c:pt idx="171">
                  <c:v>SVC_E33</c:v>
                </c:pt>
                <c:pt idx="172">
                  <c:v>SVC_E76</c:v>
                </c:pt>
                <c:pt idx="173">
                  <c:v>SVC_E194</c:v>
                </c:pt>
                <c:pt idx="174">
                  <c:v>SVC_E181</c:v>
                </c:pt>
                <c:pt idx="175">
                  <c:v>SVC_E207</c:v>
                </c:pt>
                <c:pt idx="176">
                  <c:v>KPCo_EX1</c:v>
                </c:pt>
                <c:pt idx="177">
                  <c:v>SVC_E206</c:v>
                </c:pt>
                <c:pt idx="178">
                  <c:v>SVC_E210</c:v>
                </c:pt>
                <c:pt idx="179">
                  <c:v>SVC_E91</c:v>
                </c:pt>
                <c:pt idx="180">
                  <c:v>SVC_E86</c:v>
                </c:pt>
                <c:pt idx="181">
                  <c:v>SVC_E96</c:v>
                </c:pt>
                <c:pt idx="182">
                  <c:v>SVC_E209</c:v>
                </c:pt>
                <c:pt idx="183">
                  <c:v>KPCo_EX4</c:v>
                </c:pt>
                <c:pt idx="184">
                  <c:v>SVC_E196</c:v>
                </c:pt>
                <c:pt idx="185">
                  <c:v>SVC_E177</c:v>
                </c:pt>
                <c:pt idx="186">
                  <c:v>SVC_E13</c:v>
                </c:pt>
                <c:pt idx="187">
                  <c:v>SVC_E157</c:v>
                </c:pt>
                <c:pt idx="188">
                  <c:v>SVC_E218</c:v>
                </c:pt>
                <c:pt idx="189">
                  <c:v>SVC_E228</c:v>
                </c:pt>
                <c:pt idx="190">
                  <c:v>SVC_E61</c:v>
                </c:pt>
                <c:pt idx="191">
                  <c:v>SVC_E166</c:v>
                </c:pt>
                <c:pt idx="192">
                  <c:v>SVC_E214</c:v>
                </c:pt>
                <c:pt idx="193">
                  <c:v>SVC_E106</c:v>
                </c:pt>
                <c:pt idx="194">
                  <c:v>SVC_E94</c:v>
                </c:pt>
                <c:pt idx="195">
                  <c:v>SVC_E188</c:v>
                </c:pt>
                <c:pt idx="196">
                  <c:v>SVC_E174</c:v>
                </c:pt>
                <c:pt idx="197">
                  <c:v>KPCo_EX6</c:v>
                </c:pt>
                <c:pt idx="198">
                  <c:v>SVC_E190</c:v>
                </c:pt>
                <c:pt idx="199">
                  <c:v>SVC_E12</c:v>
                </c:pt>
                <c:pt idx="200">
                  <c:v>SVC_E156</c:v>
                </c:pt>
                <c:pt idx="201">
                  <c:v>SVC_E232</c:v>
                </c:pt>
                <c:pt idx="202">
                  <c:v>SVC_E88</c:v>
                </c:pt>
                <c:pt idx="203">
                  <c:v>SVC_E69</c:v>
                </c:pt>
                <c:pt idx="204">
                  <c:v>SVC_E54</c:v>
                </c:pt>
                <c:pt idx="205">
                  <c:v>SVC_E224</c:v>
                </c:pt>
                <c:pt idx="206">
                  <c:v>SVC_E84</c:v>
                </c:pt>
                <c:pt idx="207">
                  <c:v>SVC_E213</c:v>
                </c:pt>
                <c:pt idx="208">
                  <c:v>KPCo_EX7</c:v>
                </c:pt>
                <c:pt idx="209">
                  <c:v>SVC_E223</c:v>
                </c:pt>
                <c:pt idx="210">
                  <c:v>SVC_E229</c:v>
                </c:pt>
                <c:pt idx="211">
                  <c:v>SVC_E231</c:v>
                </c:pt>
                <c:pt idx="212">
                  <c:v>SVC_E168</c:v>
                </c:pt>
                <c:pt idx="213">
                  <c:v>SVC_E41</c:v>
                </c:pt>
                <c:pt idx="214">
                  <c:v>SVC_E175</c:v>
                </c:pt>
                <c:pt idx="215">
                  <c:v>SVC_E108</c:v>
                </c:pt>
                <c:pt idx="216">
                  <c:v>SVC_E36</c:v>
                </c:pt>
                <c:pt idx="217">
                  <c:v>KPCo_EX3</c:v>
                </c:pt>
                <c:pt idx="218">
                  <c:v>SVC_E176</c:v>
                </c:pt>
                <c:pt idx="219">
                  <c:v>SVC_E109</c:v>
                </c:pt>
                <c:pt idx="220">
                  <c:v>SVC_E165</c:v>
                </c:pt>
                <c:pt idx="221">
                  <c:v>SVC_E26</c:v>
                </c:pt>
                <c:pt idx="222">
                  <c:v>SVC_E158</c:v>
                </c:pt>
                <c:pt idx="223">
                  <c:v>SVC_E204</c:v>
                </c:pt>
                <c:pt idx="224">
                  <c:v>KPCo_EX5</c:v>
                </c:pt>
                <c:pt idx="225">
                  <c:v>SVC_E235</c:v>
                </c:pt>
                <c:pt idx="226">
                  <c:v>SVC_E211</c:v>
                </c:pt>
                <c:pt idx="227">
                  <c:v>SVC_E74</c:v>
                </c:pt>
                <c:pt idx="228">
                  <c:v>SVC_E55</c:v>
                </c:pt>
                <c:pt idx="229">
                  <c:v>SVC_E57</c:v>
                </c:pt>
                <c:pt idx="230">
                  <c:v>SVC_E203</c:v>
                </c:pt>
                <c:pt idx="231">
                  <c:v>SVC_E79</c:v>
                </c:pt>
                <c:pt idx="232">
                  <c:v>SVC_E39</c:v>
                </c:pt>
                <c:pt idx="233">
                  <c:v>SVC_E167</c:v>
                </c:pt>
                <c:pt idx="234">
                  <c:v>SVC_E37</c:v>
                </c:pt>
                <c:pt idx="235">
                  <c:v>SVC_E47</c:v>
                </c:pt>
                <c:pt idx="236">
                  <c:v>SVC_E38</c:v>
                </c:pt>
                <c:pt idx="237">
                  <c:v>SVC_E66</c:v>
                </c:pt>
                <c:pt idx="238">
                  <c:v>SVC_E65</c:v>
                </c:pt>
                <c:pt idx="239">
                  <c:v>SVC_E40</c:v>
                </c:pt>
                <c:pt idx="240">
                  <c:v>SVC_E236</c:v>
                </c:pt>
                <c:pt idx="241">
                  <c:v>SVC_E46</c:v>
                </c:pt>
                <c:pt idx="242">
                  <c:v>SVC_E233</c:v>
                </c:pt>
                <c:pt idx="243">
                  <c:v>SVC_E24</c:v>
                </c:pt>
                <c:pt idx="244">
                  <c:v>SVC_E52</c:v>
                </c:pt>
              </c:strCache>
            </c:strRef>
          </c:cat>
          <c:val>
            <c:numRef>
              <c:f>'Exempt Graph Data All'!$B$4:$B$249</c:f>
              <c:numCache>
                <c:formatCode>0.0%</c:formatCode>
                <c:ptCount val="246"/>
                <c:pt idx="0">
                  <c:v>1.5086211317593636</c:v>
                </c:pt>
                <c:pt idx="1">
                  <c:v>1.3726311694192748</c:v>
                </c:pt>
                <c:pt idx="2">
                  <c:v>1.3245586196529089</c:v>
                </c:pt>
                <c:pt idx="3">
                  <c:v>1.2581206762939763</c:v>
                </c:pt>
                <c:pt idx="4">
                  <c:v>1.2526269280908513</c:v>
                </c:pt>
                <c:pt idx="5">
                  <c:v>1.2130102209033959</c:v>
                </c:pt>
                <c:pt idx="6">
                  <c:v>1.2107991498718342</c:v>
                </c:pt>
                <c:pt idx="7">
                  <c:v>1.2048414059686714</c:v>
                </c:pt>
                <c:pt idx="8">
                  <c:v>1.2037231007891076</c:v>
                </c:pt>
                <c:pt idx="9">
                  <c:v>1.2018794736630856</c:v>
                </c:pt>
                <c:pt idx="10">
                  <c:v>1.1940589421141961</c:v>
                </c:pt>
                <c:pt idx="11">
                  <c:v>1.1927025618046496</c:v>
                </c:pt>
                <c:pt idx="12">
                  <c:v>1.1925461532886483</c:v>
                </c:pt>
                <c:pt idx="13">
                  <c:v>1.1919601242236024</c:v>
                </c:pt>
                <c:pt idx="14">
                  <c:v>1.1801691037630553</c:v>
                </c:pt>
                <c:pt idx="15">
                  <c:v>1.177882227307399</c:v>
                </c:pt>
                <c:pt idx="16">
                  <c:v>1.1721714575277953</c:v>
                </c:pt>
                <c:pt idx="17">
                  <c:v>1.1714262833679601</c:v>
                </c:pt>
                <c:pt idx="18">
                  <c:v>1.1671997681638415</c:v>
                </c:pt>
                <c:pt idx="19">
                  <c:v>1.1606771181633926</c:v>
                </c:pt>
                <c:pt idx="20">
                  <c:v>1.1508738554099001</c:v>
                </c:pt>
                <c:pt idx="21">
                  <c:v>1.1456756334063185</c:v>
                </c:pt>
                <c:pt idx="22">
                  <c:v>1.1442774619342098</c:v>
                </c:pt>
                <c:pt idx="23">
                  <c:v>1.1426843643045539</c:v>
                </c:pt>
                <c:pt idx="24">
                  <c:v>1.1271147161066051</c:v>
                </c:pt>
                <c:pt idx="25">
                  <c:v>1.123589280181762</c:v>
                </c:pt>
                <c:pt idx="26">
                  <c:v>1.1206371270704065</c:v>
                </c:pt>
                <c:pt idx="27">
                  <c:v>1.1166574003834735</c:v>
                </c:pt>
                <c:pt idx="28">
                  <c:v>1.1144318592840332</c:v>
                </c:pt>
                <c:pt idx="29">
                  <c:v>1.1131151176147431</c:v>
                </c:pt>
                <c:pt idx="30">
                  <c:v>1.1113789757379562</c:v>
                </c:pt>
                <c:pt idx="31">
                  <c:v>1.1101193712677662</c:v>
                </c:pt>
                <c:pt idx="32">
                  <c:v>1.1072963675294256</c:v>
                </c:pt>
                <c:pt idx="33">
                  <c:v>1.1051564539367744</c:v>
                </c:pt>
                <c:pt idx="34">
                  <c:v>1.100244991657056</c:v>
                </c:pt>
                <c:pt idx="35">
                  <c:v>1.0974033380222787</c:v>
                </c:pt>
                <c:pt idx="36">
                  <c:v>1.0908637959334166</c:v>
                </c:pt>
                <c:pt idx="37">
                  <c:v>1.0850835027209409</c:v>
                </c:pt>
                <c:pt idx="38">
                  <c:v>1.0813425638506633</c:v>
                </c:pt>
                <c:pt idx="39">
                  <c:v>1.0792215796250626</c:v>
                </c:pt>
                <c:pt idx="40">
                  <c:v>1.0747656627210478</c:v>
                </c:pt>
                <c:pt idx="41">
                  <c:v>1.070947881795896</c:v>
                </c:pt>
                <c:pt idx="42">
                  <c:v>1.0653218392245578</c:v>
                </c:pt>
                <c:pt idx="43">
                  <c:v>1.0604156208305062</c:v>
                </c:pt>
                <c:pt idx="44">
                  <c:v>1.0595023396044114</c:v>
                </c:pt>
                <c:pt idx="45">
                  <c:v>1.0585315433319109</c:v>
                </c:pt>
                <c:pt idx="46">
                  <c:v>1.0578138615805686</c:v>
                </c:pt>
                <c:pt idx="47">
                  <c:v>1.0562510966126586</c:v>
                </c:pt>
                <c:pt idx="48">
                  <c:v>1.0532360685404367</c:v>
                </c:pt>
                <c:pt idx="49">
                  <c:v>1.048862882347646</c:v>
                </c:pt>
                <c:pt idx="50">
                  <c:v>1.0445940970014718</c:v>
                </c:pt>
                <c:pt idx="51">
                  <c:v>1.0440475780756047</c:v>
                </c:pt>
                <c:pt idx="52">
                  <c:v>1.0407623429908659</c:v>
                </c:pt>
                <c:pt idx="53">
                  <c:v>1.0377673429397569</c:v>
                </c:pt>
                <c:pt idx="54">
                  <c:v>1.037617039316943</c:v>
                </c:pt>
                <c:pt idx="55">
                  <c:v>1.0364969345165065</c:v>
                </c:pt>
                <c:pt idx="56">
                  <c:v>1.0322070340768748</c:v>
                </c:pt>
                <c:pt idx="57">
                  <c:v>1.0319714297824993</c:v>
                </c:pt>
                <c:pt idx="58">
                  <c:v>1.0314770845387977</c:v>
                </c:pt>
                <c:pt idx="59">
                  <c:v>1.0303708162369032</c:v>
                </c:pt>
                <c:pt idx="60">
                  <c:v>1.0296320546089568</c:v>
                </c:pt>
                <c:pt idx="61">
                  <c:v>1.0290016473143224</c:v>
                </c:pt>
                <c:pt idx="62">
                  <c:v>1.0289488196345327</c:v>
                </c:pt>
                <c:pt idx="63">
                  <c:v>1.0282191952959854</c:v>
                </c:pt>
                <c:pt idx="64">
                  <c:v>1.0255703305451067</c:v>
                </c:pt>
                <c:pt idx="65">
                  <c:v>1.025172210120801</c:v>
                </c:pt>
                <c:pt idx="66">
                  <c:v>1.0242376415771355</c:v>
                </c:pt>
                <c:pt idx="67">
                  <c:v>1.0241885322004551</c:v>
                </c:pt>
                <c:pt idx="68">
                  <c:v>1.0234320165100517</c:v>
                </c:pt>
                <c:pt idx="69">
                  <c:v>1.0226377071204658</c:v>
                </c:pt>
                <c:pt idx="70">
                  <c:v>1.0176222339998287</c:v>
                </c:pt>
                <c:pt idx="71">
                  <c:v>1.0165790585253673</c:v>
                </c:pt>
                <c:pt idx="72">
                  <c:v>1.016325305234989</c:v>
                </c:pt>
                <c:pt idx="73">
                  <c:v>1.0156938784557821</c:v>
                </c:pt>
                <c:pt idx="74">
                  <c:v>1.0131941139431104</c:v>
                </c:pt>
                <c:pt idx="75">
                  <c:v>1.0127382403065648</c:v>
                </c:pt>
                <c:pt idx="76">
                  <c:v>1.0125756379900026</c:v>
                </c:pt>
                <c:pt idx="77">
                  <c:v>1.0119554828719048</c:v>
                </c:pt>
                <c:pt idx="78">
                  <c:v>1.0116746904008365</c:v>
                </c:pt>
                <c:pt idx="79">
                  <c:v>1.0110816073539719</c:v>
                </c:pt>
                <c:pt idx="80">
                  <c:v>1.0069525658651945</c:v>
                </c:pt>
                <c:pt idx="81">
                  <c:v>1.0067646441028169</c:v>
                </c:pt>
                <c:pt idx="82">
                  <c:v>1.0065522615902722</c:v>
                </c:pt>
                <c:pt idx="83">
                  <c:v>1.0056994308397194</c:v>
                </c:pt>
                <c:pt idx="84">
                  <c:v>1.003734296592113</c:v>
                </c:pt>
                <c:pt idx="85">
                  <c:v>1.0032033042529989</c:v>
                </c:pt>
                <c:pt idx="86">
                  <c:v>1.0030383727134962</c:v>
                </c:pt>
                <c:pt idx="87">
                  <c:v>1.0011601676580921</c:v>
                </c:pt>
                <c:pt idx="88">
                  <c:v>1.0000078530299406</c:v>
                </c:pt>
                <c:pt idx="89">
                  <c:v>0.99987049288491026</c:v>
                </c:pt>
                <c:pt idx="90">
                  <c:v>0.99975952841475413</c:v>
                </c:pt>
                <c:pt idx="91">
                  <c:v>0.99943368203443184</c:v>
                </c:pt>
                <c:pt idx="92">
                  <c:v>0.99940722223411771</c:v>
                </c:pt>
                <c:pt idx="93">
                  <c:v>0.99903529545539804</c:v>
                </c:pt>
                <c:pt idx="94">
                  <c:v>0.99901408525200608</c:v>
                </c:pt>
                <c:pt idx="95">
                  <c:v>0.99752183270036032</c:v>
                </c:pt>
                <c:pt idx="96">
                  <c:v>0.99645910143668814</c:v>
                </c:pt>
                <c:pt idx="97">
                  <c:v>0.99238819182701843</c:v>
                </c:pt>
                <c:pt idx="98">
                  <c:v>0.99234953809644888</c:v>
                </c:pt>
                <c:pt idx="99">
                  <c:v>0.99210527409854687</c:v>
                </c:pt>
                <c:pt idx="100">
                  <c:v>0.99104513440051001</c:v>
                </c:pt>
                <c:pt idx="101">
                  <c:v>0.99057472593930651</c:v>
                </c:pt>
                <c:pt idx="102">
                  <c:v>0.99005785829307569</c:v>
                </c:pt>
                <c:pt idx="103">
                  <c:v>0.98856408355297209</c:v>
                </c:pt>
                <c:pt idx="104">
                  <c:v>0.98819314682695736</c:v>
                </c:pt>
                <c:pt idx="105">
                  <c:v>0.9875649557014633</c:v>
                </c:pt>
                <c:pt idx="106">
                  <c:v>0.98706996172087524</c:v>
                </c:pt>
                <c:pt idx="107">
                  <c:v>0.98552753394005888</c:v>
                </c:pt>
                <c:pt idx="108">
                  <c:v>0.98507939629320096</c:v>
                </c:pt>
                <c:pt idx="109">
                  <c:v>0.98493046255402006</c:v>
                </c:pt>
                <c:pt idx="110">
                  <c:v>0.98423822703900887</c:v>
                </c:pt>
                <c:pt idx="111">
                  <c:v>0.98365115783105861</c:v>
                </c:pt>
                <c:pt idx="112">
                  <c:v>0.98331042110474187</c:v>
                </c:pt>
                <c:pt idx="113">
                  <c:v>0.98175492142980481</c:v>
                </c:pt>
                <c:pt idx="114">
                  <c:v>0.980235967793881</c:v>
                </c:pt>
                <c:pt idx="115">
                  <c:v>0.97975996340784355</c:v>
                </c:pt>
                <c:pt idx="116">
                  <c:v>0.97731393119340593</c:v>
                </c:pt>
                <c:pt idx="117">
                  <c:v>0.97579850051947836</c:v>
                </c:pt>
                <c:pt idx="118">
                  <c:v>0.97466630439013002</c:v>
                </c:pt>
                <c:pt idx="119">
                  <c:v>0.97379493087463342</c:v>
                </c:pt>
                <c:pt idx="120">
                  <c:v>0.97360951990306588</c:v>
                </c:pt>
                <c:pt idx="121">
                  <c:v>0.97341405982245455</c:v>
                </c:pt>
                <c:pt idx="122">
                  <c:v>0.97248223000107459</c:v>
                </c:pt>
                <c:pt idx="123">
                  <c:v>0.97228783607891001</c:v>
                </c:pt>
                <c:pt idx="124">
                  <c:v>0.97030701125528729</c:v>
                </c:pt>
                <c:pt idx="125">
                  <c:v>0.96951836746401199</c:v>
                </c:pt>
                <c:pt idx="126">
                  <c:v>0.96619239159284698</c:v>
                </c:pt>
                <c:pt idx="127">
                  <c:v>0.9661651051548088</c:v>
                </c:pt>
                <c:pt idx="128">
                  <c:v>0.96561768399126491</c:v>
                </c:pt>
                <c:pt idx="129">
                  <c:v>0.96555943579098635</c:v>
                </c:pt>
                <c:pt idx="130">
                  <c:v>0.96311102035687357</c:v>
                </c:pt>
                <c:pt idx="131">
                  <c:v>0.96307475209763549</c:v>
                </c:pt>
                <c:pt idx="132">
                  <c:v>0.96173870989512356</c:v>
                </c:pt>
                <c:pt idx="133">
                  <c:v>0.96128750626922177</c:v>
                </c:pt>
                <c:pt idx="134">
                  <c:v>0.96109456742816768</c:v>
                </c:pt>
                <c:pt idx="135">
                  <c:v>0.96105302211656229</c:v>
                </c:pt>
                <c:pt idx="136">
                  <c:v>0.96041918459365483</c:v>
                </c:pt>
                <c:pt idx="137">
                  <c:v>0.95899055713831505</c:v>
                </c:pt>
                <c:pt idx="138">
                  <c:v>0.95802102814859691</c:v>
                </c:pt>
                <c:pt idx="139">
                  <c:v>0.95749879222724055</c:v>
                </c:pt>
                <c:pt idx="140">
                  <c:v>0.95727388889407272</c:v>
                </c:pt>
                <c:pt idx="141">
                  <c:v>0.95600710840343184</c:v>
                </c:pt>
                <c:pt idx="142">
                  <c:v>0.95580057179056366</c:v>
                </c:pt>
                <c:pt idx="143">
                  <c:v>0.95538988978084971</c:v>
                </c:pt>
                <c:pt idx="144">
                  <c:v>0.95513002105825318</c:v>
                </c:pt>
                <c:pt idx="145">
                  <c:v>0.95436136843274466</c:v>
                </c:pt>
                <c:pt idx="146">
                  <c:v>0.95286506894812517</c:v>
                </c:pt>
                <c:pt idx="147">
                  <c:v>0.95226657974346196</c:v>
                </c:pt>
                <c:pt idx="148">
                  <c:v>0.95200716386804995</c:v>
                </c:pt>
                <c:pt idx="149">
                  <c:v>0.95084088461651017</c:v>
                </c:pt>
                <c:pt idx="150">
                  <c:v>0.95013205476532958</c:v>
                </c:pt>
                <c:pt idx="151">
                  <c:v>0.94930428098806663</c:v>
                </c:pt>
                <c:pt idx="152">
                  <c:v>0.94901823922846473</c:v>
                </c:pt>
                <c:pt idx="153">
                  <c:v>0.94806763285024165</c:v>
                </c:pt>
                <c:pt idx="154">
                  <c:v>0.94708975055004696</c:v>
                </c:pt>
                <c:pt idx="155">
                  <c:v>0.9467023617820719</c:v>
                </c:pt>
                <c:pt idx="156">
                  <c:v>0.94625477393125546</c:v>
                </c:pt>
                <c:pt idx="157">
                  <c:v>0.94535261525209402</c:v>
                </c:pt>
                <c:pt idx="158">
                  <c:v>0.94476543998866247</c:v>
                </c:pt>
                <c:pt idx="159">
                  <c:v>0.94374518961910492</c:v>
                </c:pt>
                <c:pt idx="160">
                  <c:v>0.94370415274385677</c:v>
                </c:pt>
                <c:pt idx="161">
                  <c:v>0.94357316948134984</c:v>
                </c:pt>
                <c:pt idx="162">
                  <c:v>0.94263792922050593</c:v>
                </c:pt>
                <c:pt idx="163">
                  <c:v>0.94006967744371306</c:v>
                </c:pt>
                <c:pt idx="164">
                  <c:v>0.93809924278312928</c:v>
                </c:pt>
                <c:pt idx="165">
                  <c:v>0.93765984080984199</c:v>
                </c:pt>
                <c:pt idx="166">
                  <c:v>0.93703040850583197</c:v>
                </c:pt>
                <c:pt idx="167">
                  <c:v>0.93591676410406333</c:v>
                </c:pt>
                <c:pt idx="168">
                  <c:v>0.93421830400664851</c:v>
                </c:pt>
                <c:pt idx="169">
                  <c:v>0.93368901435969298</c:v>
                </c:pt>
                <c:pt idx="170">
                  <c:v>0.9326410792599209</c:v>
                </c:pt>
                <c:pt idx="171">
                  <c:v>0.92686133451404928</c:v>
                </c:pt>
                <c:pt idx="172">
                  <c:v>0.9260428156447067</c:v>
                </c:pt>
                <c:pt idx="173">
                  <c:v>0.92583196004545787</c:v>
                </c:pt>
                <c:pt idx="174">
                  <c:v>0.92551372622937078</c:v>
                </c:pt>
                <c:pt idx="175">
                  <c:v>0.92514351387196214</c:v>
                </c:pt>
                <c:pt idx="176">
                  <c:v>0.924331467963727</c:v>
                </c:pt>
                <c:pt idx="177">
                  <c:v>0.92076426427499469</c:v>
                </c:pt>
                <c:pt idx="178">
                  <c:v>0.92030311313532931</c:v>
                </c:pt>
                <c:pt idx="179">
                  <c:v>0.91900961206295717</c:v>
                </c:pt>
                <c:pt idx="180">
                  <c:v>0.91738451721491143</c:v>
                </c:pt>
                <c:pt idx="181">
                  <c:v>0.91667651609608081</c:v>
                </c:pt>
                <c:pt idx="182">
                  <c:v>0.91550913587770721</c:v>
                </c:pt>
                <c:pt idx="183">
                  <c:v>0.91443398876005655</c:v>
                </c:pt>
                <c:pt idx="184">
                  <c:v>0.91228563975479315</c:v>
                </c:pt>
                <c:pt idx="185">
                  <c:v>0.91153286581954773</c:v>
                </c:pt>
                <c:pt idx="186">
                  <c:v>0.91140969111403891</c:v>
                </c:pt>
                <c:pt idx="187">
                  <c:v>0.91084317508875823</c:v>
                </c:pt>
                <c:pt idx="188">
                  <c:v>0.90979311953012854</c:v>
                </c:pt>
                <c:pt idx="189">
                  <c:v>0.90971032383839456</c:v>
                </c:pt>
                <c:pt idx="190">
                  <c:v>0.90962987922532712</c:v>
                </c:pt>
                <c:pt idx="191">
                  <c:v>0.90822811920418134</c:v>
                </c:pt>
                <c:pt idx="192">
                  <c:v>0.90675334453454115</c:v>
                </c:pt>
                <c:pt idx="193">
                  <c:v>0.90665819527963309</c:v>
                </c:pt>
                <c:pt idx="194">
                  <c:v>0.90583392920757699</c:v>
                </c:pt>
                <c:pt idx="195">
                  <c:v>0.90495778194786325</c:v>
                </c:pt>
                <c:pt idx="196">
                  <c:v>0.90337962377653547</c:v>
                </c:pt>
                <c:pt idx="197">
                  <c:v>0.90291907582838282</c:v>
                </c:pt>
                <c:pt idx="198">
                  <c:v>0.90291002033752987</c:v>
                </c:pt>
                <c:pt idx="199">
                  <c:v>0.90105330419820162</c:v>
                </c:pt>
                <c:pt idx="200">
                  <c:v>0.8999417577715082</c:v>
                </c:pt>
                <c:pt idx="201">
                  <c:v>0.89897615173843304</c:v>
                </c:pt>
                <c:pt idx="202">
                  <c:v>0.89831641705375675</c:v>
                </c:pt>
                <c:pt idx="203">
                  <c:v>0.89742024739583348</c:v>
                </c:pt>
                <c:pt idx="204">
                  <c:v>0.89736480310654132</c:v>
                </c:pt>
                <c:pt idx="205">
                  <c:v>0.89126414917459063</c:v>
                </c:pt>
                <c:pt idx="206">
                  <c:v>0.89105905725883072</c:v>
                </c:pt>
                <c:pt idx="207">
                  <c:v>0.89066155942072234</c:v>
                </c:pt>
                <c:pt idx="208">
                  <c:v>0.88910139465181603</c:v>
                </c:pt>
                <c:pt idx="209">
                  <c:v>0.8884040468895319</c:v>
                </c:pt>
                <c:pt idx="210">
                  <c:v>0.8868384227985312</c:v>
                </c:pt>
                <c:pt idx="211">
                  <c:v>0.88570555073923285</c:v>
                </c:pt>
                <c:pt idx="212">
                  <c:v>0.88114011767788658</c:v>
                </c:pt>
                <c:pt idx="213">
                  <c:v>0.87771327682313605</c:v>
                </c:pt>
                <c:pt idx="214">
                  <c:v>0.87488384125620189</c:v>
                </c:pt>
                <c:pt idx="215">
                  <c:v>0.8742469462997241</c:v>
                </c:pt>
                <c:pt idx="216">
                  <c:v>0.87284101544039683</c:v>
                </c:pt>
                <c:pt idx="217">
                  <c:v>0.86689484672823736</c:v>
                </c:pt>
                <c:pt idx="218">
                  <c:v>0.86096332899390848</c:v>
                </c:pt>
                <c:pt idx="219">
                  <c:v>0.86091607856570185</c:v>
                </c:pt>
                <c:pt idx="220">
                  <c:v>0.85929664959958285</c:v>
                </c:pt>
                <c:pt idx="221">
                  <c:v>0.85245752813885467</c:v>
                </c:pt>
                <c:pt idx="222">
                  <c:v>0.85221801838379341</c:v>
                </c:pt>
                <c:pt idx="223">
                  <c:v>0.84823516706498836</c:v>
                </c:pt>
                <c:pt idx="224">
                  <c:v>0.84758098843753182</c:v>
                </c:pt>
                <c:pt idx="225">
                  <c:v>0.84568018800590161</c:v>
                </c:pt>
                <c:pt idx="226">
                  <c:v>0.84406501637778086</c:v>
                </c:pt>
                <c:pt idx="227">
                  <c:v>0.84026391380350074</c:v>
                </c:pt>
                <c:pt idx="228">
                  <c:v>0.82767929603056611</c:v>
                </c:pt>
                <c:pt idx="229">
                  <c:v>0.82681215196609459</c:v>
                </c:pt>
                <c:pt idx="230">
                  <c:v>0.82513562270427632</c:v>
                </c:pt>
                <c:pt idx="231">
                  <c:v>0.82205704116625711</c:v>
                </c:pt>
                <c:pt idx="232">
                  <c:v>0.81451763690525891</c:v>
                </c:pt>
                <c:pt idx="233">
                  <c:v>0.80857151697507201</c:v>
                </c:pt>
                <c:pt idx="234">
                  <c:v>0.80807653612344188</c:v>
                </c:pt>
                <c:pt idx="235">
                  <c:v>0.79793887924745088</c:v>
                </c:pt>
                <c:pt idx="236">
                  <c:v>0.79590538947339917</c:v>
                </c:pt>
                <c:pt idx="237">
                  <c:v>0.79328347212393246</c:v>
                </c:pt>
                <c:pt idx="238">
                  <c:v>0.78339396196450561</c:v>
                </c:pt>
                <c:pt idx="239">
                  <c:v>0.7693202620104993</c:v>
                </c:pt>
                <c:pt idx="240">
                  <c:v>0.76100466195766381</c:v>
                </c:pt>
                <c:pt idx="241">
                  <c:v>0.7597936448208864</c:v>
                </c:pt>
                <c:pt idx="242">
                  <c:v>0.75312446369730057</c:v>
                </c:pt>
                <c:pt idx="243">
                  <c:v>0.74019219849662199</c:v>
                </c:pt>
                <c:pt idx="244">
                  <c:v>0.7007685414366045</c:v>
                </c:pt>
                <c:pt idx="24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CF-4B47-A293-69FAF5077973}"/>
            </c:ext>
          </c:extLst>
        </c:ser>
        <c:ser>
          <c:idx val="1"/>
          <c:order val="5"/>
          <c:tx>
            <c:strRef>
              <c:f>'Exempt Graph Data All'!$C$3</c:f>
              <c:strCache>
                <c:ptCount val="1"/>
                <c:pt idx="0">
                  <c:v>AEP Base (Without STI) vs. Survey Target TCC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'Exempt Graph Data All'!$A$4:$A$248</c:f>
              <c:strCache>
                <c:ptCount val="245"/>
                <c:pt idx="0">
                  <c:v>SVC_E117</c:v>
                </c:pt>
                <c:pt idx="1">
                  <c:v>SVC_E119</c:v>
                </c:pt>
                <c:pt idx="2">
                  <c:v>SVC_E70</c:v>
                </c:pt>
                <c:pt idx="3">
                  <c:v>SVC_E77</c:v>
                </c:pt>
                <c:pt idx="4">
                  <c:v>SVC_E15</c:v>
                </c:pt>
                <c:pt idx="5">
                  <c:v>SVC_E125</c:v>
                </c:pt>
                <c:pt idx="6">
                  <c:v>SVC_E147</c:v>
                </c:pt>
                <c:pt idx="7">
                  <c:v>SVC_E62</c:v>
                </c:pt>
                <c:pt idx="8">
                  <c:v>SVC_E90</c:v>
                </c:pt>
                <c:pt idx="9">
                  <c:v>SVC_E48</c:v>
                </c:pt>
                <c:pt idx="10">
                  <c:v>SVC_E129</c:v>
                </c:pt>
                <c:pt idx="11">
                  <c:v>SVC_E14</c:v>
                </c:pt>
                <c:pt idx="12">
                  <c:v>SVC_E118</c:v>
                </c:pt>
                <c:pt idx="13">
                  <c:v>SVC_E116</c:v>
                </c:pt>
                <c:pt idx="14">
                  <c:v>KPCo_EX2</c:v>
                </c:pt>
                <c:pt idx="15">
                  <c:v>SVC_E17</c:v>
                </c:pt>
                <c:pt idx="16">
                  <c:v>SVC_E132</c:v>
                </c:pt>
                <c:pt idx="17">
                  <c:v>SVC_E122</c:v>
                </c:pt>
                <c:pt idx="18">
                  <c:v>SVC_E139</c:v>
                </c:pt>
                <c:pt idx="19">
                  <c:v>SVC_E45</c:v>
                </c:pt>
                <c:pt idx="20">
                  <c:v>SVC_E153</c:v>
                </c:pt>
                <c:pt idx="21">
                  <c:v>SVC_E151</c:v>
                </c:pt>
                <c:pt idx="22">
                  <c:v>SVC_E152</c:v>
                </c:pt>
                <c:pt idx="23">
                  <c:v>SVC_E163</c:v>
                </c:pt>
                <c:pt idx="24">
                  <c:v>SVC_E148</c:v>
                </c:pt>
                <c:pt idx="25">
                  <c:v>SVC_E201</c:v>
                </c:pt>
                <c:pt idx="26">
                  <c:v>SVC_E172</c:v>
                </c:pt>
                <c:pt idx="27">
                  <c:v>SVC_E205</c:v>
                </c:pt>
                <c:pt idx="28">
                  <c:v>SVC_E92</c:v>
                </c:pt>
                <c:pt idx="29">
                  <c:v>SVC_E164</c:v>
                </c:pt>
                <c:pt idx="30">
                  <c:v>SVC_E120</c:v>
                </c:pt>
                <c:pt idx="31">
                  <c:v>SVC_E28</c:v>
                </c:pt>
                <c:pt idx="32">
                  <c:v>SVC_E136</c:v>
                </c:pt>
                <c:pt idx="33">
                  <c:v>SVC_E49</c:v>
                </c:pt>
                <c:pt idx="34">
                  <c:v>SVC_E182</c:v>
                </c:pt>
                <c:pt idx="35">
                  <c:v>KPCo_EX9</c:v>
                </c:pt>
                <c:pt idx="36">
                  <c:v>SVC_E124</c:v>
                </c:pt>
                <c:pt idx="37">
                  <c:v>SVC_E186</c:v>
                </c:pt>
                <c:pt idx="38">
                  <c:v>SVC_E105</c:v>
                </c:pt>
                <c:pt idx="39">
                  <c:v>SVC_E198</c:v>
                </c:pt>
                <c:pt idx="40">
                  <c:v>SVC_E11</c:v>
                </c:pt>
                <c:pt idx="41">
                  <c:v>SVC_E87</c:v>
                </c:pt>
                <c:pt idx="42">
                  <c:v>SVC_E137</c:v>
                </c:pt>
                <c:pt idx="43">
                  <c:v>SVC_E180</c:v>
                </c:pt>
                <c:pt idx="44">
                  <c:v>SVC_E154</c:v>
                </c:pt>
                <c:pt idx="45">
                  <c:v>SVC_E81</c:v>
                </c:pt>
                <c:pt idx="46">
                  <c:v>SVC_E51</c:v>
                </c:pt>
                <c:pt idx="47">
                  <c:v>SVC_E192</c:v>
                </c:pt>
                <c:pt idx="48">
                  <c:v>SVC_E16</c:v>
                </c:pt>
                <c:pt idx="49">
                  <c:v>SVC_E21</c:v>
                </c:pt>
                <c:pt idx="50">
                  <c:v>SVC_E200</c:v>
                </c:pt>
                <c:pt idx="51">
                  <c:v>SVC_E115</c:v>
                </c:pt>
                <c:pt idx="52">
                  <c:v>SVC_E135</c:v>
                </c:pt>
                <c:pt idx="53">
                  <c:v>SVC_E199</c:v>
                </c:pt>
                <c:pt idx="54">
                  <c:v>SVC_E141</c:v>
                </c:pt>
                <c:pt idx="55">
                  <c:v>SVC_E20</c:v>
                </c:pt>
                <c:pt idx="56">
                  <c:v>SVC_E159</c:v>
                </c:pt>
                <c:pt idx="57">
                  <c:v>SVC_E150</c:v>
                </c:pt>
                <c:pt idx="58">
                  <c:v>SVC_E183</c:v>
                </c:pt>
                <c:pt idx="59">
                  <c:v>SVC_E82</c:v>
                </c:pt>
                <c:pt idx="60">
                  <c:v>SVC_E138</c:v>
                </c:pt>
                <c:pt idx="61">
                  <c:v>SVC_E2</c:v>
                </c:pt>
                <c:pt idx="62">
                  <c:v>SVC_E146</c:v>
                </c:pt>
                <c:pt idx="63">
                  <c:v>SVC_E7</c:v>
                </c:pt>
                <c:pt idx="64">
                  <c:v>SVC_E143</c:v>
                </c:pt>
                <c:pt idx="65">
                  <c:v>SVC_E226</c:v>
                </c:pt>
                <c:pt idx="66">
                  <c:v>SVC_E22</c:v>
                </c:pt>
                <c:pt idx="67">
                  <c:v>SVC_E134</c:v>
                </c:pt>
                <c:pt idx="68">
                  <c:v>SVC_E42</c:v>
                </c:pt>
                <c:pt idx="69">
                  <c:v>SVC_E72</c:v>
                </c:pt>
                <c:pt idx="70">
                  <c:v>SVC_E56</c:v>
                </c:pt>
                <c:pt idx="71">
                  <c:v>SVC_E234</c:v>
                </c:pt>
                <c:pt idx="72">
                  <c:v>SVC_E44</c:v>
                </c:pt>
                <c:pt idx="73">
                  <c:v>SVC_E63</c:v>
                </c:pt>
                <c:pt idx="74">
                  <c:v>SVC_E140</c:v>
                </c:pt>
                <c:pt idx="75">
                  <c:v>SVC_E114</c:v>
                </c:pt>
                <c:pt idx="76">
                  <c:v>SVC_E171</c:v>
                </c:pt>
                <c:pt idx="77">
                  <c:v>SVC_E78</c:v>
                </c:pt>
                <c:pt idx="78">
                  <c:v>SVC_E64</c:v>
                </c:pt>
                <c:pt idx="79">
                  <c:v>SVC_E3</c:v>
                </c:pt>
                <c:pt idx="80">
                  <c:v>SVC_E25</c:v>
                </c:pt>
                <c:pt idx="81">
                  <c:v>SVC_E32</c:v>
                </c:pt>
                <c:pt idx="82">
                  <c:v>SVC_E75</c:v>
                </c:pt>
                <c:pt idx="83">
                  <c:v>SVC_E43</c:v>
                </c:pt>
                <c:pt idx="84">
                  <c:v>SVC_E131</c:v>
                </c:pt>
                <c:pt idx="85">
                  <c:v>SVC_E126</c:v>
                </c:pt>
                <c:pt idx="86">
                  <c:v>SVC_E89</c:v>
                </c:pt>
                <c:pt idx="87">
                  <c:v>SVC_E185</c:v>
                </c:pt>
                <c:pt idx="88">
                  <c:v>SVC_E189</c:v>
                </c:pt>
                <c:pt idx="89">
                  <c:v>SVC_E222</c:v>
                </c:pt>
                <c:pt idx="90">
                  <c:v>SVC_E6</c:v>
                </c:pt>
                <c:pt idx="91">
                  <c:v>SVC_E215</c:v>
                </c:pt>
                <c:pt idx="92">
                  <c:v>SVC_E27</c:v>
                </c:pt>
                <c:pt idx="93">
                  <c:v>SVC_E9</c:v>
                </c:pt>
                <c:pt idx="94">
                  <c:v>SVC_E50</c:v>
                </c:pt>
                <c:pt idx="95">
                  <c:v>SVC_E195</c:v>
                </c:pt>
                <c:pt idx="96">
                  <c:v>SVC_E80</c:v>
                </c:pt>
                <c:pt idx="97">
                  <c:v>SVC_E97</c:v>
                </c:pt>
                <c:pt idx="98">
                  <c:v>SVC_E19</c:v>
                </c:pt>
                <c:pt idx="99">
                  <c:v>SVC_E31</c:v>
                </c:pt>
                <c:pt idx="100">
                  <c:v>SVC_E107</c:v>
                </c:pt>
                <c:pt idx="101">
                  <c:v>SVC_E102</c:v>
                </c:pt>
                <c:pt idx="102">
                  <c:v>SVC_E10</c:v>
                </c:pt>
                <c:pt idx="103">
                  <c:v>SVC_E5</c:v>
                </c:pt>
                <c:pt idx="104">
                  <c:v>SVC_E173</c:v>
                </c:pt>
                <c:pt idx="105">
                  <c:v>KPCo_EX8</c:v>
                </c:pt>
                <c:pt idx="106">
                  <c:v>SVC_E202</c:v>
                </c:pt>
                <c:pt idx="107">
                  <c:v>SVC_E161</c:v>
                </c:pt>
                <c:pt idx="108">
                  <c:v>SVC_E93</c:v>
                </c:pt>
                <c:pt idx="109">
                  <c:v>SVC_E197</c:v>
                </c:pt>
                <c:pt idx="110">
                  <c:v>SVC_E121</c:v>
                </c:pt>
                <c:pt idx="111">
                  <c:v>SVC_E220</c:v>
                </c:pt>
                <c:pt idx="112">
                  <c:v>SVC_E100</c:v>
                </c:pt>
                <c:pt idx="113">
                  <c:v>SVC_E127</c:v>
                </c:pt>
                <c:pt idx="114">
                  <c:v>SVC_E95</c:v>
                </c:pt>
                <c:pt idx="115">
                  <c:v>SVC_E73</c:v>
                </c:pt>
                <c:pt idx="116">
                  <c:v>SVC_E112</c:v>
                </c:pt>
                <c:pt idx="117">
                  <c:v>SVC_E217</c:v>
                </c:pt>
                <c:pt idx="118">
                  <c:v>SVC_E149</c:v>
                </c:pt>
                <c:pt idx="119">
                  <c:v>SVC_E110</c:v>
                </c:pt>
                <c:pt idx="120">
                  <c:v>SVC_E71</c:v>
                </c:pt>
                <c:pt idx="121">
                  <c:v>SVC_E128</c:v>
                </c:pt>
                <c:pt idx="122">
                  <c:v>SVC_E130</c:v>
                </c:pt>
                <c:pt idx="123">
                  <c:v>SVC_E193</c:v>
                </c:pt>
                <c:pt idx="124">
                  <c:v>SVC_E123</c:v>
                </c:pt>
                <c:pt idx="125">
                  <c:v>SVC_E8</c:v>
                </c:pt>
                <c:pt idx="126">
                  <c:v>SVC_E219</c:v>
                </c:pt>
                <c:pt idx="127">
                  <c:v>SVC_E4</c:v>
                </c:pt>
                <c:pt idx="128">
                  <c:v>SVC_E34</c:v>
                </c:pt>
                <c:pt idx="129">
                  <c:v>SVC_E58</c:v>
                </c:pt>
                <c:pt idx="130">
                  <c:v>SVC_E111</c:v>
                </c:pt>
                <c:pt idx="131">
                  <c:v>SVC_E133</c:v>
                </c:pt>
                <c:pt idx="132">
                  <c:v>SVC_E170</c:v>
                </c:pt>
                <c:pt idx="133">
                  <c:v>SVC_E59</c:v>
                </c:pt>
                <c:pt idx="134">
                  <c:v>SVC_E104</c:v>
                </c:pt>
                <c:pt idx="135">
                  <c:v>SVC_E103</c:v>
                </c:pt>
                <c:pt idx="136">
                  <c:v>SVC_E178</c:v>
                </c:pt>
                <c:pt idx="137">
                  <c:v>SVC_E191</c:v>
                </c:pt>
                <c:pt idx="138">
                  <c:v>SVC_E221</c:v>
                </c:pt>
                <c:pt idx="139">
                  <c:v>SVC_E208</c:v>
                </c:pt>
                <c:pt idx="140">
                  <c:v>SVC_E212</c:v>
                </c:pt>
                <c:pt idx="141">
                  <c:v>SVC_E85</c:v>
                </c:pt>
                <c:pt idx="142">
                  <c:v>SVC_E35</c:v>
                </c:pt>
                <c:pt idx="143">
                  <c:v>SVC_E1</c:v>
                </c:pt>
                <c:pt idx="144">
                  <c:v>SVC_E216</c:v>
                </c:pt>
                <c:pt idx="145">
                  <c:v>SVC_E29</c:v>
                </c:pt>
                <c:pt idx="146">
                  <c:v>SVC_E144</c:v>
                </c:pt>
                <c:pt idx="147">
                  <c:v>SVC_E18</c:v>
                </c:pt>
                <c:pt idx="148">
                  <c:v>SVC_E225</c:v>
                </c:pt>
                <c:pt idx="149">
                  <c:v>SVC_E30</c:v>
                </c:pt>
                <c:pt idx="150">
                  <c:v>SVC_E169</c:v>
                </c:pt>
                <c:pt idx="151">
                  <c:v>SVC_E60</c:v>
                </c:pt>
                <c:pt idx="152">
                  <c:v>SVC_E187</c:v>
                </c:pt>
                <c:pt idx="153">
                  <c:v>SVC_E230</c:v>
                </c:pt>
                <c:pt idx="154">
                  <c:v>SVC_E142</c:v>
                </c:pt>
                <c:pt idx="155">
                  <c:v>SVC_E68</c:v>
                </c:pt>
                <c:pt idx="156">
                  <c:v>SVC_E67</c:v>
                </c:pt>
                <c:pt idx="157">
                  <c:v>SVC_E83</c:v>
                </c:pt>
                <c:pt idx="158">
                  <c:v>SVC_E184</c:v>
                </c:pt>
                <c:pt idx="159">
                  <c:v>SVC_E162</c:v>
                </c:pt>
                <c:pt idx="160">
                  <c:v>SVC_E98</c:v>
                </c:pt>
                <c:pt idx="161">
                  <c:v>SVC_E113</c:v>
                </c:pt>
                <c:pt idx="162">
                  <c:v>SVC_E160</c:v>
                </c:pt>
                <c:pt idx="163">
                  <c:v>SVC_E227</c:v>
                </c:pt>
                <c:pt idx="164">
                  <c:v>SVC_E155</c:v>
                </c:pt>
                <c:pt idx="165">
                  <c:v>SVC_E53</c:v>
                </c:pt>
                <c:pt idx="166">
                  <c:v>SVC_E101</c:v>
                </c:pt>
                <c:pt idx="167">
                  <c:v>SVC_E23</c:v>
                </c:pt>
                <c:pt idx="168">
                  <c:v>SVC_E145</c:v>
                </c:pt>
                <c:pt idx="169">
                  <c:v>SVC_E179</c:v>
                </c:pt>
                <c:pt idx="170">
                  <c:v>SVC_E99</c:v>
                </c:pt>
                <c:pt idx="171">
                  <c:v>SVC_E33</c:v>
                </c:pt>
                <c:pt idx="172">
                  <c:v>SVC_E76</c:v>
                </c:pt>
                <c:pt idx="173">
                  <c:v>SVC_E194</c:v>
                </c:pt>
                <c:pt idx="174">
                  <c:v>SVC_E181</c:v>
                </c:pt>
                <c:pt idx="175">
                  <c:v>SVC_E207</c:v>
                </c:pt>
                <c:pt idx="176">
                  <c:v>KPCo_EX1</c:v>
                </c:pt>
                <c:pt idx="177">
                  <c:v>SVC_E206</c:v>
                </c:pt>
                <c:pt idx="178">
                  <c:v>SVC_E210</c:v>
                </c:pt>
                <c:pt idx="179">
                  <c:v>SVC_E91</c:v>
                </c:pt>
                <c:pt idx="180">
                  <c:v>SVC_E86</c:v>
                </c:pt>
                <c:pt idx="181">
                  <c:v>SVC_E96</c:v>
                </c:pt>
                <c:pt idx="182">
                  <c:v>SVC_E209</c:v>
                </c:pt>
                <c:pt idx="183">
                  <c:v>KPCo_EX4</c:v>
                </c:pt>
                <c:pt idx="184">
                  <c:v>SVC_E196</c:v>
                </c:pt>
                <c:pt idx="185">
                  <c:v>SVC_E177</c:v>
                </c:pt>
                <c:pt idx="186">
                  <c:v>SVC_E13</c:v>
                </c:pt>
                <c:pt idx="187">
                  <c:v>SVC_E157</c:v>
                </c:pt>
                <c:pt idx="188">
                  <c:v>SVC_E218</c:v>
                </c:pt>
                <c:pt idx="189">
                  <c:v>SVC_E228</c:v>
                </c:pt>
                <c:pt idx="190">
                  <c:v>SVC_E61</c:v>
                </c:pt>
                <c:pt idx="191">
                  <c:v>SVC_E166</c:v>
                </c:pt>
                <c:pt idx="192">
                  <c:v>SVC_E214</c:v>
                </c:pt>
                <c:pt idx="193">
                  <c:v>SVC_E106</c:v>
                </c:pt>
                <c:pt idx="194">
                  <c:v>SVC_E94</c:v>
                </c:pt>
                <c:pt idx="195">
                  <c:v>SVC_E188</c:v>
                </c:pt>
                <c:pt idx="196">
                  <c:v>SVC_E174</c:v>
                </c:pt>
                <c:pt idx="197">
                  <c:v>KPCo_EX6</c:v>
                </c:pt>
                <c:pt idx="198">
                  <c:v>SVC_E190</c:v>
                </c:pt>
                <c:pt idx="199">
                  <c:v>SVC_E12</c:v>
                </c:pt>
                <c:pt idx="200">
                  <c:v>SVC_E156</c:v>
                </c:pt>
                <c:pt idx="201">
                  <c:v>SVC_E232</c:v>
                </c:pt>
                <c:pt idx="202">
                  <c:v>SVC_E88</c:v>
                </c:pt>
                <c:pt idx="203">
                  <c:v>SVC_E69</c:v>
                </c:pt>
                <c:pt idx="204">
                  <c:v>SVC_E54</c:v>
                </c:pt>
                <c:pt idx="205">
                  <c:v>SVC_E224</c:v>
                </c:pt>
                <c:pt idx="206">
                  <c:v>SVC_E84</c:v>
                </c:pt>
                <c:pt idx="207">
                  <c:v>SVC_E213</c:v>
                </c:pt>
                <c:pt idx="208">
                  <c:v>KPCo_EX7</c:v>
                </c:pt>
                <c:pt idx="209">
                  <c:v>SVC_E223</c:v>
                </c:pt>
                <c:pt idx="210">
                  <c:v>SVC_E229</c:v>
                </c:pt>
                <c:pt idx="211">
                  <c:v>SVC_E231</c:v>
                </c:pt>
                <c:pt idx="212">
                  <c:v>SVC_E168</c:v>
                </c:pt>
                <c:pt idx="213">
                  <c:v>SVC_E41</c:v>
                </c:pt>
                <c:pt idx="214">
                  <c:v>SVC_E175</c:v>
                </c:pt>
                <c:pt idx="215">
                  <c:v>SVC_E108</c:v>
                </c:pt>
                <c:pt idx="216">
                  <c:v>SVC_E36</c:v>
                </c:pt>
                <c:pt idx="217">
                  <c:v>KPCo_EX3</c:v>
                </c:pt>
                <c:pt idx="218">
                  <c:v>SVC_E176</c:v>
                </c:pt>
                <c:pt idx="219">
                  <c:v>SVC_E109</c:v>
                </c:pt>
                <c:pt idx="220">
                  <c:v>SVC_E165</c:v>
                </c:pt>
                <c:pt idx="221">
                  <c:v>SVC_E26</c:v>
                </c:pt>
                <c:pt idx="222">
                  <c:v>SVC_E158</c:v>
                </c:pt>
                <c:pt idx="223">
                  <c:v>SVC_E204</c:v>
                </c:pt>
                <c:pt idx="224">
                  <c:v>KPCo_EX5</c:v>
                </c:pt>
                <c:pt idx="225">
                  <c:v>SVC_E235</c:v>
                </c:pt>
                <c:pt idx="226">
                  <c:v>SVC_E211</c:v>
                </c:pt>
                <c:pt idx="227">
                  <c:v>SVC_E74</c:v>
                </c:pt>
                <c:pt idx="228">
                  <c:v>SVC_E55</c:v>
                </c:pt>
                <c:pt idx="229">
                  <c:v>SVC_E57</c:v>
                </c:pt>
                <c:pt idx="230">
                  <c:v>SVC_E203</c:v>
                </c:pt>
                <c:pt idx="231">
                  <c:v>SVC_E79</c:v>
                </c:pt>
                <c:pt idx="232">
                  <c:v>SVC_E39</c:v>
                </c:pt>
                <c:pt idx="233">
                  <c:v>SVC_E167</c:v>
                </c:pt>
                <c:pt idx="234">
                  <c:v>SVC_E37</c:v>
                </c:pt>
                <c:pt idx="235">
                  <c:v>SVC_E47</c:v>
                </c:pt>
                <c:pt idx="236">
                  <c:v>SVC_E38</c:v>
                </c:pt>
                <c:pt idx="237">
                  <c:v>SVC_E66</c:v>
                </c:pt>
                <c:pt idx="238">
                  <c:v>SVC_E65</c:v>
                </c:pt>
                <c:pt idx="239">
                  <c:v>SVC_E40</c:v>
                </c:pt>
                <c:pt idx="240">
                  <c:v>SVC_E236</c:v>
                </c:pt>
                <c:pt idx="241">
                  <c:v>SVC_E46</c:v>
                </c:pt>
                <c:pt idx="242">
                  <c:v>SVC_E233</c:v>
                </c:pt>
                <c:pt idx="243">
                  <c:v>SVC_E24</c:v>
                </c:pt>
                <c:pt idx="244">
                  <c:v>SVC_E52</c:v>
                </c:pt>
              </c:strCache>
            </c:strRef>
          </c:cat>
          <c:val>
            <c:numRef>
              <c:f>'Exempt Graph Data All'!$C$4:$C$249</c:f>
              <c:numCache>
                <c:formatCode>0.0%</c:formatCode>
                <c:ptCount val="246"/>
                <c:pt idx="0">
                  <c:v>1.3714737561448758</c:v>
                </c:pt>
                <c:pt idx="1">
                  <c:v>1.0558701303225191</c:v>
                </c:pt>
                <c:pt idx="2">
                  <c:v>1.0596468957223271</c:v>
                </c:pt>
                <c:pt idx="3">
                  <c:v>1.1869062983905436</c:v>
                </c:pt>
                <c:pt idx="4">
                  <c:v>1.1491990165971111</c:v>
                </c:pt>
                <c:pt idx="5">
                  <c:v>1.1027365644576326</c:v>
                </c:pt>
                <c:pt idx="6">
                  <c:v>1.0089992915598618</c:v>
                </c:pt>
                <c:pt idx="7">
                  <c:v>1.1053590880446524</c:v>
                </c:pt>
                <c:pt idx="8">
                  <c:v>1.0031025839909231</c:v>
                </c:pt>
                <c:pt idx="9">
                  <c:v>1.1026417189569593</c:v>
                </c:pt>
                <c:pt idx="10">
                  <c:v>1.0383121235775619</c:v>
                </c:pt>
                <c:pt idx="11">
                  <c:v>1.104354223893194</c:v>
                </c:pt>
                <c:pt idx="12">
                  <c:v>0.95403692263091866</c:v>
                </c:pt>
                <c:pt idx="13">
                  <c:v>0.99330010351966869</c:v>
                </c:pt>
                <c:pt idx="14">
                  <c:v>1.0262340032722221</c:v>
                </c:pt>
                <c:pt idx="15">
                  <c:v>1.0708020248249082</c:v>
                </c:pt>
                <c:pt idx="16">
                  <c:v>1.075386658282381</c:v>
                </c:pt>
                <c:pt idx="17">
                  <c:v>1.0747030122641834</c:v>
                </c:pt>
                <c:pt idx="18">
                  <c:v>1.0149563201424709</c:v>
                </c:pt>
                <c:pt idx="19">
                  <c:v>1.055161016512175</c:v>
                </c:pt>
                <c:pt idx="20">
                  <c:v>0.95906154617491668</c:v>
                </c:pt>
                <c:pt idx="21">
                  <c:v>1.0415233030966531</c:v>
                </c:pt>
                <c:pt idx="22">
                  <c:v>1.0595161684576018</c:v>
                </c:pt>
                <c:pt idx="23">
                  <c:v>1.0483342791784898</c:v>
                </c:pt>
                <c:pt idx="24">
                  <c:v>1.0246497419150953</c:v>
                </c:pt>
                <c:pt idx="25">
                  <c:v>1.0214448001652381</c:v>
                </c:pt>
                <c:pt idx="26">
                  <c:v>1.028107456027896</c:v>
                </c:pt>
                <c:pt idx="27">
                  <c:v>0.93054783365289451</c:v>
                </c:pt>
                <c:pt idx="28">
                  <c:v>1.0318813511889195</c:v>
                </c:pt>
                <c:pt idx="29">
                  <c:v>0.92759593134561924</c:v>
                </c:pt>
                <c:pt idx="30">
                  <c:v>1.019613739209134</c:v>
                </c:pt>
                <c:pt idx="31">
                  <c:v>1.0184581387777671</c:v>
                </c:pt>
                <c:pt idx="32">
                  <c:v>1.015868227091216</c:v>
                </c:pt>
                <c:pt idx="33">
                  <c:v>1.0046876853970677</c:v>
                </c:pt>
                <c:pt idx="34">
                  <c:v>1.0093990749147304</c:v>
                </c:pt>
                <c:pt idx="35">
                  <c:v>0.95426377219328595</c:v>
                </c:pt>
                <c:pt idx="36">
                  <c:v>0.99169435993946953</c:v>
                </c:pt>
                <c:pt idx="37">
                  <c:v>0.90423625226745086</c:v>
                </c:pt>
                <c:pt idx="38">
                  <c:v>0.98303869440969383</c:v>
                </c:pt>
                <c:pt idx="39">
                  <c:v>0.89935131635421894</c:v>
                </c:pt>
                <c:pt idx="40">
                  <c:v>0.98602354378077783</c:v>
                </c:pt>
                <c:pt idx="41">
                  <c:v>0.98252099247329905</c:v>
                </c:pt>
                <c:pt idx="42">
                  <c:v>0.88776819935379825</c:v>
                </c:pt>
                <c:pt idx="43">
                  <c:v>0.96401420075500555</c:v>
                </c:pt>
                <c:pt idx="44">
                  <c:v>0.96318394509491945</c:v>
                </c:pt>
                <c:pt idx="45">
                  <c:v>0.96230140302900979</c:v>
                </c:pt>
                <c:pt idx="46">
                  <c:v>0.84625108926445491</c:v>
                </c:pt>
                <c:pt idx="47">
                  <c:v>0.88020924717721549</c:v>
                </c:pt>
                <c:pt idx="48">
                  <c:v>0.95748733503676053</c:v>
                </c:pt>
                <c:pt idx="49">
                  <c:v>0.95351171122513279</c:v>
                </c:pt>
                <c:pt idx="50">
                  <c:v>0.9496309972740653</c:v>
                </c:pt>
                <c:pt idx="51">
                  <c:v>0.95784181474826124</c:v>
                </c:pt>
                <c:pt idx="52">
                  <c:v>0.90501073303553559</c:v>
                </c:pt>
                <c:pt idx="53">
                  <c:v>0.94342485721796066</c:v>
                </c:pt>
                <c:pt idx="54">
                  <c:v>0.90227568636255917</c:v>
                </c:pt>
                <c:pt idx="55">
                  <c:v>0.82919754761320519</c:v>
                </c:pt>
                <c:pt idx="56">
                  <c:v>0.93837003097897687</c:v>
                </c:pt>
                <c:pt idx="57">
                  <c:v>0.95552910165046234</c:v>
                </c:pt>
                <c:pt idx="58">
                  <c:v>0.937706440489816</c:v>
                </c:pt>
                <c:pt idx="59">
                  <c:v>0.8586423468640858</c:v>
                </c:pt>
                <c:pt idx="60">
                  <c:v>0.93602914055359698</c:v>
                </c:pt>
                <c:pt idx="61">
                  <c:v>0.95277930306881697</c:v>
                </c:pt>
                <c:pt idx="62">
                  <c:v>0.89473810403002851</c:v>
                </c:pt>
                <c:pt idx="63">
                  <c:v>0.93474472299635014</c:v>
                </c:pt>
                <c:pt idx="64">
                  <c:v>0.9408902115092721</c:v>
                </c:pt>
                <c:pt idx="65">
                  <c:v>0.94052496341357883</c:v>
                </c:pt>
                <c:pt idx="66">
                  <c:v>0.93112512870648678</c:v>
                </c:pt>
                <c:pt idx="67">
                  <c:v>0.93108048381859554</c:v>
                </c:pt>
                <c:pt idx="68">
                  <c:v>0.93039274228186519</c:v>
                </c:pt>
                <c:pt idx="69">
                  <c:v>0.93819973130317957</c:v>
                </c:pt>
                <c:pt idx="70">
                  <c:v>0.88488889913028579</c:v>
                </c:pt>
                <c:pt idx="71">
                  <c:v>0.88398179002205857</c:v>
                </c:pt>
                <c:pt idx="72">
                  <c:v>0.95879745776885761</c:v>
                </c:pt>
                <c:pt idx="73">
                  <c:v>0.92335807132343817</c:v>
                </c:pt>
                <c:pt idx="74">
                  <c:v>0.93814269809547268</c:v>
                </c:pt>
                <c:pt idx="75">
                  <c:v>0.92067112755142244</c:v>
                </c:pt>
                <c:pt idx="76">
                  <c:v>0.84381303165833554</c:v>
                </c:pt>
                <c:pt idx="77">
                  <c:v>0.93699581747398586</c:v>
                </c:pt>
                <c:pt idx="78">
                  <c:v>0.87971712208768393</c:v>
                </c:pt>
                <c:pt idx="79">
                  <c:v>0.91916509759451992</c:v>
                </c:pt>
                <c:pt idx="80">
                  <c:v>0.91541142351381322</c:v>
                </c:pt>
                <c:pt idx="81">
                  <c:v>0.92363728816772184</c:v>
                </c:pt>
                <c:pt idx="82">
                  <c:v>0.91504751053661104</c:v>
                </c:pt>
                <c:pt idx="83">
                  <c:v>0.83808285903309954</c:v>
                </c:pt>
                <c:pt idx="84">
                  <c:v>0.92085715283680103</c:v>
                </c:pt>
                <c:pt idx="85">
                  <c:v>0.94641821155943284</c:v>
                </c:pt>
                <c:pt idx="86">
                  <c:v>0.91185306610317818</c:v>
                </c:pt>
                <c:pt idx="87">
                  <c:v>0.87057405883312367</c:v>
                </c:pt>
                <c:pt idx="88">
                  <c:v>0.86957204611299177</c:v>
                </c:pt>
                <c:pt idx="89">
                  <c:v>0.79989639430792825</c:v>
                </c:pt>
                <c:pt idx="90">
                  <c:v>0.86935611166500359</c:v>
                </c:pt>
                <c:pt idx="91">
                  <c:v>0.86907276698646252</c:v>
                </c:pt>
                <c:pt idx="92">
                  <c:v>0.90855202021283421</c:v>
                </c:pt>
                <c:pt idx="93">
                  <c:v>0.86872634387425918</c:v>
                </c:pt>
                <c:pt idx="94">
                  <c:v>0.9081946229563691</c:v>
                </c:pt>
                <c:pt idx="95">
                  <c:v>0.90683802972760019</c:v>
                </c:pt>
                <c:pt idx="96">
                  <c:v>0.90587191039698911</c:v>
                </c:pt>
                <c:pt idx="97">
                  <c:v>0.90217108347910768</c:v>
                </c:pt>
                <c:pt idx="98">
                  <c:v>0.90213594372404438</c:v>
                </c:pt>
                <c:pt idx="99">
                  <c:v>0.90191388554413354</c:v>
                </c:pt>
                <c:pt idx="100">
                  <c:v>0.90095012218228177</c:v>
                </c:pt>
                <c:pt idx="101">
                  <c:v>0.9005224781266421</c:v>
                </c:pt>
                <c:pt idx="102">
                  <c:v>0.90005259844825058</c:v>
                </c:pt>
                <c:pt idx="103">
                  <c:v>0.91533711440090015</c:v>
                </c:pt>
                <c:pt idx="104">
                  <c:v>0.90659921727243775</c:v>
                </c:pt>
                <c:pt idx="105">
                  <c:v>0.90602289513895706</c:v>
                </c:pt>
                <c:pt idx="106">
                  <c:v>0.82255830143406272</c:v>
                </c:pt>
                <c:pt idx="107">
                  <c:v>0.85698046429570351</c:v>
                </c:pt>
                <c:pt idx="108">
                  <c:v>0.82089949691100084</c:v>
                </c:pt>
                <c:pt idx="109">
                  <c:v>0.85646127178610443</c:v>
                </c:pt>
                <c:pt idx="110">
                  <c:v>0.89476202458091714</c:v>
                </c:pt>
                <c:pt idx="111">
                  <c:v>0.85534883289657282</c:v>
                </c:pt>
                <c:pt idx="112">
                  <c:v>0.85505254009108</c:v>
                </c:pt>
                <c:pt idx="113">
                  <c:v>0.90903233465722666</c:v>
                </c:pt>
                <c:pt idx="114">
                  <c:v>0.89112360708534621</c:v>
                </c:pt>
                <c:pt idx="115">
                  <c:v>0.89069087582531226</c:v>
                </c:pt>
                <c:pt idx="116">
                  <c:v>0.90492030666056089</c:v>
                </c:pt>
                <c:pt idx="117">
                  <c:v>0.88708954592679845</c:v>
                </c:pt>
                <c:pt idx="118">
                  <c:v>0.88606027671830001</c:v>
                </c:pt>
                <c:pt idx="119">
                  <c:v>0.84677820076055088</c:v>
                </c:pt>
                <c:pt idx="120">
                  <c:v>0.84661697382875301</c:v>
                </c:pt>
                <c:pt idx="121">
                  <c:v>0.84644700854126487</c:v>
                </c:pt>
                <c:pt idx="122">
                  <c:v>0.84563672174006499</c:v>
                </c:pt>
                <c:pt idx="123">
                  <c:v>0.84546768354687818</c:v>
                </c:pt>
                <c:pt idx="124">
                  <c:v>0.88209728295935197</c:v>
                </c:pt>
                <c:pt idx="125">
                  <c:v>0.80793197288667662</c:v>
                </c:pt>
                <c:pt idx="126">
                  <c:v>0.84016729703725834</c:v>
                </c:pt>
                <c:pt idx="127">
                  <c:v>0.88639000472918239</c:v>
                </c:pt>
                <c:pt idx="128">
                  <c:v>0.83966755129675219</c:v>
                </c:pt>
                <c:pt idx="129">
                  <c:v>0.83961690068781436</c:v>
                </c:pt>
                <c:pt idx="130">
                  <c:v>0.80259251696406131</c:v>
                </c:pt>
                <c:pt idx="131">
                  <c:v>0.87552250190694125</c:v>
                </c:pt>
                <c:pt idx="132">
                  <c:v>0.89049880545844762</c:v>
                </c:pt>
                <c:pt idx="133">
                  <c:v>0.83590217936454081</c:v>
                </c:pt>
                <c:pt idx="134">
                  <c:v>0.7688756539425341</c:v>
                </c:pt>
                <c:pt idx="135">
                  <c:v>0.87368456556051111</c:v>
                </c:pt>
                <c:pt idx="136">
                  <c:v>0.87310834963059525</c:v>
                </c:pt>
                <c:pt idx="137">
                  <c:v>0.83390483229418699</c:v>
                </c:pt>
                <c:pt idx="138">
                  <c:v>0.79835085679049744</c:v>
                </c:pt>
                <c:pt idx="139">
                  <c:v>0.87045344747930953</c:v>
                </c:pt>
                <c:pt idx="140">
                  <c:v>0.76581911111525813</c:v>
                </c:pt>
                <c:pt idx="141">
                  <c:v>0.88519176704021463</c:v>
                </c:pt>
                <c:pt idx="142">
                  <c:v>0.7965004764921364</c:v>
                </c:pt>
                <c:pt idx="143">
                  <c:v>0.87650448603747666</c:v>
                </c:pt>
                <c:pt idx="144">
                  <c:v>0.87626607436536985</c:v>
                </c:pt>
                <c:pt idx="145">
                  <c:v>0.86760124402976779</c:v>
                </c:pt>
                <c:pt idx="146">
                  <c:v>0.86624097177102288</c:v>
                </c:pt>
                <c:pt idx="147">
                  <c:v>0.79355548311955171</c:v>
                </c:pt>
                <c:pt idx="148">
                  <c:v>0.82783231640699995</c:v>
                </c:pt>
                <c:pt idx="149">
                  <c:v>0.8268181605360958</c:v>
                </c:pt>
                <c:pt idx="150">
                  <c:v>0.87168078418837569</c:v>
                </c:pt>
                <c:pt idx="151">
                  <c:v>0.79108690082338895</c:v>
                </c:pt>
                <c:pt idx="152">
                  <c:v>0.86274385384405872</c:v>
                </c:pt>
                <c:pt idx="153">
                  <c:v>0.86187966622749235</c:v>
                </c:pt>
                <c:pt idx="154">
                  <c:v>0.78924145879170593</c:v>
                </c:pt>
                <c:pt idx="155">
                  <c:v>0.86063851071097441</c:v>
                </c:pt>
                <c:pt idx="156">
                  <c:v>0.86023161266477766</c:v>
                </c:pt>
                <c:pt idx="157">
                  <c:v>0.78779384604341174</c:v>
                </c:pt>
                <c:pt idx="158">
                  <c:v>0.85887767271696591</c:v>
                </c:pt>
                <c:pt idx="159">
                  <c:v>0.78645432468258747</c:v>
                </c:pt>
                <c:pt idx="160">
                  <c:v>0.86578362637051076</c:v>
                </c:pt>
                <c:pt idx="161">
                  <c:v>0.86566345823977053</c:v>
                </c:pt>
                <c:pt idx="162">
                  <c:v>0.85694357201864158</c:v>
                </c:pt>
                <c:pt idx="163">
                  <c:v>0.81745189342931568</c:v>
                </c:pt>
                <c:pt idx="164">
                  <c:v>0.85281749343920832</c:v>
                </c:pt>
                <c:pt idx="165">
                  <c:v>0.86023838606407521</c:v>
                </c:pt>
                <c:pt idx="166">
                  <c:v>0.85184582591439262</c:v>
                </c:pt>
                <c:pt idx="167">
                  <c:v>0.85083342191278466</c:v>
                </c:pt>
                <c:pt idx="168">
                  <c:v>0.84928936727877136</c:v>
                </c:pt>
                <c:pt idx="169">
                  <c:v>0.81190349074755919</c:v>
                </c:pt>
                <c:pt idx="170">
                  <c:v>0.84785552659992791</c:v>
                </c:pt>
                <c:pt idx="171">
                  <c:v>0.84260121319459025</c:v>
                </c:pt>
                <c:pt idx="172">
                  <c:v>0.80525462229974509</c:v>
                </c:pt>
                <c:pt idx="173">
                  <c:v>0.84166541822314345</c:v>
                </c:pt>
                <c:pt idx="174">
                  <c:v>0.84137611475397334</c:v>
                </c:pt>
                <c:pt idx="175">
                  <c:v>0.84103955806542008</c:v>
                </c:pt>
                <c:pt idx="176">
                  <c:v>0.84030133451247901</c:v>
                </c:pt>
                <c:pt idx="177">
                  <c:v>0.83705842206817693</c:v>
                </c:pt>
                <c:pt idx="178">
                  <c:v>0.85213251216234187</c:v>
                </c:pt>
                <c:pt idx="179">
                  <c:v>0.79913879309822367</c:v>
                </c:pt>
                <c:pt idx="180">
                  <c:v>0.83398592474082855</c:v>
                </c:pt>
                <c:pt idx="181">
                  <c:v>0.86478916612837808</c:v>
                </c:pt>
                <c:pt idx="182">
                  <c:v>0.83991663841991482</c:v>
                </c:pt>
                <c:pt idx="183">
                  <c:v>0.8313036261455059</c:v>
                </c:pt>
                <c:pt idx="184">
                  <c:v>0.84470892569888256</c:v>
                </c:pt>
                <c:pt idx="185">
                  <c:v>0.85993666586749784</c:v>
                </c:pt>
                <c:pt idx="186">
                  <c:v>0.75950807592836578</c:v>
                </c:pt>
                <c:pt idx="187">
                  <c:v>0.82803925008068924</c:v>
                </c:pt>
                <c:pt idx="188">
                  <c:v>0.82708465411829857</c:v>
                </c:pt>
                <c:pt idx="189">
                  <c:v>0.79105245551164749</c:v>
                </c:pt>
                <c:pt idx="190">
                  <c:v>0.82693625384120639</c:v>
                </c:pt>
                <c:pt idx="191">
                  <c:v>0.83323680660934074</c:v>
                </c:pt>
                <c:pt idx="192">
                  <c:v>0.75562778711211753</c:v>
                </c:pt>
                <c:pt idx="193">
                  <c:v>0.82423472298148459</c:v>
                </c:pt>
                <c:pt idx="194">
                  <c:v>0.82348539018870626</c:v>
                </c:pt>
                <c:pt idx="195">
                  <c:v>0.82268889267987566</c:v>
                </c:pt>
                <c:pt idx="196">
                  <c:v>0.82125420343321398</c:v>
                </c:pt>
                <c:pt idx="197">
                  <c:v>0.82083552348034794</c:v>
                </c:pt>
                <c:pt idx="198">
                  <c:v>0.72232801627002385</c:v>
                </c:pt>
                <c:pt idx="199">
                  <c:v>0.81913936745291049</c:v>
                </c:pt>
                <c:pt idx="200">
                  <c:v>0.81812887070137108</c:v>
                </c:pt>
                <c:pt idx="201">
                  <c:v>0.81725104703493912</c:v>
                </c:pt>
                <c:pt idx="202">
                  <c:v>0.81665128823068789</c:v>
                </c:pt>
                <c:pt idx="203">
                  <c:v>0.81583658854166663</c:v>
                </c:pt>
                <c:pt idx="204">
                  <c:v>0.81578618464231023</c:v>
                </c:pt>
                <c:pt idx="205">
                  <c:v>0.74272012431215884</c:v>
                </c:pt>
                <c:pt idx="206">
                  <c:v>0.68543004404525443</c:v>
                </c:pt>
                <c:pt idx="207">
                  <c:v>0.74221796618393543</c:v>
                </c:pt>
                <c:pt idx="208">
                  <c:v>0.80827399513801457</c:v>
                </c:pt>
                <c:pt idx="209">
                  <c:v>0.74033670574127663</c:v>
                </c:pt>
                <c:pt idx="210">
                  <c:v>0.80621674799866461</c:v>
                </c:pt>
                <c:pt idx="211">
                  <c:v>0.80518686430839348</c:v>
                </c:pt>
                <c:pt idx="212">
                  <c:v>0.80103647061626049</c:v>
                </c:pt>
                <c:pt idx="213">
                  <c:v>0.76322893636794442</c:v>
                </c:pt>
                <c:pt idx="214">
                  <c:v>0.802645725923121</c:v>
                </c:pt>
                <c:pt idx="215">
                  <c:v>0.72853912191643677</c:v>
                </c:pt>
                <c:pt idx="216">
                  <c:v>0.80077157379852915</c:v>
                </c:pt>
                <c:pt idx="217">
                  <c:v>0.80268041363725673</c:v>
                </c:pt>
                <c:pt idx="218">
                  <c:v>0.79718826758695227</c:v>
                </c:pt>
                <c:pt idx="219">
                  <c:v>0.7486226770136537</c:v>
                </c:pt>
                <c:pt idx="220">
                  <c:v>0.78117877236325706</c:v>
                </c:pt>
                <c:pt idx="221">
                  <c:v>0.77496138921714053</c:v>
                </c:pt>
                <c:pt idx="222">
                  <c:v>0.71018168198649456</c:v>
                </c:pt>
                <c:pt idx="223">
                  <c:v>0.77112287914998934</c:v>
                </c:pt>
                <c:pt idx="224">
                  <c:v>0.70631749036460989</c:v>
                </c:pt>
                <c:pt idx="225">
                  <c:v>0.73537407652687115</c:v>
                </c:pt>
                <c:pt idx="226">
                  <c:v>0.73396957945893981</c:v>
                </c:pt>
                <c:pt idx="227">
                  <c:v>0.76387628527590967</c:v>
                </c:pt>
                <c:pt idx="228">
                  <c:v>0.71972112698310098</c:v>
                </c:pt>
                <c:pt idx="229">
                  <c:v>0.66144972157287563</c:v>
                </c:pt>
                <c:pt idx="230">
                  <c:v>0.7501232933675237</c:v>
                </c:pt>
                <c:pt idx="231">
                  <c:v>0.68504753430521426</c:v>
                </c:pt>
                <c:pt idx="232">
                  <c:v>0.70827620600457308</c:v>
                </c:pt>
                <c:pt idx="233">
                  <c:v>0.73506501543188363</c:v>
                </c:pt>
                <c:pt idx="234">
                  <c:v>0.73461503283949248</c:v>
                </c:pt>
                <c:pt idx="235">
                  <c:v>0.69385989499778344</c:v>
                </c:pt>
                <c:pt idx="236">
                  <c:v>0.72355035406672652</c:v>
                </c:pt>
                <c:pt idx="237">
                  <c:v>0.72778300194856183</c:v>
                </c:pt>
                <c:pt idx="238">
                  <c:v>0.71217632905864137</c:v>
                </c:pt>
                <c:pt idx="239">
                  <c:v>0.69938205637318118</c:v>
                </c:pt>
                <c:pt idx="240">
                  <c:v>0.6918224199615125</c:v>
                </c:pt>
                <c:pt idx="241">
                  <c:v>0.69072149529171489</c:v>
                </c:pt>
                <c:pt idx="242">
                  <c:v>0.65489083799765269</c:v>
                </c:pt>
                <c:pt idx="243">
                  <c:v>0.6729019986332927</c:v>
                </c:pt>
                <c:pt idx="244">
                  <c:v>0.63706231039691308</c:v>
                </c:pt>
                <c:pt idx="24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CF-4B47-A293-69FAF507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25712"/>
        <c:axId val="474122432"/>
      </c:lineChart>
      <c:catAx>
        <c:axId val="47412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AEP Jobs (Every 5th job is labled)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22432"/>
        <c:crosses val="autoZero"/>
        <c:auto val="1"/>
        <c:lblAlgn val="ctr"/>
        <c:lblOffset val="100"/>
        <c:tickLblSkip val="5"/>
        <c:noMultiLvlLbl val="0"/>
      </c:catAx>
      <c:valAx>
        <c:axId val="474122432"/>
        <c:scaling>
          <c:orientation val="minMax"/>
          <c:max val="1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AEP Compensation as a Percent of Market Median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cross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25712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91" workbookViewId="0"/>
  </sheetViews>
  <pageMargins left="0.7" right="0.7" top="0.75" bottom="0.75" header="0.3" footer="0.3"/>
  <pageSetup orientation="landscape" copies="2" r:id="rId1"/>
  <headerFooter>
    <oddHeader>&amp;RExhibit ARC-4</oddHeader>
    <oddFooter>&amp;C&amp;P of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16523"/>
    <xdr:ext cx="8663354" cy="597039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O266"/>
  <sheetViews>
    <sheetView tabSelected="1" zoomScaleNormal="100" workbookViewId="0">
      <pane ySplit="4" topLeftCell="A5" activePane="bottomLeft" state="frozen"/>
      <selection pane="bottomLeft" activeCell="Q240" sqref="Q240"/>
    </sheetView>
  </sheetViews>
  <sheetFormatPr defaultColWidth="9.1796875" defaultRowHeight="12.5" x14ac:dyDescent="0.25"/>
  <cols>
    <col min="1" max="1" width="25.26953125" style="2" customWidth="1"/>
    <col min="2" max="2" width="10.453125" style="2" customWidth="1"/>
    <col min="3" max="3" width="11.26953125" style="1" bestFit="1" customWidth="1"/>
    <col min="4" max="4" width="11.1796875" style="1" bestFit="1" customWidth="1"/>
    <col min="5" max="5" width="11.26953125" style="1" bestFit="1" customWidth="1"/>
    <col min="6" max="6" width="6" style="2" customWidth="1"/>
    <col min="7" max="7" width="11.1796875" style="1" bestFit="1" customWidth="1"/>
    <col min="8" max="8" width="10.1796875" style="1" bestFit="1" customWidth="1"/>
    <col min="9" max="9" width="11.1796875" style="1" bestFit="1" customWidth="1"/>
    <col min="10" max="10" width="11.1796875" style="22" bestFit="1" customWidth="1"/>
    <col min="11" max="11" width="7.81640625" style="22" bestFit="1" customWidth="1"/>
    <col min="12" max="16384" width="9.1796875" style="2"/>
  </cols>
  <sheetData>
    <row r="1" spans="1:11" ht="13" x14ac:dyDescent="0.3">
      <c r="A1" s="21" t="s">
        <v>282</v>
      </c>
    </row>
    <row r="3" spans="1:11" ht="26.25" customHeight="1" x14ac:dyDescent="0.3">
      <c r="B3" s="23"/>
      <c r="C3" s="33" t="s">
        <v>3</v>
      </c>
      <c r="D3" s="34"/>
      <c r="E3" s="35"/>
      <c r="G3" s="33" t="s">
        <v>4</v>
      </c>
      <c r="H3" s="34"/>
      <c r="I3" s="35"/>
      <c r="J3" s="36" t="s">
        <v>5</v>
      </c>
      <c r="K3" s="37"/>
    </row>
    <row r="4" spans="1:11" s="15" customFormat="1" ht="51" customHeight="1" x14ac:dyDescent="0.35">
      <c r="A4" s="24" t="s">
        <v>18</v>
      </c>
      <c r="B4" s="24" t="s">
        <v>6</v>
      </c>
      <c r="C4" s="25" t="s">
        <v>7</v>
      </c>
      <c r="D4" s="25" t="s">
        <v>8</v>
      </c>
      <c r="E4" s="25" t="s">
        <v>0</v>
      </c>
      <c r="G4" s="25" t="s">
        <v>1</v>
      </c>
      <c r="H4" s="25" t="s">
        <v>9</v>
      </c>
      <c r="I4" s="25" t="s">
        <v>0</v>
      </c>
      <c r="J4" s="24" t="s">
        <v>10</v>
      </c>
      <c r="K4" s="24" t="s">
        <v>11</v>
      </c>
    </row>
    <row r="5" spans="1:11" s="15" customFormat="1" ht="13" x14ac:dyDescent="0.3">
      <c r="A5" s="3" t="s">
        <v>259</v>
      </c>
      <c r="B5" s="13"/>
      <c r="C5" s="14"/>
      <c r="D5" s="14"/>
      <c r="E5" s="14"/>
      <c r="G5" s="14"/>
      <c r="H5" s="14"/>
      <c r="I5" s="14"/>
      <c r="J5" s="13"/>
      <c r="K5" s="13"/>
    </row>
    <row r="6" spans="1:11" x14ac:dyDescent="0.25">
      <c r="A6" s="2" t="s">
        <v>260</v>
      </c>
      <c r="B6" s="2">
        <v>3</v>
      </c>
      <c r="C6" s="1">
        <v>115922.09000000001</v>
      </c>
      <c r="D6" s="11">
        <f>E6-C6</f>
        <v>11592.209000000017</v>
      </c>
      <c r="E6" s="1">
        <v>127514.29900000003</v>
      </c>
      <c r="G6" s="1">
        <v>123863</v>
      </c>
      <c r="H6" s="1">
        <f t="shared" ref="H6:H12" si="0">I6-G6</f>
        <v>14090</v>
      </c>
      <c r="I6" s="1">
        <v>137953</v>
      </c>
      <c r="J6" s="18">
        <f t="shared" ref="J6:J12" si="1">(E6-I6)/I6</f>
        <v>-7.5668532036273023E-2</v>
      </c>
      <c r="K6" s="18">
        <f t="shared" ref="K6:K12" si="2">(C6-I6)/I6</f>
        <v>-0.15969866548752104</v>
      </c>
    </row>
    <row r="7" spans="1:11" x14ac:dyDescent="0.25">
      <c r="A7" s="2" t="s">
        <v>261</v>
      </c>
      <c r="B7" s="2">
        <v>3</v>
      </c>
      <c r="C7" s="1">
        <v>130256.80333333334</v>
      </c>
      <c r="D7" s="11">
        <f t="shared" ref="D7:D12" si="3">E7-C7</f>
        <v>19538.520499999984</v>
      </c>
      <c r="E7" s="1">
        <v>149795.32383333333</v>
      </c>
      <c r="G7" s="1">
        <v>119025</v>
      </c>
      <c r="H7" s="1">
        <f t="shared" si="0"/>
        <v>7902</v>
      </c>
      <c r="I7" s="1">
        <v>126927</v>
      </c>
      <c r="J7" s="18">
        <f t="shared" si="1"/>
        <v>0.18016910376305537</v>
      </c>
      <c r="K7" s="18">
        <f t="shared" si="2"/>
        <v>2.6234003272222178E-2</v>
      </c>
    </row>
    <row r="8" spans="1:11" x14ac:dyDescent="0.25">
      <c r="A8" s="2" t="s">
        <v>262</v>
      </c>
      <c r="B8" s="2">
        <v>4</v>
      </c>
      <c r="C8" s="1">
        <v>65357.45</v>
      </c>
      <c r="D8" s="11">
        <f t="shared" si="3"/>
        <v>5228.596000000005</v>
      </c>
      <c r="E8" s="1">
        <v>70586.046000000002</v>
      </c>
      <c r="G8" s="1">
        <v>75575</v>
      </c>
      <c r="H8" s="1">
        <f t="shared" si="0"/>
        <v>5849</v>
      </c>
      <c r="I8" s="1">
        <v>81424</v>
      </c>
      <c r="J8" s="18">
        <f t="shared" si="1"/>
        <v>-0.13310515327176259</v>
      </c>
      <c r="K8" s="18">
        <f t="shared" si="2"/>
        <v>-0.19731958636274322</v>
      </c>
    </row>
    <row r="9" spans="1:11" x14ac:dyDescent="0.25">
      <c r="A9" s="2" t="s">
        <v>263</v>
      </c>
      <c r="B9" s="2">
        <v>6</v>
      </c>
      <c r="C9" s="1">
        <v>97577.588333333333</v>
      </c>
      <c r="D9" s="11">
        <f t="shared" si="3"/>
        <v>9757.7588333333406</v>
      </c>
      <c r="E9" s="1">
        <v>107335.34716666667</v>
      </c>
      <c r="G9" s="1">
        <v>107330</v>
      </c>
      <c r="H9" s="1">
        <f t="shared" si="0"/>
        <v>10049</v>
      </c>
      <c r="I9" s="1">
        <v>117379</v>
      </c>
      <c r="J9" s="18">
        <f t="shared" si="1"/>
        <v>-8.5566011239943479E-2</v>
      </c>
      <c r="K9" s="18">
        <f t="shared" si="2"/>
        <v>-0.16869637385449412</v>
      </c>
    </row>
    <row r="10" spans="1:11" x14ac:dyDescent="0.25">
      <c r="A10" s="2" t="s">
        <v>264</v>
      </c>
      <c r="B10" s="2">
        <v>3</v>
      </c>
      <c r="C10" s="1">
        <v>138056.81666666665</v>
      </c>
      <c r="D10" s="11">
        <f t="shared" si="3"/>
        <v>27611.363333333313</v>
      </c>
      <c r="E10" s="1">
        <v>165668.17999999996</v>
      </c>
      <c r="G10" s="1">
        <v>163055</v>
      </c>
      <c r="H10" s="1">
        <f t="shared" si="0"/>
        <v>32405</v>
      </c>
      <c r="I10" s="1">
        <v>195460</v>
      </c>
      <c r="J10" s="18">
        <f t="shared" si="1"/>
        <v>-0.1524190115624682</v>
      </c>
      <c r="K10" s="18">
        <f t="shared" si="2"/>
        <v>-0.29368250963539011</v>
      </c>
    </row>
    <row r="11" spans="1:11" x14ac:dyDescent="0.25">
      <c r="A11" s="2" t="s">
        <v>265</v>
      </c>
      <c r="B11" s="2">
        <v>3</v>
      </c>
      <c r="C11" s="1">
        <v>97131.930000000008</v>
      </c>
      <c r="D11" s="11">
        <f t="shared" si="3"/>
        <v>9713.1930000000139</v>
      </c>
      <c r="E11" s="1">
        <v>106845.12300000002</v>
      </c>
      <c r="G11" s="1">
        <v>107691</v>
      </c>
      <c r="H11" s="1">
        <f t="shared" si="0"/>
        <v>10642</v>
      </c>
      <c r="I11" s="1">
        <v>118333</v>
      </c>
      <c r="J11" s="18">
        <f t="shared" si="1"/>
        <v>-9.7080924171617206E-2</v>
      </c>
      <c r="K11" s="18">
        <f t="shared" si="2"/>
        <v>-0.17916447651965212</v>
      </c>
    </row>
    <row r="12" spans="1:11" x14ac:dyDescent="0.25">
      <c r="A12" s="2" t="s">
        <v>266</v>
      </c>
      <c r="B12" s="2">
        <v>3</v>
      </c>
      <c r="C12" s="1">
        <v>95645.486666666679</v>
      </c>
      <c r="D12" s="11">
        <f t="shared" si="3"/>
        <v>9564.5486666666693</v>
      </c>
      <c r="E12" s="1">
        <v>105210.03533333335</v>
      </c>
      <c r="G12" s="1">
        <v>107691</v>
      </c>
      <c r="H12" s="1">
        <f t="shared" si="0"/>
        <v>10642</v>
      </c>
      <c r="I12" s="1">
        <v>118333</v>
      </c>
      <c r="J12" s="18">
        <f t="shared" si="1"/>
        <v>-0.11089860534818395</v>
      </c>
      <c r="K12" s="18">
        <f t="shared" si="2"/>
        <v>-0.19172600486198543</v>
      </c>
    </row>
    <row r="13" spans="1:11" x14ac:dyDescent="0.25">
      <c r="A13" s="2" t="s">
        <v>267</v>
      </c>
      <c r="B13" s="2">
        <v>3</v>
      </c>
      <c r="C13" s="1">
        <v>83208.236666666679</v>
      </c>
      <c r="D13" s="11">
        <f t="shared" ref="D13:D14" si="4">E13-C13</f>
        <v>7488.7413000000088</v>
      </c>
      <c r="E13" s="1">
        <v>90696.977966666687</v>
      </c>
      <c r="G13" s="1">
        <v>85952</v>
      </c>
      <c r="H13" s="1">
        <f t="shared" ref="H13:H14" si="5">I13-G13</f>
        <v>5887</v>
      </c>
      <c r="I13" s="1">
        <v>91839</v>
      </c>
      <c r="J13" s="18">
        <f t="shared" ref="J13:J14" si="6">(E13-I13)/I13</f>
        <v>-1.2435044298536709E-2</v>
      </c>
      <c r="K13" s="18">
        <f t="shared" ref="K13:K14" si="7">(C13-I13)/I13</f>
        <v>-9.3977104861042923E-2</v>
      </c>
    </row>
    <row r="14" spans="1:11" x14ac:dyDescent="0.25">
      <c r="A14" s="2" t="s">
        <v>268</v>
      </c>
      <c r="B14" s="2">
        <v>3</v>
      </c>
      <c r="C14" s="1">
        <v>125500</v>
      </c>
      <c r="D14" s="11">
        <f t="shared" si="4"/>
        <v>18825</v>
      </c>
      <c r="E14" s="1">
        <v>144325</v>
      </c>
      <c r="G14" s="1">
        <v>118967</v>
      </c>
      <c r="H14" s="1">
        <f t="shared" si="5"/>
        <v>12548</v>
      </c>
      <c r="I14" s="1">
        <v>131515</v>
      </c>
      <c r="J14" s="18">
        <f t="shared" si="6"/>
        <v>9.7403338022278824E-2</v>
      </c>
      <c r="K14" s="18">
        <f t="shared" si="7"/>
        <v>-4.5736227806714061E-2</v>
      </c>
    </row>
    <row r="15" spans="1:11" x14ac:dyDescent="0.25">
      <c r="A15" s="16" t="s">
        <v>269</v>
      </c>
      <c r="B15" s="2">
        <f>COUNT(B6:B14)</f>
        <v>9</v>
      </c>
      <c r="D15" s="11"/>
      <c r="J15" s="18"/>
      <c r="K15" s="18"/>
    </row>
    <row r="16" spans="1:11" x14ac:dyDescent="0.25">
      <c r="A16" s="16" t="s">
        <v>270</v>
      </c>
      <c r="B16" s="2">
        <f>SUM(B6:B15)</f>
        <v>40</v>
      </c>
      <c r="H16" s="1" t="s">
        <v>278</v>
      </c>
      <c r="J16" s="20">
        <f>AVERAGE(J6:J14)</f>
        <v>-4.3288982238161217E-2</v>
      </c>
      <c r="K16" s="20">
        <f>AVERAGE(K6:K14)</f>
        <v>-0.14486299401303568</v>
      </c>
    </row>
    <row r="17" spans="1:11" x14ac:dyDescent="0.25">
      <c r="J17" s="18"/>
      <c r="K17" s="18"/>
    </row>
    <row r="18" spans="1:11" ht="13" x14ac:dyDescent="0.3">
      <c r="A18" s="3" t="s">
        <v>12</v>
      </c>
      <c r="J18" s="18"/>
      <c r="K18" s="18"/>
    </row>
    <row r="19" spans="1:11" x14ac:dyDescent="0.25">
      <c r="A19" s="2" t="s">
        <v>79</v>
      </c>
      <c r="B19" s="2">
        <v>22</v>
      </c>
      <c r="C19" s="1">
        <v>81670.934999999998</v>
      </c>
      <c r="D19" s="1">
        <f t="shared" ref="D19:D82" si="8">E19-C19</f>
        <v>7350.3841500000126</v>
      </c>
      <c r="E19" s="1">
        <v>89021.31915000001</v>
      </c>
      <c r="G19" s="1">
        <v>89935</v>
      </c>
      <c r="H19" s="1">
        <f t="shared" ref="H19:H82" si="9">I19-G19</f>
        <v>3243</v>
      </c>
      <c r="I19" s="1">
        <v>93178</v>
      </c>
      <c r="J19" s="18">
        <f t="shared" ref="J19:J82" si="10">(E19-I19)/I19</f>
        <v>-4.4610110219150331E-2</v>
      </c>
      <c r="K19" s="18">
        <f t="shared" ref="K19:K82" si="11">(C19-I19)/I19</f>
        <v>-0.12349551396252337</v>
      </c>
    </row>
    <row r="20" spans="1:11" x14ac:dyDescent="0.25">
      <c r="A20" s="2" t="s">
        <v>169</v>
      </c>
      <c r="B20" s="2">
        <v>4</v>
      </c>
      <c r="C20" s="1">
        <v>77214.1875</v>
      </c>
      <c r="D20" s="1">
        <f t="shared" si="8"/>
        <v>6177.1350000000093</v>
      </c>
      <c r="E20" s="1">
        <v>83391.322500000009</v>
      </c>
      <c r="G20" s="1">
        <v>78072</v>
      </c>
      <c r="H20" s="1">
        <f t="shared" si="9"/>
        <v>2969</v>
      </c>
      <c r="I20" s="1">
        <v>81041</v>
      </c>
      <c r="J20" s="18">
        <f t="shared" si="10"/>
        <v>2.9001647314322494E-2</v>
      </c>
      <c r="K20" s="18">
        <f t="shared" si="11"/>
        <v>-4.7220696931182984E-2</v>
      </c>
    </row>
    <row r="21" spans="1:11" x14ac:dyDescent="0.25">
      <c r="A21" s="2" t="s">
        <v>95</v>
      </c>
      <c r="B21" s="2">
        <v>45</v>
      </c>
      <c r="C21" s="1">
        <v>109285.97260869564</v>
      </c>
      <c r="D21" s="1">
        <f t="shared" si="8"/>
        <v>10928.597260869574</v>
      </c>
      <c r="E21" s="1">
        <v>120214.56986956521</v>
      </c>
      <c r="G21" s="1">
        <v>113652</v>
      </c>
      <c r="H21" s="1">
        <f t="shared" si="9"/>
        <v>5245</v>
      </c>
      <c r="I21" s="1">
        <v>118897</v>
      </c>
      <c r="J21" s="18">
        <f t="shared" si="10"/>
        <v>1.1081607353972008E-2</v>
      </c>
      <c r="K21" s="18">
        <f t="shared" si="11"/>
        <v>-8.0834902405480066E-2</v>
      </c>
    </row>
    <row r="22" spans="1:11" x14ac:dyDescent="0.25">
      <c r="A22" s="2" t="s">
        <v>170</v>
      </c>
      <c r="B22" s="2">
        <v>121</v>
      </c>
      <c r="C22" s="1">
        <v>82592.047860655759</v>
      </c>
      <c r="D22" s="1">
        <f t="shared" si="8"/>
        <v>7433.2843074590201</v>
      </c>
      <c r="E22" s="1">
        <v>90025.332168114779</v>
      </c>
      <c r="G22" s="1">
        <v>89935</v>
      </c>
      <c r="H22" s="1">
        <f t="shared" si="9"/>
        <v>3243</v>
      </c>
      <c r="I22" s="1">
        <v>93178</v>
      </c>
      <c r="J22" s="18">
        <f t="shared" si="10"/>
        <v>-3.383489484519115E-2</v>
      </c>
      <c r="K22" s="18">
        <f t="shared" si="11"/>
        <v>-0.11360999527081758</v>
      </c>
    </row>
    <row r="23" spans="1:11" x14ac:dyDescent="0.25">
      <c r="A23" s="2" t="s">
        <v>122</v>
      </c>
      <c r="B23" s="2">
        <v>78</v>
      </c>
      <c r="C23" s="1">
        <v>74319.881666666683</v>
      </c>
      <c r="D23" s="1">
        <f t="shared" si="8"/>
        <v>5945.5905333333358</v>
      </c>
      <c r="E23" s="1">
        <v>80265.472200000018</v>
      </c>
      <c r="G23" s="1">
        <v>76073</v>
      </c>
      <c r="H23" s="1">
        <f t="shared" si="9"/>
        <v>5121</v>
      </c>
      <c r="I23" s="1">
        <v>81194</v>
      </c>
      <c r="J23" s="18">
        <f t="shared" si="10"/>
        <v>-1.1435916447027879E-2</v>
      </c>
      <c r="K23" s="18">
        <f t="shared" si="11"/>
        <v>-8.4662885599099902E-2</v>
      </c>
    </row>
    <row r="24" spans="1:11" x14ac:dyDescent="0.25">
      <c r="A24" s="2" t="s">
        <v>96</v>
      </c>
      <c r="B24" s="2">
        <v>113</v>
      </c>
      <c r="C24" s="1">
        <v>131188.44531858404</v>
      </c>
      <c r="D24" s="1">
        <f t="shared" si="8"/>
        <v>19678.266797787597</v>
      </c>
      <c r="E24" s="1">
        <v>150866.71211637164</v>
      </c>
      <c r="G24" s="1">
        <v>141863</v>
      </c>
      <c r="H24" s="1">
        <f t="shared" si="9"/>
        <v>9040</v>
      </c>
      <c r="I24" s="1">
        <v>150903</v>
      </c>
      <c r="J24" s="18">
        <f t="shared" si="10"/>
        <v>-2.4047158524590954E-4</v>
      </c>
      <c r="K24" s="18">
        <f t="shared" si="11"/>
        <v>-0.13064388833499641</v>
      </c>
    </row>
    <row r="25" spans="1:11" x14ac:dyDescent="0.25">
      <c r="A25" s="2" t="s">
        <v>70</v>
      </c>
      <c r="B25" s="2">
        <v>206</v>
      </c>
      <c r="C25" s="1">
        <v>111138.34333009705</v>
      </c>
      <c r="D25" s="1">
        <f t="shared" si="8"/>
        <v>11113.834333009712</v>
      </c>
      <c r="E25" s="1">
        <v>122252.17766310676</v>
      </c>
      <c r="G25" s="1">
        <v>113652</v>
      </c>
      <c r="H25" s="1">
        <f t="shared" si="9"/>
        <v>5245</v>
      </c>
      <c r="I25" s="1">
        <v>118897</v>
      </c>
      <c r="J25" s="18">
        <f t="shared" si="10"/>
        <v>2.8219195295985284E-2</v>
      </c>
      <c r="K25" s="18">
        <f t="shared" si="11"/>
        <v>-6.5255277003649803E-2</v>
      </c>
    </row>
    <row r="26" spans="1:11" x14ac:dyDescent="0.25">
      <c r="A26" s="2" t="s">
        <v>171</v>
      </c>
      <c r="B26" s="2">
        <v>47</v>
      </c>
      <c r="C26" s="1">
        <v>153424.66578723412</v>
      </c>
      <c r="D26" s="1">
        <f t="shared" si="8"/>
        <v>30684.933157446823</v>
      </c>
      <c r="E26" s="1">
        <v>184109.59894468094</v>
      </c>
      <c r="G26" s="1">
        <v>173337</v>
      </c>
      <c r="H26" s="1">
        <f t="shared" si="9"/>
        <v>16561</v>
      </c>
      <c r="I26" s="1">
        <v>189898</v>
      </c>
      <c r="J26" s="18">
        <f t="shared" si="10"/>
        <v>-3.0481632535988058E-2</v>
      </c>
      <c r="K26" s="18">
        <f t="shared" si="11"/>
        <v>-0.19206802711332338</v>
      </c>
    </row>
    <row r="27" spans="1:11" x14ac:dyDescent="0.25">
      <c r="A27" s="2" t="s">
        <v>141</v>
      </c>
      <c r="B27" s="2">
        <v>3</v>
      </c>
      <c r="C27" s="1">
        <v>123512.03666666667</v>
      </c>
      <c r="D27" s="1">
        <f t="shared" si="8"/>
        <v>18526.805500000002</v>
      </c>
      <c r="E27" s="1">
        <v>142038.84216666667</v>
      </c>
      <c r="G27" s="1">
        <v>142072</v>
      </c>
      <c r="H27" s="1">
        <f t="shared" si="9"/>
        <v>104</v>
      </c>
      <c r="I27" s="1">
        <v>142176</v>
      </c>
      <c r="J27" s="18">
        <f t="shared" si="10"/>
        <v>-9.6470454460197868E-4</v>
      </c>
      <c r="K27" s="18">
        <f t="shared" si="11"/>
        <v>-0.13127365612574085</v>
      </c>
    </row>
    <row r="28" spans="1:11" x14ac:dyDescent="0.25">
      <c r="A28" s="2" t="s">
        <v>172</v>
      </c>
      <c r="B28" s="2">
        <v>6</v>
      </c>
      <c r="C28" s="1">
        <v>102470.98833333333</v>
      </c>
      <c r="D28" s="1">
        <f t="shared" si="8"/>
        <v>10247.098833333337</v>
      </c>
      <c r="E28" s="1">
        <v>112718.08716666666</v>
      </c>
      <c r="G28" s="1">
        <v>109642</v>
      </c>
      <c r="H28" s="1">
        <f t="shared" si="9"/>
        <v>4208</v>
      </c>
      <c r="I28" s="1">
        <v>113850</v>
      </c>
      <c r="J28" s="18">
        <f t="shared" si="10"/>
        <v>-9.9421417069243349E-3</v>
      </c>
      <c r="K28" s="18">
        <f t="shared" si="11"/>
        <v>-9.9947401551749429E-2</v>
      </c>
    </row>
    <row r="29" spans="1:11" x14ac:dyDescent="0.25">
      <c r="A29" s="2" t="s">
        <v>173</v>
      </c>
      <c r="B29" s="2">
        <v>3</v>
      </c>
      <c r="C29" s="1">
        <v>75887.33</v>
      </c>
      <c r="D29" s="1">
        <f t="shared" si="8"/>
        <v>6829.8597000000009</v>
      </c>
      <c r="E29" s="1">
        <v>82717.189700000003</v>
      </c>
      <c r="G29" s="1">
        <v>72450</v>
      </c>
      <c r="H29" s="1">
        <f t="shared" si="9"/>
        <v>4513</v>
      </c>
      <c r="I29" s="1">
        <v>76963</v>
      </c>
      <c r="J29" s="18">
        <f t="shared" si="10"/>
        <v>7.4765662721047815E-2</v>
      </c>
      <c r="K29" s="18">
        <f t="shared" si="11"/>
        <v>-1.3976456219222201E-2</v>
      </c>
    </row>
    <row r="30" spans="1:11" x14ac:dyDescent="0.25">
      <c r="A30" s="2" t="s">
        <v>80</v>
      </c>
      <c r="B30" s="2">
        <v>38</v>
      </c>
      <c r="C30" s="1">
        <v>104381.29131578948</v>
      </c>
      <c r="D30" s="1">
        <f t="shared" si="8"/>
        <v>10438.129131578957</v>
      </c>
      <c r="E30" s="1">
        <v>114819.42044736844</v>
      </c>
      <c r="G30" s="1">
        <v>117723</v>
      </c>
      <c r="H30" s="1">
        <f t="shared" si="9"/>
        <v>9705</v>
      </c>
      <c r="I30" s="1">
        <v>127428</v>
      </c>
      <c r="J30" s="18">
        <f t="shared" si="10"/>
        <v>-9.8946695801798379E-2</v>
      </c>
      <c r="K30" s="18">
        <f t="shared" si="11"/>
        <v>-0.18086063254708951</v>
      </c>
    </row>
    <row r="31" spans="1:11" x14ac:dyDescent="0.25">
      <c r="A31" s="2" t="s">
        <v>81</v>
      </c>
      <c r="B31" s="2">
        <v>6</v>
      </c>
      <c r="C31" s="1">
        <v>155645.99</v>
      </c>
      <c r="D31" s="1">
        <f t="shared" si="8"/>
        <v>31129.198000000004</v>
      </c>
      <c r="E31" s="1">
        <v>186775.18799999999</v>
      </c>
      <c r="G31" s="1">
        <v>170775</v>
      </c>
      <c r="H31" s="1">
        <f t="shared" si="9"/>
        <v>34155</v>
      </c>
      <c r="I31" s="1">
        <v>204930</v>
      </c>
      <c r="J31" s="18">
        <f t="shared" si="10"/>
        <v>-8.8590308885961089E-2</v>
      </c>
      <c r="K31" s="18">
        <f t="shared" si="11"/>
        <v>-0.24049192407163425</v>
      </c>
    </row>
    <row r="32" spans="1:11" x14ac:dyDescent="0.25">
      <c r="A32" s="2" t="s">
        <v>174</v>
      </c>
      <c r="B32" s="2">
        <v>20</v>
      </c>
      <c r="C32" s="1">
        <v>71965.242999999988</v>
      </c>
      <c r="D32" s="1">
        <f t="shared" si="8"/>
        <v>5757.2194400000008</v>
      </c>
      <c r="E32" s="1">
        <v>77722.462439999988</v>
      </c>
      <c r="G32" s="1">
        <v>64141</v>
      </c>
      <c r="H32" s="1">
        <f t="shared" si="9"/>
        <v>1024</v>
      </c>
      <c r="I32" s="1">
        <v>65165</v>
      </c>
      <c r="J32" s="18">
        <f t="shared" si="10"/>
        <v>0.19270256180464956</v>
      </c>
      <c r="K32" s="18">
        <f t="shared" si="11"/>
        <v>0.10435422389319401</v>
      </c>
    </row>
    <row r="33" spans="1:11" x14ac:dyDescent="0.25">
      <c r="A33" s="2" t="s">
        <v>51</v>
      </c>
      <c r="B33" s="2">
        <v>3</v>
      </c>
      <c r="C33" s="1">
        <v>87566.666666666672</v>
      </c>
      <c r="D33" s="1">
        <f t="shared" si="8"/>
        <v>7881.0000000000146</v>
      </c>
      <c r="E33" s="1">
        <v>95447.666666666686</v>
      </c>
      <c r="G33" s="1">
        <v>75240</v>
      </c>
      <c r="H33" s="1">
        <f t="shared" si="9"/>
        <v>958</v>
      </c>
      <c r="I33" s="1">
        <v>76198</v>
      </c>
      <c r="J33" s="18">
        <f t="shared" si="10"/>
        <v>0.2526269280908513</v>
      </c>
      <c r="K33" s="18">
        <f t="shared" si="11"/>
        <v>0.1491990165971111</v>
      </c>
    </row>
    <row r="34" spans="1:11" x14ac:dyDescent="0.25">
      <c r="A34" s="2" t="s">
        <v>123</v>
      </c>
      <c r="B34" s="2">
        <v>19</v>
      </c>
      <c r="C34" s="1">
        <v>93287.99105263158</v>
      </c>
      <c r="D34" s="1">
        <f t="shared" si="8"/>
        <v>9328.7991052631696</v>
      </c>
      <c r="E34" s="1">
        <v>102616.79015789475</v>
      </c>
      <c r="G34" s="1">
        <v>92633</v>
      </c>
      <c r="H34" s="1">
        <f t="shared" si="9"/>
        <v>4797</v>
      </c>
      <c r="I34" s="1">
        <v>97430</v>
      </c>
      <c r="J34" s="18">
        <f t="shared" si="10"/>
        <v>5.3236068540436721E-2</v>
      </c>
      <c r="K34" s="18">
        <f t="shared" si="11"/>
        <v>-4.2512664963239459E-2</v>
      </c>
    </row>
    <row r="35" spans="1:11" x14ac:dyDescent="0.25">
      <c r="A35" s="2" t="s">
        <v>124</v>
      </c>
      <c r="B35" s="2">
        <v>11</v>
      </c>
      <c r="C35" s="1">
        <v>105286.60909090909</v>
      </c>
      <c r="D35" s="1">
        <f t="shared" si="8"/>
        <v>10528.660909090919</v>
      </c>
      <c r="E35" s="1">
        <v>115815.27</v>
      </c>
      <c r="G35" s="1">
        <v>94418</v>
      </c>
      <c r="H35" s="1">
        <f t="shared" si="9"/>
        <v>3907</v>
      </c>
      <c r="I35" s="1">
        <v>98325</v>
      </c>
      <c r="J35" s="18">
        <f t="shared" si="10"/>
        <v>0.17788222730739897</v>
      </c>
      <c r="K35" s="18">
        <f t="shared" si="11"/>
        <v>7.0802024824908064E-2</v>
      </c>
    </row>
    <row r="36" spans="1:11" x14ac:dyDescent="0.25">
      <c r="A36" s="2" t="s">
        <v>97</v>
      </c>
      <c r="B36" s="2">
        <v>3</v>
      </c>
      <c r="C36" s="1">
        <v>138766.66666666666</v>
      </c>
      <c r="D36" s="1">
        <f t="shared" si="8"/>
        <v>27753.333333333314</v>
      </c>
      <c r="E36" s="1">
        <v>166519.99999999997</v>
      </c>
      <c r="G36" s="1">
        <v>144122</v>
      </c>
      <c r="H36" s="1">
        <f t="shared" si="9"/>
        <v>30745</v>
      </c>
      <c r="I36" s="1">
        <v>174867</v>
      </c>
      <c r="J36" s="18">
        <f t="shared" si="10"/>
        <v>-4.7733420256537991E-2</v>
      </c>
      <c r="K36" s="18">
        <f t="shared" si="11"/>
        <v>-0.20644451688044824</v>
      </c>
    </row>
    <row r="37" spans="1:11" x14ac:dyDescent="0.25">
      <c r="A37" s="2" t="s">
        <v>175</v>
      </c>
      <c r="B37" s="2">
        <v>3</v>
      </c>
      <c r="C37" s="1">
        <v>88702.516666666663</v>
      </c>
      <c r="D37" s="1">
        <f t="shared" si="8"/>
        <v>8870.2516666666779</v>
      </c>
      <c r="E37" s="1">
        <v>97572.768333333341</v>
      </c>
      <c r="G37" s="1">
        <v>93917</v>
      </c>
      <c r="H37" s="1">
        <f t="shared" si="9"/>
        <v>4408</v>
      </c>
      <c r="I37" s="1">
        <v>98325</v>
      </c>
      <c r="J37" s="18">
        <f t="shared" si="10"/>
        <v>-7.6504619035510733E-3</v>
      </c>
      <c r="K37" s="18">
        <f t="shared" si="11"/>
        <v>-9.7864056275955624E-2</v>
      </c>
    </row>
    <row r="38" spans="1:11" x14ac:dyDescent="0.25">
      <c r="A38" s="2" t="s">
        <v>142</v>
      </c>
      <c r="B38" s="2">
        <v>4</v>
      </c>
      <c r="C38" s="1">
        <v>175720.22749999998</v>
      </c>
      <c r="D38" s="1">
        <f t="shared" si="8"/>
        <v>43930.056875000009</v>
      </c>
      <c r="E38" s="1">
        <v>219650.28437499999</v>
      </c>
      <c r="G38" s="1">
        <v>176597</v>
      </c>
      <c r="H38" s="1">
        <f t="shared" si="9"/>
        <v>35319</v>
      </c>
      <c r="I38" s="1">
        <v>211916</v>
      </c>
      <c r="J38" s="18">
        <f t="shared" si="10"/>
        <v>3.6496934516506485E-2</v>
      </c>
      <c r="K38" s="18">
        <f t="shared" si="11"/>
        <v>-0.17080245238679487</v>
      </c>
    </row>
    <row r="39" spans="1:11" x14ac:dyDescent="0.25">
      <c r="A39" s="2" t="s">
        <v>125</v>
      </c>
      <c r="B39" s="2">
        <v>7</v>
      </c>
      <c r="C39" s="1">
        <v>113491.73142857142</v>
      </c>
      <c r="D39" s="1">
        <f t="shared" si="8"/>
        <v>11349.173142857151</v>
      </c>
      <c r="E39" s="1">
        <v>124840.90457142857</v>
      </c>
      <c r="G39" s="1">
        <v>114283</v>
      </c>
      <c r="H39" s="1">
        <f t="shared" si="9"/>
        <v>4742</v>
      </c>
      <c r="I39" s="1">
        <v>119025</v>
      </c>
      <c r="J39" s="18">
        <f t="shared" si="10"/>
        <v>4.8862882347646082E-2</v>
      </c>
      <c r="K39" s="18">
        <f t="shared" si="11"/>
        <v>-4.6488288774867263E-2</v>
      </c>
    </row>
    <row r="40" spans="1:11" x14ac:dyDescent="0.25">
      <c r="A40" s="2" t="s">
        <v>71</v>
      </c>
      <c r="B40" s="2">
        <v>4</v>
      </c>
      <c r="C40" s="1">
        <v>89526.75</v>
      </c>
      <c r="D40" s="1">
        <f t="shared" si="8"/>
        <v>8952.6750000000029</v>
      </c>
      <c r="E40" s="1">
        <v>98479.425000000003</v>
      </c>
      <c r="G40" s="1">
        <v>89010</v>
      </c>
      <c r="H40" s="1">
        <f t="shared" si="9"/>
        <v>7139</v>
      </c>
      <c r="I40" s="1">
        <v>96149</v>
      </c>
      <c r="J40" s="18">
        <f t="shared" si="10"/>
        <v>2.4237641577135517E-2</v>
      </c>
      <c r="K40" s="18">
        <f t="shared" si="11"/>
        <v>-6.887487129351319E-2</v>
      </c>
    </row>
    <row r="41" spans="1:11" x14ac:dyDescent="0.25">
      <c r="A41" s="2" t="s">
        <v>143</v>
      </c>
      <c r="B41" s="2">
        <v>5</v>
      </c>
      <c r="C41" s="1">
        <v>128070.85</v>
      </c>
      <c r="D41" s="1">
        <f t="shared" si="8"/>
        <v>12807.085000000021</v>
      </c>
      <c r="E41" s="1">
        <v>140877.93500000003</v>
      </c>
      <c r="G41" s="1">
        <v>133711</v>
      </c>
      <c r="H41" s="1">
        <f t="shared" si="9"/>
        <v>16813</v>
      </c>
      <c r="I41" s="1">
        <v>150524</v>
      </c>
      <c r="J41" s="18">
        <f t="shared" si="10"/>
        <v>-6.4083235895936688E-2</v>
      </c>
      <c r="K41" s="18">
        <f t="shared" si="11"/>
        <v>-0.14916657808721528</v>
      </c>
    </row>
    <row r="42" spans="1:11" x14ac:dyDescent="0.25">
      <c r="A42" s="2" t="s">
        <v>144</v>
      </c>
      <c r="B42" s="2">
        <v>4</v>
      </c>
      <c r="C42" s="1">
        <v>95516.42</v>
      </c>
      <c r="D42" s="1">
        <f t="shared" si="8"/>
        <v>9551.6420000000071</v>
      </c>
      <c r="E42" s="1">
        <v>105068.06200000001</v>
      </c>
      <c r="G42" s="1">
        <v>138069</v>
      </c>
      <c r="H42" s="1">
        <f t="shared" si="9"/>
        <v>3878</v>
      </c>
      <c r="I42" s="1">
        <v>141947</v>
      </c>
      <c r="J42" s="18">
        <f t="shared" si="10"/>
        <v>-0.25980780150337801</v>
      </c>
      <c r="K42" s="18">
        <f t="shared" si="11"/>
        <v>-0.3270980013667073</v>
      </c>
    </row>
    <row r="43" spans="1:11" x14ac:dyDescent="0.25">
      <c r="A43" s="2" t="s">
        <v>126</v>
      </c>
      <c r="B43" s="2">
        <v>3</v>
      </c>
      <c r="C43" s="1">
        <v>87223.146666666667</v>
      </c>
      <c r="D43" s="1">
        <f t="shared" si="8"/>
        <v>8722.3146666666726</v>
      </c>
      <c r="E43" s="1">
        <v>95945.46133333334</v>
      </c>
      <c r="G43" s="1">
        <v>93150</v>
      </c>
      <c r="H43" s="1">
        <f t="shared" si="9"/>
        <v>2133</v>
      </c>
      <c r="I43" s="1">
        <v>95283</v>
      </c>
      <c r="J43" s="18">
        <f t="shared" si="10"/>
        <v>6.9525658651946312E-3</v>
      </c>
      <c r="K43" s="18">
        <f t="shared" si="11"/>
        <v>-8.4588576486186756E-2</v>
      </c>
    </row>
    <row r="44" spans="1:11" x14ac:dyDescent="0.25">
      <c r="A44" s="2" t="s">
        <v>176</v>
      </c>
      <c r="B44" s="2">
        <v>5</v>
      </c>
      <c r="C44" s="1">
        <v>92467.617999999988</v>
      </c>
      <c r="D44" s="1">
        <f t="shared" si="8"/>
        <v>9246.7618000000075</v>
      </c>
      <c r="E44" s="1">
        <v>101714.3798</v>
      </c>
      <c r="G44" s="1">
        <v>105874</v>
      </c>
      <c r="H44" s="1">
        <f t="shared" si="9"/>
        <v>13445</v>
      </c>
      <c r="I44" s="1">
        <v>119319</v>
      </c>
      <c r="J44" s="18">
        <f t="shared" si="10"/>
        <v>-0.14754247186114539</v>
      </c>
      <c r="K44" s="18">
        <f t="shared" si="11"/>
        <v>-0.2250386107828595</v>
      </c>
    </row>
    <row r="45" spans="1:11" x14ac:dyDescent="0.25">
      <c r="A45" s="2" t="s">
        <v>177</v>
      </c>
      <c r="B45" s="2">
        <v>4</v>
      </c>
      <c r="C45" s="1">
        <v>84864.209999999992</v>
      </c>
      <c r="D45" s="1">
        <f t="shared" si="8"/>
        <v>8486.4210000000021</v>
      </c>
      <c r="E45" s="1">
        <v>93350.630999999994</v>
      </c>
      <c r="G45" s="1">
        <v>87975</v>
      </c>
      <c r="H45" s="1">
        <f t="shared" si="9"/>
        <v>5431</v>
      </c>
      <c r="I45" s="1">
        <v>93406</v>
      </c>
      <c r="J45" s="18">
        <f t="shared" si="10"/>
        <v>-5.927777658823422E-4</v>
      </c>
      <c r="K45" s="18">
        <f t="shared" si="11"/>
        <v>-9.144797978716579E-2</v>
      </c>
    </row>
    <row r="46" spans="1:11" x14ac:dyDescent="0.25">
      <c r="A46" s="2" t="s">
        <v>127</v>
      </c>
      <c r="B46" s="2">
        <v>3</v>
      </c>
      <c r="C46" s="1">
        <v>76122.616666666654</v>
      </c>
      <c r="D46" s="1">
        <f t="shared" si="8"/>
        <v>6851.0354999999981</v>
      </c>
      <c r="E46" s="1">
        <v>82973.652166666652</v>
      </c>
      <c r="G46" s="1">
        <v>72847</v>
      </c>
      <c r="H46" s="1">
        <f t="shared" si="9"/>
        <v>1896</v>
      </c>
      <c r="I46" s="1">
        <v>74743</v>
      </c>
      <c r="J46" s="18">
        <f t="shared" si="10"/>
        <v>0.11011937126776625</v>
      </c>
      <c r="K46" s="18">
        <f t="shared" si="11"/>
        <v>1.8458138777767204E-2</v>
      </c>
    </row>
    <row r="47" spans="1:11" x14ac:dyDescent="0.25">
      <c r="A47" s="2" t="s">
        <v>128</v>
      </c>
      <c r="B47" s="2">
        <v>5</v>
      </c>
      <c r="C47" s="1">
        <v>109354.196</v>
      </c>
      <c r="D47" s="1">
        <f t="shared" si="8"/>
        <v>10935.419600000008</v>
      </c>
      <c r="E47" s="1">
        <v>120289.6156</v>
      </c>
      <c r="G47" s="1">
        <v>117981</v>
      </c>
      <c r="H47" s="1">
        <f t="shared" si="9"/>
        <v>8061</v>
      </c>
      <c r="I47" s="1">
        <v>126042</v>
      </c>
      <c r="J47" s="18">
        <f t="shared" si="10"/>
        <v>-4.5638631567255325E-2</v>
      </c>
      <c r="K47" s="18">
        <f t="shared" si="11"/>
        <v>-0.13239875597023218</v>
      </c>
    </row>
    <row r="48" spans="1:11" x14ac:dyDescent="0.25">
      <c r="A48" s="2" t="s">
        <v>178</v>
      </c>
      <c r="B48" s="2">
        <v>4</v>
      </c>
      <c r="C48" s="1">
        <v>141274.285</v>
      </c>
      <c r="D48" s="1">
        <f t="shared" si="8"/>
        <v>21191.142749999999</v>
      </c>
      <c r="E48" s="1">
        <v>162465.42775</v>
      </c>
      <c r="G48" s="1">
        <v>158332</v>
      </c>
      <c r="H48" s="1">
        <f t="shared" si="9"/>
        <v>12533</v>
      </c>
      <c r="I48" s="1">
        <v>170865</v>
      </c>
      <c r="J48" s="18">
        <f t="shared" si="10"/>
        <v>-4.9159115383489875E-2</v>
      </c>
      <c r="K48" s="18">
        <f t="shared" si="11"/>
        <v>-0.17318183946390422</v>
      </c>
    </row>
    <row r="49" spans="1:11" x14ac:dyDescent="0.25">
      <c r="A49" s="2" t="s">
        <v>25</v>
      </c>
      <c r="B49" s="2">
        <v>9</v>
      </c>
      <c r="C49" s="1">
        <v>90632.424444444434</v>
      </c>
      <c r="D49" s="1">
        <f t="shared" si="8"/>
        <v>9063.2424444444478</v>
      </c>
      <c r="E49" s="1">
        <v>99695.666888888882</v>
      </c>
      <c r="G49" s="1">
        <v>94585</v>
      </c>
      <c r="H49" s="1">
        <f t="shared" si="9"/>
        <v>5904</v>
      </c>
      <c r="I49" s="1">
        <v>100489</v>
      </c>
      <c r="J49" s="18">
        <f t="shared" si="10"/>
        <v>-7.8947259014530771E-3</v>
      </c>
      <c r="K49" s="18">
        <f t="shared" si="11"/>
        <v>-9.8086114455866472E-2</v>
      </c>
    </row>
    <row r="50" spans="1:11" x14ac:dyDescent="0.25">
      <c r="A50" s="2" t="s">
        <v>26</v>
      </c>
      <c r="B50" s="2">
        <v>13</v>
      </c>
      <c r="C50" s="1">
        <v>74962.402307692304</v>
      </c>
      <c r="D50" s="1">
        <f t="shared" si="8"/>
        <v>6746.6162076923065</v>
      </c>
      <c r="E50" s="1">
        <v>81709.018515384611</v>
      </c>
      <c r="G50" s="1">
        <v>78212</v>
      </c>
      <c r="H50" s="1">
        <f t="shared" si="9"/>
        <v>2948</v>
      </c>
      <c r="I50" s="1">
        <v>81160</v>
      </c>
      <c r="J50" s="18">
        <f t="shared" si="10"/>
        <v>6.7646441028167883E-3</v>
      </c>
      <c r="K50" s="18">
        <f t="shared" si="11"/>
        <v>-7.6362711832278163E-2</v>
      </c>
    </row>
    <row r="51" spans="1:11" x14ac:dyDescent="0.25">
      <c r="A51" s="2" t="s">
        <v>129</v>
      </c>
      <c r="B51" s="2">
        <v>36</v>
      </c>
      <c r="C51" s="1">
        <v>104349.41944444444</v>
      </c>
      <c r="D51" s="1">
        <f t="shared" si="8"/>
        <v>10434.94194444445</v>
      </c>
      <c r="E51" s="1">
        <v>114784.36138888889</v>
      </c>
      <c r="G51" s="1">
        <v>115159</v>
      </c>
      <c r="H51" s="1">
        <f t="shared" si="9"/>
        <v>8683</v>
      </c>
      <c r="I51" s="1">
        <v>123842</v>
      </c>
      <c r="J51" s="18">
        <f t="shared" si="10"/>
        <v>-7.3138665485950702E-2</v>
      </c>
      <c r="K51" s="18">
        <f t="shared" si="11"/>
        <v>-0.15739878680540978</v>
      </c>
    </row>
    <row r="52" spans="1:11" x14ac:dyDescent="0.25">
      <c r="A52" s="2" t="s">
        <v>179</v>
      </c>
      <c r="B52" s="2">
        <v>13</v>
      </c>
      <c r="C52" s="1">
        <v>133273.7130769231</v>
      </c>
      <c r="D52" s="1">
        <f t="shared" si="8"/>
        <v>19991.056961538445</v>
      </c>
      <c r="E52" s="1">
        <v>153264.77003846155</v>
      </c>
      <c r="G52" s="1">
        <v>145160</v>
      </c>
      <c r="H52" s="1">
        <f t="shared" si="9"/>
        <v>13562</v>
      </c>
      <c r="I52" s="1">
        <v>158722</v>
      </c>
      <c r="J52" s="18">
        <f t="shared" si="10"/>
        <v>-3.4382316008735113E-2</v>
      </c>
      <c r="K52" s="18">
        <f t="shared" si="11"/>
        <v>-0.16033244870324781</v>
      </c>
    </row>
    <row r="53" spans="1:11" x14ac:dyDescent="0.25">
      <c r="A53" s="2" t="s">
        <v>105</v>
      </c>
      <c r="B53" s="2">
        <v>5</v>
      </c>
      <c r="C53" s="1">
        <v>144592.71399999998</v>
      </c>
      <c r="D53" s="1">
        <f t="shared" si="8"/>
        <v>28918.542799999996</v>
      </c>
      <c r="E53" s="1">
        <v>173511.25679999997</v>
      </c>
      <c r="G53" s="1">
        <v>138980</v>
      </c>
      <c r="H53" s="1">
        <f t="shared" si="9"/>
        <v>42555</v>
      </c>
      <c r="I53" s="1">
        <v>181535</v>
      </c>
      <c r="J53" s="18">
        <f t="shared" si="10"/>
        <v>-4.4199428209436342E-2</v>
      </c>
      <c r="K53" s="18">
        <f t="shared" si="11"/>
        <v>-0.20349952350786363</v>
      </c>
    </row>
    <row r="54" spans="1:11" x14ac:dyDescent="0.25">
      <c r="A54" s="2" t="s">
        <v>82</v>
      </c>
      <c r="B54" s="2">
        <v>15</v>
      </c>
      <c r="C54" s="1">
        <v>78035.189866666668</v>
      </c>
      <c r="D54" s="1">
        <f t="shared" si="8"/>
        <v>7023.167088000002</v>
      </c>
      <c r="E54" s="1">
        <v>85058.356954666669</v>
      </c>
      <c r="G54" s="1">
        <v>90199</v>
      </c>
      <c r="H54" s="1">
        <f t="shared" si="9"/>
        <v>7251</v>
      </c>
      <c r="I54" s="1">
        <v>97450</v>
      </c>
      <c r="J54" s="18">
        <f t="shared" si="10"/>
        <v>-0.1271589845596032</v>
      </c>
      <c r="K54" s="18">
        <f t="shared" si="11"/>
        <v>-0.19922842620147083</v>
      </c>
    </row>
    <row r="55" spans="1:11" x14ac:dyDescent="0.25">
      <c r="A55" s="2" t="s">
        <v>180</v>
      </c>
      <c r="B55" s="2">
        <v>6</v>
      </c>
      <c r="C55" s="1">
        <v>93170.489999999991</v>
      </c>
      <c r="D55" s="1">
        <f t="shared" si="8"/>
        <v>9317.0490000000136</v>
      </c>
      <c r="E55" s="1">
        <v>102487.539</v>
      </c>
      <c r="G55" s="1">
        <v>115575</v>
      </c>
      <c r="H55" s="1">
        <f t="shared" si="9"/>
        <v>11254</v>
      </c>
      <c r="I55" s="1">
        <v>126829</v>
      </c>
      <c r="J55" s="18">
        <f t="shared" si="10"/>
        <v>-0.19192346387655818</v>
      </c>
      <c r="K55" s="18">
        <f t="shared" si="11"/>
        <v>-0.26538496716050752</v>
      </c>
    </row>
    <row r="56" spans="1:11" x14ac:dyDescent="0.25">
      <c r="A56" s="2" t="s">
        <v>181</v>
      </c>
      <c r="B56" s="2">
        <v>17</v>
      </c>
      <c r="C56" s="1">
        <v>113140.12176470588</v>
      </c>
      <c r="D56" s="1">
        <f t="shared" si="8"/>
        <v>11314.012176470598</v>
      </c>
      <c r="E56" s="1">
        <v>124454.13394117648</v>
      </c>
      <c r="G56" s="1">
        <v>138690</v>
      </c>
      <c r="H56" s="1">
        <f t="shared" si="9"/>
        <v>17678</v>
      </c>
      <c r="I56" s="1">
        <v>156368</v>
      </c>
      <c r="J56" s="18">
        <f t="shared" si="10"/>
        <v>-0.20409461052660086</v>
      </c>
      <c r="K56" s="18">
        <f t="shared" si="11"/>
        <v>-0.27644964593327354</v>
      </c>
    </row>
    <row r="57" spans="1:11" x14ac:dyDescent="0.25">
      <c r="A57" s="2" t="s">
        <v>130</v>
      </c>
      <c r="B57" s="2">
        <v>9</v>
      </c>
      <c r="C57" s="1">
        <v>130029.59555555554</v>
      </c>
      <c r="D57" s="1">
        <f t="shared" si="8"/>
        <v>19504.439333333314</v>
      </c>
      <c r="E57" s="1">
        <v>149534.03488888885</v>
      </c>
      <c r="G57" s="1">
        <v>163403</v>
      </c>
      <c r="H57" s="1">
        <f t="shared" si="9"/>
        <v>20183</v>
      </c>
      <c r="I57" s="1">
        <v>183586</v>
      </c>
      <c r="J57" s="18">
        <f t="shared" si="10"/>
        <v>-0.18548236309474114</v>
      </c>
      <c r="K57" s="18">
        <f t="shared" si="11"/>
        <v>-0.29172379399542697</v>
      </c>
    </row>
    <row r="58" spans="1:11" x14ac:dyDescent="0.25">
      <c r="A58" s="2" t="s">
        <v>182</v>
      </c>
      <c r="B58" s="2">
        <v>11</v>
      </c>
      <c r="C58" s="1">
        <v>103782.00272727273</v>
      </c>
      <c r="D58" s="1">
        <f t="shared" si="8"/>
        <v>10378.200272727277</v>
      </c>
      <c r="E58" s="1">
        <v>114160.20300000001</v>
      </c>
      <c r="G58" s="1">
        <v>130775</v>
      </c>
      <c r="H58" s="1">
        <f t="shared" si="9"/>
        <v>17616</v>
      </c>
      <c r="I58" s="1">
        <v>148391</v>
      </c>
      <c r="J58" s="18">
        <f t="shared" si="10"/>
        <v>-0.23067973798950064</v>
      </c>
      <c r="K58" s="18">
        <f t="shared" si="11"/>
        <v>-0.30061794362681882</v>
      </c>
    </row>
    <row r="59" spans="1:11" x14ac:dyDescent="0.25">
      <c r="A59" s="2" t="s">
        <v>145</v>
      </c>
      <c r="B59" s="2">
        <v>13</v>
      </c>
      <c r="C59" s="1">
        <v>127358.48615384616</v>
      </c>
      <c r="D59" s="1">
        <f t="shared" si="8"/>
        <v>19103.772923076918</v>
      </c>
      <c r="E59" s="1">
        <v>146462.25907692307</v>
      </c>
      <c r="G59" s="1">
        <v>145521</v>
      </c>
      <c r="H59" s="1">
        <f t="shared" si="9"/>
        <v>21347</v>
      </c>
      <c r="I59" s="1">
        <v>166868</v>
      </c>
      <c r="J59" s="18">
        <f t="shared" si="10"/>
        <v>-0.12228672317686391</v>
      </c>
      <c r="K59" s="18">
        <f t="shared" si="11"/>
        <v>-0.23677106363205555</v>
      </c>
    </row>
    <row r="60" spans="1:11" x14ac:dyDescent="0.25">
      <c r="A60" s="2" t="s">
        <v>146</v>
      </c>
      <c r="B60" s="2">
        <v>3</v>
      </c>
      <c r="C60" s="1">
        <v>118416.66666666667</v>
      </c>
      <c r="D60" s="1">
        <f t="shared" si="8"/>
        <v>11841.666666666672</v>
      </c>
      <c r="E60" s="1">
        <v>130258.33333333334</v>
      </c>
      <c r="G60" s="1">
        <v>116420</v>
      </c>
      <c r="H60" s="1">
        <f t="shared" si="9"/>
        <v>10856</v>
      </c>
      <c r="I60" s="1">
        <v>127276</v>
      </c>
      <c r="J60" s="18">
        <f t="shared" si="10"/>
        <v>2.3432016510051723E-2</v>
      </c>
      <c r="K60" s="18">
        <f t="shared" si="11"/>
        <v>-6.9607257718134835E-2</v>
      </c>
    </row>
    <row r="61" spans="1:11" x14ac:dyDescent="0.25">
      <c r="A61" s="2" t="s">
        <v>147</v>
      </c>
      <c r="B61" s="2">
        <v>9</v>
      </c>
      <c r="C61" s="1">
        <v>151028.39777777778</v>
      </c>
      <c r="D61" s="1">
        <f t="shared" si="8"/>
        <v>30205.679555555544</v>
      </c>
      <c r="E61" s="1">
        <v>181234.07733333332</v>
      </c>
      <c r="G61" s="1">
        <v>154132</v>
      </c>
      <c r="H61" s="1">
        <f t="shared" si="9"/>
        <v>26075</v>
      </c>
      <c r="I61" s="1">
        <v>180207</v>
      </c>
      <c r="J61" s="18">
        <f t="shared" si="10"/>
        <v>5.6994308397194339E-3</v>
      </c>
      <c r="K61" s="18">
        <f t="shared" si="11"/>
        <v>-0.16191714096690041</v>
      </c>
    </row>
    <row r="62" spans="1:11" x14ac:dyDescent="0.25">
      <c r="A62" s="2" t="s">
        <v>183</v>
      </c>
      <c r="B62" s="2">
        <v>3</v>
      </c>
      <c r="C62" s="1">
        <v>61148.266666666663</v>
      </c>
      <c r="D62" s="1">
        <f t="shared" si="8"/>
        <v>3668.8960000000006</v>
      </c>
      <c r="E62" s="1">
        <v>64817.162666666663</v>
      </c>
      <c r="G62" s="1">
        <v>63776</v>
      </c>
      <c r="H62" s="1">
        <f t="shared" si="9"/>
        <v>0</v>
      </c>
      <c r="I62" s="1">
        <v>63776</v>
      </c>
      <c r="J62" s="18">
        <f t="shared" si="10"/>
        <v>1.6325305234989079E-2</v>
      </c>
      <c r="K62" s="18">
        <f t="shared" si="11"/>
        <v>-4.1202542231142392E-2</v>
      </c>
    </row>
    <row r="63" spans="1:11" x14ac:dyDescent="0.25">
      <c r="A63" s="2" t="s">
        <v>83</v>
      </c>
      <c r="B63" s="2">
        <v>3</v>
      </c>
      <c r="C63" s="1">
        <v>88674.676666666681</v>
      </c>
      <c r="D63" s="1">
        <f t="shared" si="8"/>
        <v>8867.4676666666783</v>
      </c>
      <c r="E63" s="1">
        <v>97542.144333333359</v>
      </c>
      <c r="G63" s="1">
        <v>83648</v>
      </c>
      <c r="H63" s="1">
        <f t="shared" si="9"/>
        <v>391</v>
      </c>
      <c r="I63" s="1">
        <v>84039</v>
      </c>
      <c r="J63" s="18">
        <f t="shared" si="10"/>
        <v>0.1606771181633927</v>
      </c>
      <c r="K63" s="18">
        <f t="shared" si="11"/>
        <v>5.5161016512175073E-2</v>
      </c>
    </row>
    <row r="64" spans="1:11" x14ac:dyDescent="0.25">
      <c r="A64" s="2" t="s">
        <v>148</v>
      </c>
      <c r="B64" s="2">
        <v>3</v>
      </c>
      <c r="C64" s="1">
        <v>97288.813333333339</v>
      </c>
      <c r="D64" s="1">
        <f t="shared" si="8"/>
        <v>9728.8813333333383</v>
      </c>
      <c r="E64" s="1">
        <v>107017.69466666668</v>
      </c>
      <c r="G64" s="1">
        <v>127829</v>
      </c>
      <c r="H64" s="1">
        <f t="shared" si="9"/>
        <v>13022</v>
      </c>
      <c r="I64" s="1">
        <v>140851</v>
      </c>
      <c r="J64" s="18">
        <f t="shared" si="10"/>
        <v>-0.24020635517911354</v>
      </c>
      <c r="K64" s="18">
        <f t="shared" si="11"/>
        <v>-0.30927850470828505</v>
      </c>
    </row>
    <row r="65" spans="1:11" x14ac:dyDescent="0.25">
      <c r="A65" s="2" t="s">
        <v>35</v>
      </c>
      <c r="B65" s="2">
        <v>3</v>
      </c>
      <c r="C65" s="1">
        <v>116345.73333333334</v>
      </c>
      <c r="D65" s="1">
        <f t="shared" si="8"/>
        <v>17451.859999999986</v>
      </c>
      <c r="E65" s="1">
        <v>133797.59333333332</v>
      </c>
      <c r="G65" s="1">
        <v>147777</v>
      </c>
      <c r="H65" s="1">
        <f t="shared" si="9"/>
        <v>19902</v>
      </c>
      <c r="I65" s="1">
        <v>167679</v>
      </c>
      <c r="J65" s="18">
        <f t="shared" si="10"/>
        <v>-0.20206112075254909</v>
      </c>
      <c r="K65" s="18">
        <f t="shared" si="11"/>
        <v>-0.3061401050022165</v>
      </c>
    </row>
    <row r="66" spans="1:11" x14ac:dyDescent="0.25">
      <c r="A66" s="2" t="s">
        <v>31</v>
      </c>
      <c r="B66" s="2">
        <v>4</v>
      </c>
      <c r="C66" s="1">
        <v>82414.75</v>
      </c>
      <c r="D66" s="1">
        <f t="shared" si="8"/>
        <v>7417.3274999999994</v>
      </c>
      <c r="E66" s="1">
        <v>89832.077499999999</v>
      </c>
      <c r="G66" s="1">
        <v>72847</v>
      </c>
      <c r="H66" s="1">
        <f t="shared" si="9"/>
        <v>1896</v>
      </c>
      <c r="I66" s="1">
        <v>74743</v>
      </c>
      <c r="J66" s="18">
        <f t="shared" si="10"/>
        <v>0.20187947366308551</v>
      </c>
      <c r="K66" s="18">
        <f t="shared" si="11"/>
        <v>0.10264171895695919</v>
      </c>
    </row>
    <row r="67" spans="1:11" x14ac:dyDescent="0.25">
      <c r="A67" s="2" t="s">
        <v>33</v>
      </c>
      <c r="B67" s="2">
        <v>14</v>
      </c>
      <c r="C67" s="1">
        <v>98785.916666666672</v>
      </c>
      <c r="D67" s="1">
        <f t="shared" si="8"/>
        <v>9878.5916666666744</v>
      </c>
      <c r="E67" s="1">
        <v>108664.50833333335</v>
      </c>
      <c r="G67" s="1">
        <v>93917</v>
      </c>
      <c r="H67" s="1">
        <f t="shared" si="9"/>
        <v>4408</v>
      </c>
      <c r="I67" s="1">
        <v>98325</v>
      </c>
      <c r="J67" s="18">
        <f t="shared" si="10"/>
        <v>0.10515645393677443</v>
      </c>
      <c r="K67" s="18">
        <f t="shared" si="11"/>
        <v>4.6876853970675971E-3</v>
      </c>
    </row>
    <row r="68" spans="1:11" x14ac:dyDescent="0.25">
      <c r="A68" s="2" t="s">
        <v>34</v>
      </c>
      <c r="B68" s="2">
        <v>3</v>
      </c>
      <c r="C68" s="1">
        <v>114470.66666666667</v>
      </c>
      <c r="D68" s="1">
        <f t="shared" si="8"/>
        <v>11447.06666666668</v>
      </c>
      <c r="E68" s="1">
        <v>125917.73333333335</v>
      </c>
      <c r="G68" s="1">
        <v>117981</v>
      </c>
      <c r="H68" s="1">
        <f t="shared" si="9"/>
        <v>8061</v>
      </c>
      <c r="I68" s="1">
        <v>126042</v>
      </c>
      <c r="J68" s="18">
        <f t="shared" si="10"/>
        <v>-9.8591474799390863E-4</v>
      </c>
      <c r="K68" s="18">
        <f t="shared" si="11"/>
        <v>-9.1805377043630926E-2</v>
      </c>
    </row>
    <row r="69" spans="1:11" x14ac:dyDescent="0.25">
      <c r="A69" s="2" t="s">
        <v>28</v>
      </c>
      <c r="B69" s="2">
        <v>3</v>
      </c>
      <c r="C69" s="1">
        <v>183866.66666666666</v>
      </c>
      <c r="D69" s="1">
        <f t="shared" si="8"/>
        <v>45966.666666666657</v>
      </c>
      <c r="E69" s="1">
        <v>229833.33333333331</v>
      </c>
      <c r="G69" s="1">
        <v>177219</v>
      </c>
      <c r="H69" s="1">
        <f t="shared" si="9"/>
        <v>40053</v>
      </c>
      <c r="I69" s="1">
        <v>217272</v>
      </c>
      <c r="J69" s="18">
        <f t="shared" si="10"/>
        <v>5.7813861580568657E-2</v>
      </c>
      <c r="K69" s="18">
        <f t="shared" si="11"/>
        <v>-0.15374891073554506</v>
      </c>
    </row>
    <row r="70" spans="1:11" x14ac:dyDescent="0.25">
      <c r="A70" s="2" t="s">
        <v>65</v>
      </c>
      <c r="B70" s="2">
        <v>3</v>
      </c>
      <c r="C70" s="1">
        <v>100379.36</v>
      </c>
      <c r="D70" s="1">
        <f t="shared" si="8"/>
        <v>10037.936000000016</v>
      </c>
      <c r="E70" s="1">
        <v>110417.29600000002</v>
      </c>
      <c r="G70" s="1">
        <v>143697</v>
      </c>
      <c r="H70" s="1">
        <f t="shared" si="9"/>
        <v>13869</v>
      </c>
      <c r="I70" s="1">
        <v>157566</v>
      </c>
      <c r="J70" s="18">
        <f t="shared" si="10"/>
        <v>-0.29923145856339556</v>
      </c>
      <c r="K70" s="18">
        <f t="shared" si="11"/>
        <v>-0.36293768960308698</v>
      </c>
    </row>
    <row r="71" spans="1:11" x14ac:dyDescent="0.25">
      <c r="A71" s="2" t="s">
        <v>184</v>
      </c>
      <c r="B71" s="2">
        <v>3</v>
      </c>
      <c r="C71" s="1">
        <v>71835.066666666666</v>
      </c>
      <c r="D71" s="1">
        <f t="shared" si="8"/>
        <v>6465.1560000000027</v>
      </c>
      <c r="E71" s="1">
        <v>78300.222666666668</v>
      </c>
      <c r="G71" s="1">
        <v>80283</v>
      </c>
      <c r="H71" s="1">
        <f t="shared" si="9"/>
        <v>3223</v>
      </c>
      <c r="I71" s="1">
        <v>83506</v>
      </c>
      <c r="J71" s="18">
        <f t="shared" si="10"/>
        <v>-6.2340159190157972E-2</v>
      </c>
      <c r="K71" s="18">
        <f t="shared" si="11"/>
        <v>-0.13976161393592479</v>
      </c>
    </row>
    <row r="72" spans="1:11" x14ac:dyDescent="0.25">
      <c r="A72" s="2" t="s">
        <v>30</v>
      </c>
      <c r="B72" s="2">
        <v>7</v>
      </c>
      <c r="C72" s="1">
        <v>106541.67571428571</v>
      </c>
      <c r="D72" s="1">
        <f t="shared" si="8"/>
        <v>10654.167571428581</v>
      </c>
      <c r="E72" s="1">
        <v>117195.84328571429</v>
      </c>
      <c r="G72" s="1">
        <v>119025</v>
      </c>
      <c r="H72" s="1">
        <f t="shared" si="9"/>
        <v>11575</v>
      </c>
      <c r="I72" s="1">
        <v>130600</v>
      </c>
      <c r="J72" s="18">
        <f t="shared" si="10"/>
        <v>-0.10263519689345872</v>
      </c>
      <c r="K72" s="18">
        <f t="shared" si="11"/>
        <v>-0.18421381535768983</v>
      </c>
    </row>
    <row r="73" spans="1:11" x14ac:dyDescent="0.25">
      <c r="A73" s="2" t="s">
        <v>106</v>
      </c>
      <c r="B73" s="2">
        <v>6</v>
      </c>
      <c r="C73" s="1">
        <v>133617.66666666666</v>
      </c>
      <c r="D73" s="1">
        <f t="shared" si="8"/>
        <v>20042.649999999994</v>
      </c>
      <c r="E73" s="1">
        <v>153660.31666666665</v>
      </c>
      <c r="G73" s="1">
        <v>164017</v>
      </c>
      <c r="H73" s="1">
        <f t="shared" si="9"/>
        <v>21635</v>
      </c>
      <c r="I73" s="1">
        <v>185652</v>
      </c>
      <c r="J73" s="18">
        <f t="shared" si="10"/>
        <v>-0.17232070396943394</v>
      </c>
      <c r="K73" s="18">
        <f t="shared" si="11"/>
        <v>-0.28027887301689908</v>
      </c>
    </row>
    <row r="74" spans="1:11" x14ac:dyDescent="0.25">
      <c r="A74" s="2" t="s">
        <v>107</v>
      </c>
      <c r="B74" s="2">
        <v>4</v>
      </c>
      <c r="C74" s="1">
        <v>134404.88999999998</v>
      </c>
      <c r="D74" s="1">
        <f t="shared" si="8"/>
        <v>20160.733499999973</v>
      </c>
      <c r="E74" s="1">
        <v>154565.62349999996</v>
      </c>
      <c r="G74" s="1">
        <v>131559</v>
      </c>
      <c r="H74" s="1">
        <f t="shared" si="9"/>
        <v>20330</v>
      </c>
      <c r="I74" s="1">
        <v>151889</v>
      </c>
      <c r="J74" s="18">
        <f t="shared" si="10"/>
        <v>1.7622233999828544E-2</v>
      </c>
      <c r="K74" s="18">
        <f t="shared" si="11"/>
        <v>-0.11511110086971417</v>
      </c>
    </row>
    <row r="75" spans="1:11" x14ac:dyDescent="0.25">
      <c r="A75" s="2" t="s">
        <v>108</v>
      </c>
      <c r="B75" s="2">
        <v>4</v>
      </c>
      <c r="C75" s="1">
        <v>174017.5</v>
      </c>
      <c r="D75" s="1">
        <f t="shared" si="8"/>
        <v>43504.375</v>
      </c>
      <c r="E75" s="1">
        <v>217521.875</v>
      </c>
      <c r="G75" s="1">
        <v>207000</v>
      </c>
      <c r="H75" s="1">
        <f t="shared" si="9"/>
        <v>56085</v>
      </c>
      <c r="I75" s="1">
        <v>263085</v>
      </c>
      <c r="J75" s="18">
        <f t="shared" si="10"/>
        <v>-0.17318784803390538</v>
      </c>
      <c r="K75" s="18">
        <f t="shared" si="11"/>
        <v>-0.33855027842712432</v>
      </c>
    </row>
    <row r="76" spans="1:11" x14ac:dyDescent="0.25">
      <c r="A76" s="2" t="s">
        <v>149</v>
      </c>
      <c r="B76" s="2">
        <v>7</v>
      </c>
      <c r="C76" s="1">
        <v>127528.57142857143</v>
      </c>
      <c r="D76" s="1">
        <f t="shared" si="8"/>
        <v>19129.285714285696</v>
      </c>
      <c r="E76" s="1">
        <v>146657.85714285713</v>
      </c>
      <c r="G76" s="1">
        <v>131559</v>
      </c>
      <c r="H76" s="1">
        <f t="shared" si="9"/>
        <v>20330</v>
      </c>
      <c r="I76" s="1">
        <v>151889</v>
      </c>
      <c r="J76" s="18">
        <f t="shared" si="10"/>
        <v>-3.4440564209013619E-2</v>
      </c>
      <c r="K76" s="18">
        <f t="shared" si="11"/>
        <v>-0.16038309931218564</v>
      </c>
    </row>
    <row r="77" spans="1:11" x14ac:dyDescent="0.25">
      <c r="A77" s="2" t="s">
        <v>59</v>
      </c>
      <c r="B77" s="2">
        <v>7</v>
      </c>
      <c r="C77" s="1">
        <v>120715.14142857143</v>
      </c>
      <c r="D77" s="1">
        <f t="shared" si="8"/>
        <v>18107.271214285691</v>
      </c>
      <c r="E77" s="1">
        <v>138822.41264285712</v>
      </c>
      <c r="G77" s="1">
        <v>134550</v>
      </c>
      <c r="H77" s="1">
        <f t="shared" si="9"/>
        <v>9863</v>
      </c>
      <c r="I77" s="1">
        <v>144413</v>
      </c>
      <c r="J77" s="18">
        <f t="shared" si="10"/>
        <v>-3.8712493730778265E-2</v>
      </c>
      <c r="K77" s="18">
        <f t="shared" si="11"/>
        <v>-0.16409782063545922</v>
      </c>
    </row>
    <row r="78" spans="1:11" x14ac:dyDescent="0.25">
      <c r="A78" s="2" t="s">
        <v>185</v>
      </c>
      <c r="B78" s="2">
        <v>10</v>
      </c>
      <c r="C78" s="1">
        <v>149687.8812</v>
      </c>
      <c r="D78" s="1">
        <f t="shared" si="8"/>
        <v>29937.576239999995</v>
      </c>
      <c r="E78" s="1">
        <v>179625.45744</v>
      </c>
      <c r="G78" s="1">
        <v>169430</v>
      </c>
      <c r="H78" s="1">
        <f t="shared" si="9"/>
        <v>19788</v>
      </c>
      <c r="I78" s="1">
        <v>189218</v>
      </c>
      <c r="J78" s="18">
        <f t="shared" si="10"/>
        <v>-5.0695719011933336E-2</v>
      </c>
      <c r="K78" s="18">
        <f t="shared" si="11"/>
        <v>-0.20891309917661108</v>
      </c>
    </row>
    <row r="79" spans="1:11" x14ac:dyDescent="0.25">
      <c r="A79" s="2" t="s">
        <v>186</v>
      </c>
      <c r="B79" s="2">
        <v>3</v>
      </c>
      <c r="C79" s="1">
        <v>115713.19</v>
      </c>
      <c r="D79" s="1">
        <f t="shared" si="8"/>
        <v>11571.319000000018</v>
      </c>
      <c r="E79" s="1">
        <v>127284.50900000002</v>
      </c>
      <c r="G79" s="1">
        <v>131224</v>
      </c>
      <c r="H79" s="1">
        <f t="shared" si="9"/>
        <v>8706</v>
      </c>
      <c r="I79" s="1">
        <v>139930</v>
      </c>
      <c r="J79" s="18">
        <f t="shared" si="10"/>
        <v>-9.0370120774672907E-2</v>
      </c>
      <c r="K79" s="18">
        <f t="shared" si="11"/>
        <v>-0.17306374615879366</v>
      </c>
    </row>
    <row r="80" spans="1:11" x14ac:dyDescent="0.25">
      <c r="A80" s="2" t="s">
        <v>46</v>
      </c>
      <c r="B80" s="2">
        <v>4</v>
      </c>
      <c r="C80" s="1">
        <v>73669.972500000003</v>
      </c>
      <c r="D80" s="1">
        <f t="shared" si="8"/>
        <v>6630.2975250000018</v>
      </c>
      <c r="E80" s="1">
        <v>80300.270025000005</v>
      </c>
      <c r="G80" s="1">
        <v>65205</v>
      </c>
      <c r="H80" s="1">
        <f t="shared" si="9"/>
        <v>1443</v>
      </c>
      <c r="I80" s="1">
        <v>66648</v>
      </c>
      <c r="J80" s="18">
        <f t="shared" si="10"/>
        <v>0.20484140596867131</v>
      </c>
      <c r="K80" s="18">
        <f t="shared" si="11"/>
        <v>0.10535908804465255</v>
      </c>
    </row>
    <row r="81" spans="1:11" x14ac:dyDescent="0.25">
      <c r="A81" s="2" t="s">
        <v>131</v>
      </c>
      <c r="B81" s="2">
        <v>3</v>
      </c>
      <c r="C81" s="1">
        <v>104138.17</v>
      </c>
      <c r="D81" s="1">
        <f t="shared" si="8"/>
        <v>10413.81700000001</v>
      </c>
      <c r="E81" s="1">
        <v>114551.98700000001</v>
      </c>
      <c r="G81" s="1">
        <v>105922</v>
      </c>
      <c r="H81" s="1">
        <f t="shared" si="9"/>
        <v>6860</v>
      </c>
      <c r="I81" s="1">
        <v>112782</v>
      </c>
      <c r="J81" s="18">
        <f t="shared" si="10"/>
        <v>1.5693878455782025E-2</v>
      </c>
      <c r="K81" s="18">
        <f t="shared" si="11"/>
        <v>-7.6641928676561874E-2</v>
      </c>
    </row>
    <row r="82" spans="1:11" x14ac:dyDescent="0.25">
      <c r="A82" s="2" t="s">
        <v>150</v>
      </c>
      <c r="B82" s="2">
        <v>4</v>
      </c>
      <c r="C82" s="1">
        <v>124527.47750000001</v>
      </c>
      <c r="D82" s="1">
        <f t="shared" si="8"/>
        <v>18679.121625</v>
      </c>
      <c r="E82" s="1">
        <v>143206.59912500001</v>
      </c>
      <c r="G82" s="1">
        <v>132505</v>
      </c>
      <c r="H82" s="1">
        <f t="shared" si="9"/>
        <v>9049</v>
      </c>
      <c r="I82" s="1">
        <v>141554</v>
      </c>
      <c r="J82" s="18">
        <f t="shared" si="10"/>
        <v>1.1674690400836485E-2</v>
      </c>
      <c r="K82" s="18">
        <f t="shared" si="11"/>
        <v>-0.12028287791231609</v>
      </c>
    </row>
    <row r="83" spans="1:11" x14ac:dyDescent="0.25">
      <c r="A83" s="2" t="s">
        <v>84</v>
      </c>
      <c r="B83" s="2">
        <v>5</v>
      </c>
      <c r="C83" s="1">
        <v>89687.926000000007</v>
      </c>
      <c r="D83" s="1">
        <f t="shared" ref="D83:D146" si="12">E83-C83</f>
        <v>8968.7926000000152</v>
      </c>
      <c r="E83" s="1">
        <v>98656.718600000022</v>
      </c>
      <c r="G83" s="1">
        <v>112855</v>
      </c>
      <c r="H83" s="1">
        <f t="shared" ref="H83:H146" si="13">I83-G83</f>
        <v>13080</v>
      </c>
      <c r="I83" s="1">
        <v>125935</v>
      </c>
      <c r="J83" s="18">
        <f t="shared" ref="J83:J146" si="14">(E83-I83)/I83</f>
        <v>-0.21660603803549433</v>
      </c>
      <c r="K83" s="18">
        <f t="shared" ref="K83:K146" si="15">(C83-I83)/I83</f>
        <v>-0.28782367094135858</v>
      </c>
    </row>
    <row r="84" spans="1:11" x14ac:dyDescent="0.25">
      <c r="A84" s="2" t="s">
        <v>85</v>
      </c>
      <c r="B84" s="2">
        <v>10</v>
      </c>
      <c r="C84" s="1">
        <v>75073</v>
      </c>
      <c r="D84" s="1">
        <f t="shared" si="12"/>
        <v>6756.570000000007</v>
      </c>
      <c r="E84" s="1">
        <v>81829.570000000007</v>
      </c>
      <c r="G84" s="1">
        <v>94516</v>
      </c>
      <c r="H84" s="1">
        <f t="shared" si="13"/>
        <v>8637</v>
      </c>
      <c r="I84" s="1">
        <v>103153</v>
      </c>
      <c r="J84" s="18">
        <f t="shared" si="14"/>
        <v>-0.20671652787606751</v>
      </c>
      <c r="K84" s="18">
        <f t="shared" si="15"/>
        <v>-0.27221699805143817</v>
      </c>
    </row>
    <row r="85" spans="1:11" x14ac:dyDescent="0.25">
      <c r="A85" s="2" t="s">
        <v>98</v>
      </c>
      <c r="B85" s="2">
        <v>9</v>
      </c>
      <c r="C85" s="1">
        <v>111720</v>
      </c>
      <c r="D85" s="1">
        <f t="shared" si="12"/>
        <v>11172.000000000015</v>
      </c>
      <c r="E85" s="1">
        <v>122892.00000000001</v>
      </c>
      <c r="G85" s="1">
        <v>115120</v>
      </c>
      <c r="H85" s="1">
        <f t="shared" si="13"/>
        <v>14752</v>
      </c>
      <c r="I85" s="1">
        <v>129872</v>
      </c>
      <c r="J85" s="18">
        <f t="shared" si="14"/>
        <v>-5.3745226068744496E-2</v>
      </c>
      <c r="K85" s="18">
        <f t="shared" si="15"/>
        <v>-0.13976838733522237</v>
      </c>
    </row>
    <row r="86" spans="1:11" x14ac:dyDescent="0.25">
      <c r="A86" s="2" t="s">
        <v>109</v>
      </c>
      <c r="B86" s="2">
        <v>8</v>
      </c>
      <c r="C86" s="1">
        <v>88185.324999999997</v>
      </c>
      <c r="D86" s="1">
        <f t="shared" si="12"/>
        <v>8818.5325000000012</v>
      </c>
      <c r="E86" s="1">
        <v>97003.857499999998</v>
      </c>
      <c r="G86" s="1">
        <v>93150</v>
      </c>
      <c r="H86" s="1">
        <f t="shared" si="13"/>
        <v>9315</v>
      </c>
      <c r="I86" s="1">
        <v>102465</v>
      </c>
      <c r="J86" s="18">
        <f t="shared" si="14"/>
        <v>-5.3297638217928087E-2</v>
      </c>
      <c r="K86" s="18">
        <f t="shared" si="15"/>
        <v>-0.13936148928902556</v>
      </c>
    </row>
    <row r="87" spans="1:11" x14ac:dyDescent="0.25">
      <c r="A87" s="2" t="s">
        <v>151</v>
      </c>
      <c r="B87" s="2">
        <v>3</v>
      </c>
      <c r="C87" s="1">
        <v>90225</v>
      </c>
      <c r="D87" s="1">
        <f t="shared" si="12"/>
        <v>9022.5000000000146</v>
      </c>
      <c r="E87" s="1">
        <v>99247.500000000015</v>
      </c>
      <c r="G87" s="1">
        <v>103051</v>
      </c>
      <c r="H87" s="1">
        <f t="shared" si="13"/>
        <v>7541</v>
      </c>
      <c r="I87" s="1">
        <v>110592</v>
      </c>
      <c r="J87" s="18">
        <f t="shared" si="14"/>
        <v>-0.10257975260416653</v>
      </c>
      <c r="K87" s="18">
        <f t="shared" si="15"/>
        <v>-0.18416341145833334</v>
      </c>
    </row>
    <row r="88" spans="1:11" x14ac:dyDescent="0.25">
      <c r="A88" s="2" t="s">
        <v>110</v>
      </c>
      <c r="B88" s="2">
        <v>5</v>
      </c>
      <c r="C88" s="1">
        <v>190320</v>
      </c>
      <c r="D88" s="1">
        <f t="shared" si="12"/>
        <v>47580</v>
      </c>
      <c r="E88" s="1">
        <v>237900</v>
      </c>
      <c r="G88" s="1">
        <v>155918</v>
      </c>
      <c r="H88" s="1">
        <f t="shared" si="13"/>
        <v>23689</v>
      </c>
      <c r="I88" s="1">
        <v>179607</v>
      </c>
      <c r="J88" s="18">
        <f t="shared" si="14"/>
        <v>0.32455861965290883</v>
      </c>
      <c r="K88" s="18">
        <f t="shared" si="15"/>
        <v>5.9646895722327078E-2</v>
      </c>
    </row>
    <row r="89" spans="1:11" x14ac:dyDescent="0.25">
      <c r="A89" s="2" t="s">
        <v>187</v>
      </c>
      <c r="B89" s="2">
        <v>15</v>
      </c>
      <c r="C89" s="1">
        <v>119713.33333333333</v>
      </c>
      <c r="D89" s="1">
        <f t="shared" si="12"/>
        <v>17956.999999999985</v>
      </c>
      <c r="E89" s="1">
        <v>137670.33333333331</v>
      </c>
      <c r="G89" s="1">
        <v>124384</v>
      </c>
      <c r="H89" s="1">
        <f t="shared" si="13"/>
        <v>17018</v>
      </c>
      <c r="I89" s="1">
        <v>141402</v>
      </c>
      <c r="J89" s="18">
        <f t="shared" si="14"/>
        <v>-2.6390480096934173E-2</v>
      </c>
      <c r="K89" s="18">
        <f t="shared" si="15"/>
        <v>-0.15338302617124702</v>
      </c>
    </row>
    <row r="90" spans="1:11" x14ac:dyDescent="0.25">
      <c r="A90" s="2" t="s">
        <v>72</v>
      </c>
      <c r="B90" s="2">
        <v>7</v>
      </c>
      <c r="C90" s="1">
        <v>77814.28571428571</v>
      </c>
      <c r="D90" s="1">
        <f t="shared" si="12"/>
        <v>7003.2857142857247</v>
      </c>
      <c r="E90" s="1">
        <v>84817.571428571435</v>
      </c>
      <c r="G90" s="1">
        <v>77247</v>
      </c>
      <c r="H90" s="1">
        <f t="shared" si="13"/>
        <v>5693</v>
      </c>
      <c r="I90" s="1">
        <v>82940</v>
      </c>
      <c r="J90" s="18">
        <f t="shared" si="14"/>
        <v>2.2637707120465818E-2</v>
      </c>
      <c r="K90" s="18">
        <f t="shared" si="15"/>
        <v>-6.1800268696820468E-2</v>
      </c>
    </row>
    <row r="91" spans="1:11" x14ac:dyDescent="0.25">
      <c r="A91" s="2" t="s">
        <v>152</v>
      </c>
      <c r="B91" s="2">
        <v>8</v>
      </c>
      <c r="C91" s="1">
        <v>89575</v>
      </c>
      <c r="D91" s="1">
        <f t="shared" si="12"/>
        <v>8957.5000000000146</v>
      </c>
      <c r="E91" s="1">
        <v>98532.500000000015</v>
      </c>
      <c r="G91" s="1">
        <v>94765</v>
      </c>
      <c r="H91" s="1">
        <f t="shared" si="13"/>
        <v>5803</v>
      </c>
      <c r="I91" s="1">
        <v>100568</v>
      </c>
      <c r="J91" s="18">
        <f t="shared" si="14"/>
        <v>-2.0240036592156407E-2</v>
      </c>
      <c r="K91" s="18">
        <f t="shared" si="15"/>
        <v>-0.10930912417468777</v>
      </c>
    </row>
    <row r="92" spans="1:11" x14ac:dyDescent="0.25">
      <c r="A92" s="2" t="s">
        <v>111</v>
      </c>
      <c r="B92" s="2">
        <v>10</v>
      </c>
      <c r="C92" s="1">
        <v>100070.08499999999</v>
      </c>
      <c r="D92" s="1">
        <f t="shared" si="12"/>
        <v>10007.008500000011</v>
      </c>
      <c r="E92" s="1">
        <v>110077.0935</v>
      </c>
      <c r="G92" s="1">
        <v>122111</v>
      </c>
      <c r="H92" s="1">
        <f t="shared" si="13"/>
        <v>8892</v>
      </c>
      <c r="I92" s="1">
        <v>131003</v>
      </c>
      <c r="J92" s="18">
        <f t="shared" si="14"/>
        <v>-0.15973608619649929</v>
      </c>
      <c r="K92" s="18">
        <f t="shared" si="15"/>
        <v>-0.23612371472409036</v>
      </c>
    </row>
    <row r="93" spans="1:11" x14ac:dyDescent="0.25">
      <c r="A93" s="2" t="s">
        <v>112</v>
      </c>
      <c r="B93" s="2">
        <v>5</v>
      </c>
      <c r="C93" s="1">
        <v>90752.582000000009</v>
      </c>
      <c r="D93" s="1">
        <f t="shared" si="12"/>
        <v>9075.2582000000111</v>
      </c>
      <c r="E93" s="1">
        <v>99827.840200000021</v>
      </c>
      <c r="G93" s="1">
        <v>96342</v>
      </c>
      <c r="H93" s="1">
        <f t="shared" si="13"/>
        <v>2836</v>
      </c>
      <c r="I93" s="1">
        <v>99178</v>
      </c>
      <c r="J93" s="18">
        <f t="shared" si="14"/>
        <v>6.5522615902722436E-3</v>
      </c>
      <c r="K93" s="18">
        <f t="shared" si="15"/>
        <v>-8.4952489463388958E-2</v>
      </c>
    </row>
    <row r="94" spans="1:11" x14ac:dyDescent="0.25">
      <c r="A94" s="2" t="s">
        <v>66</v>
      </c>
      <c r="B94" s="2">
        <v>5</v>
      </c>
      <c r="C94" s="1">
        <v>120031.254</v>
      </c>
      <c r="D94" s="1">
        <f t="shared" si="12"/>
        <v>18004.688099999985</v>
      </c>
      <c r="E94" s="1">
        <v>138035.94209999999</v>
      </c>
      <c r="G94" s="1">
        <v>132926</v>
      </c>
      <c r="H94" s="1">
        <f t="shared" si="13"/>
        <v>16134</v>
      </c>
      <c r="I94" s="1">
        <v>149060</v>
      </c>
      <c r="J94" s="18">
        <f t="shared" si="14"/>
        <v>-7.3957184355293262E-2</v>
      </c>
      <c r="K94" s="18">
        <f t="shared" si="15"/>
        <v>-0.19474537770025493</v>
      </c>
    </row>
    <row r="95" spans="1:11" x14ac:dyDescent="0.25">
      <c r="A95" s="2" t="s">
        <v>60</v>
      </c>
      <c r="B95" s="2">
        <v>3</v>
      </c>
      <c r="C95" s="1">
        <v>56464.693333333336</v>
      </c>
      <c r="D95" s="1">
        <f t="shared" si="12"/>
        <v>3387.8816000000006</v>
      </c>
      <c r="E95" s="1">
        <v>59852.574933333337</v>
      </c>
      <c r="G95" s="1">
        <v>45606</v>
      </c>
      <c r="H95" s="1">
        <f t="shared" si="13"/>
        <v>1967</v>
      </c>
      <c r="I95" s="1">
        <v>47573</v>
      </c>
      <c r="J95" s="18">
        <f t="shared" si="14"/>
        <v>0.25812067629397634</v>
      </c>
      <c r="K95" s="18">
        <f t="shared" si="15"/>
        <v>0.18690629839054371</v>
      </c>
    </row>
    <row r="96" spans="1:11" x14ac:dyDescent="0.25">
      <c r="A96" s="2" t="s">
        <v>86</v>
      </c>
      <c r="B96" s="2">
        <v>5</v>
      </c>
      <c r="C96" s="1">
        <v>64743.6</v>
      </c>
      <c r="D96" s="1">
        <f t="shared" si="12"/>
        <v>5179.4880000000048</v>
      </c>
      <c r="E96" s="1">
        <v>69923.088000000003</v>
      </c>
      <c r="G96" s="1">
        <v>67690</v>
      </c>
      <c r="H96" s="1">
        <f t="shared" si="13"/>
        <v>1407</v>
      </c>
      <c r="I96" s="1">
        <v>69097</v>
      </c>
      <c r="J96" s="18">
        <f t="shared" si="14"/>
        <v>1.1955482871904762E-2</v>
      </c>
      <c r="K96" s="18">
        <f t="shared" si="15"/>
        <v>-6.3004182526014169E-2</v>
      </c>
    </row>
    <row r="97" spans="1:11" x14ac:dyDescent="0.25">
      <c r="A97" s="2" t="s">
        <v>132</v>
      </c>
      <c r="B97" s="2">
        <v>5</v>
      </c>
      <c r="C97" s="1">
        <v>142430.288</v>
      </c>
      <c r="D97" s="1">
        <f t="shared" si="12"/>
        <v>28486.0576</v>
      </c>
      <c r="E97" s="1">
        <v>170916.3456</v>
      </c>
      <c r="G97" s="1">
        <v>169197</v>
      </c>
      <c r="H97" s="1">
        <f t="shared" si="13"/>
        <v>38716</v>
      </c>
      <c r="I97" s="1">
        <v>207913</v>
      </c>
      <c r="J97" s="18">
        <f t="shared" si="14"/>
        <v>-0.17794295883374295</v>
      </c>
      <c r="K97" s="18">
        <f t="shared" si="15"/>
        <v>-0.3149524656947858</v>
      </c>
    </row>
    <row r="98" spans="1:11" x14ac:dyDescent="0.25">
      <c r="A98" s="2" t="s">
        <v>153</v>
      </c>
      <c r="B98" s="2">
        <v>5</v>
      </c>
      <c r="C98" s="1">
        <v>100127.834</v>
      </c>
      <c r="D98" s="1">
        <f t="shared" si="12"/>
        <v>10012.783400000015</v>
      </c>
      <c r="E98" s="1">
        <v>110140.61740000002</v>
      </c>
      <c r="G98" s="1">
        <v>100600</v>
      </c>
      <c r="H98" s="1">
        <f t="shared" si="13"/>
        <v>9932</v>
      </c>
      <c r="I98" s="1">
        <v>110532</v>
      </c>
      <c r="J98" s="18">
        <f t="shared" si="14"/>
        <v>-3.5408985633118249E-3</v>
      </c>
      <c r="K98" s="18">
        <f t="shared" si="15"/>
        <v>-9.4128089603010875E-2</v>
      </c>
    </row>
    <row r="99" spans="1:11" x14ac:dyDescent="0.25">
      <c r="A99" s="2" t="s">
        <v>99</v>
      </c>
      <c r="B99" s="2">
        <v>4</v>
      </c>
      <c r="C99" s="1">
        <v>110494.33399999999</v>
      </c>
      <c r="D99" s="1">
        <f t="shared" si="12"/>
        <v>11049.433400000009</v>
      </c>
      <c r="E99" s="1">
        <v>121543.7674</v>
      </c>
      <c r="G99" s="1">
        <v>111594</v>
      </c>
      <c r="H99" s="1">
        <f t="shared" si="13"/>
        <v>3229</v>
      </c>
      <c r="I99" s="1">
        <v>114823</v>
      </c>
      <c r="J99" s="18">
        <f t="shared" si="14"/>
        <v>5.8531543331910831E-2</v>
      </c>
      <c r="K99" s="18">
        <f t="shared" si="15"/>
        <v>-3.769859697099024E-2</v>
      </c>
    </row>
    <row r="100" spans="1:11" x14ac:dyDescent="0.25">
      <c r="A100" s="2" t="s">
        <v>188</v>
      </c>
      <c r="B100" s="2">
        <v>11</v>
      </c>
      <c r="C100" s="1">
        <v>149300.73127272725</v>
      </c>
      <c r="D100" s="1">
        <f t="shared" si="12"/>
        <v>29860.146254545456</v>
      </c>
      <c r="E100" s="1">
        <v>179160.87752727271</v>
      </c>
      <c r="G100" s="1">
        <v>145935</v>
      </c>
      <c r="H100" s="1">
        <f t="shared" si="13"/>
        <v>27945</v>
      </c>
      <c r="I100" s="1">
        <v>173880</v>
      </c>
      <c r="J100" s="18">
        <f t="shared" si="14"/>
        <v>3.0370816236903079E-2</v>
      </c>
      <c r="K100" s="18">
        <f t="shared" si="15"/>
        <v>-0.14135765313591414</v>
      </c>
    </row>
    <row r="101" spans="1:11" x14ac:dyDescent="0.25">
      <c r="A101" s="2" t="s">
        <v>100</v>
      </c>
      <c r="B101" s="2">
        <v>20</v>
      </c>
      <c r="C101" s="1">
        <v>142671.82889999999</v>
      </c>
      <c r="D101" s="1">
        <f t="shared" si="12"/>
        <v>28534.365779999993</v>
      </c>
      <c r="E101" s="1">
        <v>171206.19467999999</v>
      </c>
      <c r="G101" s="1">
        <v>155026</v>
      </c>
      <c r="H101" s="1">
        <f t="shared" si="13"/>
        <v>26077</v>
      </c>
      <c r="I101" s="1">
        <v>181103</v>
      </c>
      <c r="J101" s="18">
        <f t="shared" si="14"/>
        <v>-5.4647384747905967E-2</v>
      </c>
      <c r="K101" s="18">
        <f t="shared" si="15"/>
        <v>-0.21220615395658829</v>
      </c>
    </row>
    <row r="102" spans="1:11" x14ac:dyDescent="0.25">
      <c r="A102" s="2" t="s">
        <v>87</v>
      </c>
      <c r="B102" s="2">
        <v>5</v>
      </c>
      <c r="C102" s="1">
        <v>198414.86200000002</v>
      </c>
      <c r="D102" s="1">
        <f t="shared" si="12"/>
        <v>59524.458600000013</v>
      </c>
      <c r="E102" s="1">
        <v>257939.32060000004</v>
      </c>
      <c r="G102" s="1">
        <v>228400</v>
      </c>
      <c r="H102" s="1">
        <f t="shared" si="13"/>
        <v>61075</v>
      </c>
      <c r="I102" s="1">
        <v>289475</v>
      </c>
      <c r="J102" s="18">
        <f t="shared" si="14"/>
        <v>-0.10894094274116924</v>
      </c>
      <c r="K102" s="18">
        <f t="shared" si="15"/>
        <v>-0.31456995595474557</v>
      </c>
    </row>
    <row r="103" spans="1:11" x14ac:dyDescent="0.25">
      <c r="A103" s="2" t="s">
        <v>154</v>
      </c>
      <c r="B103" s="2">
        <v>5</v>
      </c>
      <c r="C103" s="1">
        <v>63349.633999999998</v>
      </c>
      <c r="D103" s="1">
        <f t="shared" si="12"/>
        <v>5067.9707200000048</v>
      </c>
      <c r="E103" s="1">
        <v>68417.604720000003</v>
      </c>
      <c r="G103" s="1">
        <v>67992</v>
      </c>
      <c r="H103" s="1">
        <f t="shared" si="13"/>
        <v>3574</v>
      </c>
      <c r="I103" s="1">
        <v>71566</v>
      </c>
      <c r="J103" s="18">
        <f t="shared" si="14"/>
        <v>-4.3992891596568162E-2</v>
      </c>
      <c r="K103" s="18">
        <f t="shared" si="15"/>
        <v>-0.1148082329597854</v>
      </c>
    </row>
    <row r="104" spans="1:11" x14ac:dyDescent="0.25">
      <c r="A104" s="2" t="s">
        <v>189</v>
      </c>
      <c r="B104" s="2">
        <v>3</v>
      </c>
      <c r="C104" s="1">
        <v>90181.400000000009</v>
      </c>
      <c r="D104" s="1">
        <f t="shared" si="12"/>
        <v>9018.140000000014</v>
      </c>
      <c r="E104" s="1">
        <v>99199.540000000023</v>
      </c>
      <c r="G104" s="1">
        <v>100422</v>
      </c>
      <c r="H104" s="1">
        <f t="shared" si="13"/>
        <v>7711</v>
      </c>
      <c r="I104" s="1">
        <v>108133</v>
      </c>
      <c r="J104" s="18">
        <f t="shared" si="14"/>
        <v>-8.2615482785088526E-2</v>
      </c>
      <c r="K104" s="18">
        <f t="shared" si="15"/>
        <v>-0.1660140752591715</v>
      </c>
    </row>
    <row r="105" spans="1:11" x14ac:dyDescent="0.25">
      <c r="A105" s="2" t="s">
        <v>155</v>
      </c>
      <c r="B105" s="2">
        <v>6</v>
      </c>
      <c r="C105" s="1">
        <v>76016.666666666672</v>
      </c>
      <c r="D105" s="1">
        <f t="shared" si="12"/>
        <v>6841.5</v>
      </c>
      <c r="E105" s="1">
        <v>82858.166666666672</v>
      </c>
      <c r="G105" s="1">
        <v>76495</v>
      </c>
      <c r="H105" s="1">
        <f t="shared" si="13"/>
        <v>874</v>
      </c>
      <c r="I105" s="1">
        <v>77369</v>
      </c>
      <c r="J105" s="18">
        <f t="shared" si="14"/>
        <v>7.0947881795895923E-2</v>
      </c>
      <c r="K105" s="18">
        <f t="shared" si="15"/>
        <v>-1.7479007526700986E-2</v>
      </c>
    </row>
    <row r="106" spans="1:11" x14ac:dyDescent="0.25">
      <c r="A106" s="2" t="s">
        <v>190</v>
      </c>
      <c r="B106" s="2">
        <v>13</v>
      </c>
      <c r="C106" s="1">
        <v>107419.8605</v>
      </c>
      <c r="D106" s="1">
        <f t="shared" si="12"/>
        <v>10741.986050000007</v>
      </c>
      <c r="E106" s="1">
        <v>118161.84655</v>
      </c>
      <c r="G106" s="1">
        <v>121407</v>
      </c>
      <c r="H106" s="1">
        <f t="shared" si="13"/>
        <v>10130</v>
      </c>
      <c r="I106" s="1">
        <v>131537</v>
      </c>
      <c r="J106" s="18">
        <f t="shared" si="14"/>
        <v>-0.10168358294624325</v>
      </c>
      <c r="K106" s="18">
        <f t="shared" si="15"/>
        <v>-0.18334871176931208</v>
      </c>
    </row>
    <row r="107" spans="1:11" x14ac:dyDescent="0.25">
      <c r="A107" s="2" t="s">
        <v>191</v>
      </c>
      <c r="B107" s="2">
        <v>14</v>
      </c>
      <c r="C107" s="1">
        <v>91545.488571428577</v>
      </c>
      <c r="D107" s="1">
        <f t="shared" si="12"/>
        <v>9154.5488571428723</v>
      </c>
      <c r="E107" s="1">
        <v>100700.03742857145</v>
      </c>
      <c r="G107" s="1">
        <v>95907</v>
      </c>
      <c r="H107" s="1">
        <f t="shared" si="13"/>
        <v>4488</v>
      </c>
      <c r="I107" s="1">
        <v>100395</v>
      </c>
      <c r="J107" s="18">
        <f t="shared" si="14"/>
        <v>3.0383727134961872E-3</v>
      </c>
      <c r="K107" s="18">
        <f t="shared" si="15"/>
        <v>-8.814693389682178E-2</v>
      </c>
    </row>
    <row r="108" spans="1:11" x14ac:dyDescent="0.25">
      <c r="A108" s="2" t="s">
        <v>192</v>
      </c>
      <c r="B108" s="2">
        <v>5</v>
      </c>
      <c r="C108" s="1">
        <v>156483</v>
      </c>
      <c r="D108" s="1">
        <f t="shared" si="12"/>
        <v>31296.600000000006</v>
      </c>
      <c r="E108" s="1">
        <v>187779.6</v>
      </c>
      <c r="G108" s="1">
        <v>135715</v>
      </c>
      <c r="H108" s="1">
        <f t="shared" si="13"/>
        <v>20284</v>
      </c>
      <c r="I108" s="1">
        <v>155999</v>
      </c>
      <c r="J108" s="18">
        <f t="shared" si="14"/>
        <v>0.20372310078910766</v>
      </c>
      <c r="K108" s="18">
        <f t="shared" si="15"/>
        <v>3.1025839909230189E-3</v>
      </c>
    </row>
    <row r="109" spans="1:11" x14ac:dyDescent="0.25">
      <c r="A109" s="2" t="s">
        <v>27</v>
      </c>
      <c r="B109" s="2">
        <v>7</v>
      </c>
      <c r="C109" s="1">
        <v>131858.70000000001</v>
      </c>
      <c r="D109" s="1">
        <f t="shared" si="12"/>
        <v>19778.804999999993</v>
      </c>
      <c r="E109" s="1">
        <v>151637.505</v>
      </c>
      <c r="G109" s="1">
        <v>140075</v>
      </c>
      <c r="H109" s="1">
        <f t="shared" si="13"/>
        <v>24926</v>
      </c>
      <c r="I109" s="1">
        <v>165001</v>
      </c>
      <c r="J109" s="18">
        <f t="shared" si="14"/>
        <v>-8.0990387937042774E-2</v>
      </c>
      <c r="K109" s="18">
        <f t="shared" si="15"/>
        <v>-0.20086120690177628</v>
      </c>
    </row>
    <row r="110" spans="1:11" x14ac:dyDescent="0.25">
      <c r="A110" s="2" t="s">
        <v>47</v>
      </c>
      <c r="B110" s="2">
        <v>6</v>
      </c>
      <c r="C110" s="1">
        <v>74973.403333333335</v>
      </c>
      <c r="D110" s="1">
        <f t="shared" si="12"/>
        <v>5997.8722666666727</v>
      </c>
      <c r="E110" s="1">
        <v>80971.275600000008</v>
      </c>
      <c r="G110" s="1">
        <v>67464</v>
      </c>
      <c r="H110" s="1">
        <f t="shared" si="13"/>
        <v>5193</v>
      </c>
      <c r="I110" s="1">
        <v>72657</v>
      </c>
      <c r="J110" s="18">
        <f t="shared" si="14"/>
        <v>0.11443185928403331</v>
      </c>
      <c r="K110" s="18">
        <f t="shared" si="15"/>
        <v>3.1881351188919653E-2</v>
      </c>
    </row>
    <row r="111" spans="1:11" x14ac:dyDescent="0.25">
      <c r="A111" s="2" t="s">
        <v>101</v>
      </c>
      <c r="B111" s="2">
        <v>3</v>
      </c>
      <c r="C111" s="1">
        <v>133583.33333333334</v>
      </c>
      <c r="D111" s="1">
        <f t="shared" si="12"/>
        <v>26716.666666666657</v>
      </c>
      <c r="E111" s="1">
        <v>160300</v>
      </c>
      <c r="G111" s="1">
        <v>137664</v>
      </c>
      <c r="H111" s="1">
        <f t="shared" si="13"/>
        <v>25064</v>
      </c>
      <c r="I111" s="1">
        <v>162728</v>
      </c>
      <c r="J111" s="18">
        <f t="shared" si="14"/>
        <v>-1.4920603706799075E-2</v>
      </c>
      <c r="K111" s="18">
        <f t="shared" si="15"/>
        <v>-0.17910050308899916</v>
      </c>
    </row>
    <row r="112" spans="1:11" x14ac:dyDescent="0.25">
      <c r="A112" s="2" t="s">
        <v>52</v>
      </c>
      <c r="B112" s="2">
        <v>3</v>
      </c>
      <c r="C112" s="1">
        <v>107103.33333333333</v>
      </c>
      <c r="D112" s="1">
        <f t="shared" si="12"/>
        <v>10710.333333333343</v>
      </c>
      <c r="E112" s="1">
        <v>117813.66666666667</v>
      </c>
      <c r="G112" s="1">
        <v>116541</v>
      </c>
      <c r="H112" s="1">
        <f t="shared" si="13"/>
        <v>13520</v>
      </c>
      <c r="I112" s="1">
        <v>130061</v>
      </c>
      <c r="J112" s="18">
        <f t="shared" si="14"/>
        <v>-9.4166070792423007E-2</v>
      </c>
      <c r="K112" s="18">
        <f t="shared" si="15"/>
        <v>-0.17651460981129372</v>
      </c>
    </row>
    <row r="113" spans="1:11" x14ac:dyDescent="0.25">
      <c r="A113" s="2" t="s">
        <v>41</v>
      </c>
      <c r="B113" s="2">
        <v>3</v>
      </c>
      <c r="C113" s="1">
        <v>92231.293333333335</v>
      </c>
      <c r="D113" s="1">
        <f t="shared" si="12"/>
        <v>9223.1293333333451</v>
      </c>
      <c r="E113" s="1">
        <v>101454.42266666668</v>
      </c>
      <c r="G113" s="1">
        <v>96918</v>
      </c>
      <c r="H113" s="1">
        <f t="shared" si="13"/>
        <v>6582</v>
      </c>
      <c r="I113" s="1">
        <v>103500</v>
      </c>
      <c r="J113" s="18">
        <f t="shared" si="14"/>
        <v>-1.9764032206119032E-2</v>
      </c>
      <c r="K113" s="18">
        <f t="shared" si="15"/>
        <v>-0.10887639291465377</v>
      </c>
    </row>
    <row r="114" spans="1:11" x14ac:dyDescent="0.25">
      <c r="A114" s="2" t="s">
        <v>44</v>
      </c>
      <c r="B114" s="2">
        <v>3</v>
      </c>
      <c r="C114" s="1">
        <v>57568.15</v>
      </c>
      <c r="D114" s="1">
        <f t="shared" si="12"/>
        <v>3454.0889999999999</v>
      </c>
      <c r="E114" s="1">
        <v>61022.239000000001</v>
      </c>
      <c r="G114" s="1">
        <v>64170</v>
      </c>
      <c r="H114" s="1">
        <f t="shared" si="13"/>
        <v>2399</v>
      </c>
      <c r="I114" s="1">
        <v>66569</v>
      </c>
      <c r="J114" s="18">
        <f t="shared" si="14"/>
        <v>-8.3323483903919221E-2</v>
      </c>
      <c r="K114" s="18">
        <f t="shared" si="15"/>
        <v>-0.13521083387162192</v>
      </c>
    </row>
    <row r="115" spans="1:11" x14ac:dyDescent="0.25">
      <c r="A115" s="2" t="s">
        <v>53</v>
      </c>
      <c r="B115" s="2">
        <v>4</v>
      </c>
      <c r="C115" s="1">
        <v>100052.5775</v>
      </c>
      <c r="D115" s="1">
        <f t="shared" si="12"/>
        <v>10005.257750000004</v>
      </c>
      <c r="E115" s="1">
        <v>110057.83525</v>
      </c>
      <c r="G115" s="1">
        <v>106160</v>
      </c>
      <c r="H115" s="1">
        <f t="shared" si="13"/>
        <v>4742</v>
      </c>
      <c r="I115" s="1">
        <v>110902</v>
      </c>
      <c r="J115" s="18">
        <f t="shared" si="14"/>
        <v>-7.6118081729815174E-3</v>
      </c>
      <c r="K115" s="18">
        <f t="shared" si="15"/>
        <v>-9.7828916520892331E-2</v>
      </c>
    </row>
    <row r="116" spans="1:11" x14ac:dyDescent="0.25">
      <c r="A116" s="2" t="s">
        <v>73</v>
      </c>
      <c r="B116" s="2">
        <v>3</v>
      </c>
      <c r="C116" s="1">
        <v>71253.126666666663</v>
      </c>
      <c r="D116" s="1">
        <f t="shared" si="12"/>
        <v>6412.7814000000071</v>
      </c>
      <c r="E116" s="1">
        <v>77665.90806666667</v>
      </c>
      <c r="G116" s="1">
        <v>77651</v>
      </c>
      <c r="H116" s="1">
        <f t="shared" si="13"/>
        <v>4648</v>
      </c>
      <c r="I116" s="1">
        <v>82299</v>
      </c>
      <c r="J116" s="18">
        <f t="shared" si="14"/>
        <v>-5.6295847256143207E-2</v>
      </c>
      <c r="K116" s="18">
        <f t="shared" si="15"/>
        <v>-0.13421637362948927</v>
      </c>
    </row>
    <row r="117" spans="1:11" x14ac:dyDescent="0.25">
      <c r="A117" s="2" t="s">
        <v>39</v>
      </c>
      <c r="B117" s="2">
        <v>14</v>
      </c>
      <c r="C117" s="1">
        <v>109037.61214285714</v>
      </c>
      <c r="D117" s="1">
        <f t="shared" si="12"/>
        <v>10903.761214285725</v>
      </c>
      <c r="E117" s="1">
        <v>119941.37335714286</v>
      </c>
      <c r="G117" s="1">
        <v>117060</v>
      </c>
      <c r="H117" s="1">
        <f t="shared" si="13"/>
        <v>11544</v>
      </c>
      <c r="I117" s="1">
        <v>128604</v>
      </c>
      <c r="J117" s="18">
        <f t="shared" si="14"/>
        <v>-6.7358920740079153E-2</v>
      </c>
      <c r="K117" s="18">
        <f t="shared" si="15"/>
        <v>-0.15214447340007203</v>
      </c>
    </row>
    <row r="118" spans="1:11" x14ac:dyDescent="0.25">
      <c r="A118" s="2" t="s">
        <v>42</v>
      </c>
      <c r="B118" s="2">
        <v>3</v>
      </c>
      <c r="C118" s="1">
        <v>127237.80333333334</v>
      </c>
      <c r="D118" s="1">
        <f t="shared" si="12"/>
        <v>19085.670499999978</v>
      </c>
      <c r="E118" s="1">
        <v>146323.47383333332</v>
      </c>
      <c r="G118" s="1">
        <v>131617</v>
      </c>
      <c r="H118" s="1">
        <f t="shared" si="13"/>
        <v>17190</v>
      </c>
      <c r="I118" s="1">
        <v>148807</v>
      </c>
      <c r="J118" s="18">
        <f t="shared" si="14"/>
        <v>-1.6689578895258135E-2</v>
      </c>
      <c r="K118" s="18">
        <f t="shared" si="15"/>
        <v>-0.14494745990892</v>
      </c>
    </row>
    <row r="119" spans="1:11" x14ac:dyDescent="0.25">
      <c r="A119" s="2" t="s">
        <v>193</v>
      </c>
      <c r="B119" s="2">
        <v>4</v>
      </c>
      <c r="C119" s="1">
        <v>108600.9725</v>
      </c>
      <c r="D119" s="1">
        <f t="shared" si="12"/>
        <v>10860.097250000006</v>
      </c>
      <c r="E119" s="1">
        <v>119461.06975000001</v>
      </c>
      <c r="G119" s="1">
        <v>119543</v>
      </c>
      <c r="H119" s="1">
        <f t="shared" si="13"/>
        <v>7946</v>
      </c>
      <c r="I119" s="1">
        <v>127489</v>
      </c>
      <c r="J119" s="18">
        <f t="shared" si="14"/>
        <v>-6.2969591494168045E-2</v>
      </c>
      <c r="K119" s="18">
        <f t="shared" si="15"/>
        <v>-0.14815417408560735</v>
      </c>
    </row>
    <row r="120" spans="1:11" x14ac:dyDescent="0.25">
      <c r="A120" s="2" t="s">
        <v>113</v>
      </c>
      <c r="B120" s="2">
        <v>3</v>
      </c>
      <c r="C120" s="1">
        <v>113663.04666666665</v>
      </c>
      <c r="D120" s="1">
        <f t="shared" si="12"/>
        <v>11366.304666666678</v>
      </c>
      <c r="E120" s="1">
        <v>125029.35133333332</v>
      </c>
      <c r="G120" s="1">
        <v>119029</v>
      </c>
      <c r="H120" s="1">
        <f t="shared" si="13"/>
        <v>7190</v>
      </c>
      <c r="I120" s="1">
        <v>126219</v>
      </c>
      <c r="J120" s="18">
        <f t="shared" si="14"/>
        <v>-9.425274060693517E-3</v>
      </c>
      <c r="K120" s="18">
        <f t="shared" si="15"/>
        <v>-9.9477521873357844E-2</v>
      </c>
    </row>
    <row r="121" spans="1:11" x14ac:dyDescent="0.25">
      <c r="A121" s="2" t="s">
        <v>48</v>
      </c>
      <c r="B121" s="2">
        <v>3</v>
      </c>
      <c r="C121" s="1">
        <v>88935.846666666665</v>
      </c>
      <c r="D121" s="1">
        <f t="shared" si="12"/>
        <v>8893.5846666666766</v>
      </c>
      <c r="E121" s="1">
        <v>97829.431333333341</v>
      </c>
      <c r="G121" s="1">
        <v>101766</v>
      </c>
      <c r="H121" s="1">
        <f t="shared" si="13"/>
        <v>28</v>
      </c>
      <c r="I121" s="1">
        <v>101794</v>
      </c>
      <c r="J121" s="18">
        <f t="shared" si="14"/>
        <v>-3.8946977883437713E-2</v>
      </c>
      <c r="K121" s="18">
        <f t="shared" si="15"/>
        <v>-0.12631543443948892</v>
      </c>
    </row>
    <row r="122" spans="1:11" x14ac:dyDescent="0.25">
      <c r="A122" s="2" t="s">
        <v>29</v>
      </c>
      <c r="B122" s="2">
        <v>3</v>
      </c>
      <c r="C122" s="1">
        <v>173766.66666666666</v>
      </c>
      <c r="D122" s="1">
        <f t="shared" si="12"/>
        <v>43441.666666666657</v>
      </c>
      <c r="E122" s="1">
        <v>217208.33333333331</v>
      </c>
      <c r="G122" s="1">
        <v>187598</v>
      </c>
      <c r="H122" s="1">
        <f t="shared" si="13"/>
        <v>38403</v>
      </c>
      <c r="I122" s="1">
        <v>226001</v>
      </c>
      <c r="J122" s="18">
        <f t="shared" si="14"/>
        <v>-3.8905432571832363E-2</v>
      </c>
      <c r="K122" s="18">
        <f t="shared" si="15"/>
        <v>-0.23112434605746587</v>
      </c>
    </row>
    <row r="123" spans="1:11" x14ac:dyDescent="0.25">
      <c r="A123" s="2" t="s">
        <v>194</v>
      </c>
      <c r="B123" s="2">
        <v>13</v>
      </c>
      <c r="C123" s="1">
        <v>92058.6246153846</v>
      </c>
      <c r="D123" s="1">
        <f t="shared" si="12"/>
        <v>9205.8624615384615</v>
      </c>
      <c r="E123" s="1">
        <v>101264.48707692306</v>
      </c>
      <c r="G123" s="1">
        <v>93150</v>
      </c>
      <c r="H123" s="1">
        <f t="shared" si="13"/>
        <v>497</v>
      </c>
      <c r="I123" s="1">
        <v>93647</v>
      </c>
      <c r="J123" s="18">
        <f t="shared" si="14"/>
        <v>8.1342563850663255E-2</v>
      </c>
      <c r="K123" s="18">
        <f t="shared" si="15"/>
        <v>-1.6961305590306144E-2</v>
      </c>
    </row>
    <row r="124" spans="1:11" x14ac:dyDescent="0.25">
      <c r="A124" s="2" t="s">
        <v>56</v>
      </c>
      <c r="B124" s="2">
        <v>12</v>
      </c>
      <c r="C124" s="1">
        <v>104034.0825</v>
      </c>
      <c r="D124" s="1">
        <f t="shared" si="12"/>
        <v>10403.408250000008</v>
      </c>
      <c r="E124" s="1">
        <v>114437.49075000001</v>
      </c>
      <c r="G124" s="1">
        <v>119029</v>
      </c>
      <c r="H124" s="1">
        <f t="shared" si="13"/>
        <v>7190</v>
      </c>
      <c r="I124" s="1">
        <v>126219</v>
      </c>
      <c r="J124" s="18">
        <f t="shared" si="14"/>
        <v>-9.3341804720366892E-2</v>
      </c>
      <c r="K124" s="18">
        <f t="shared" si="15"/>
        <v>-0.17576527701851541</v>
      </c>
    </row>
    <row r="125" spans="1:11" x14ac:dyDescent="0.25">
      <c r="A125" s="2" t="s">
        <v>57</v>
      </c>
      <c r="B125" s="2">
        <v>4</v>
      </c>
      <c r="C125" s="1">
        <v>101758.71249999999</v>
      </c>
      <c r="D125" s="1">
        <f t="shared" si="12"/>
        <v>10175.871250000011</v>
      </c>
      <c r="E125" s="1">
        <v>111934.58375000001</v>
      </c>
      <c r="G125" s="1">
        <v>103616</v>
      </c>
      <c r="H125" s="1">
        <f t="shared" si="13"/>
        <v>9330</v>
      </c>
      <c r="I125" s="1">
        <v>112946</v>
      </c>
      <c r="J125" s="18">
        <f t="shared" si="14"/>
        <v>-8.9548655994899761E-3</v>
      </c>
      <c r="K125" s="18">
        <f t="shared" si="15"/>
        <v>-9.9049877817718249E-2</v>
      </c>
    </row>
    <row r="126" spans="1:11" x14ac:dyDescent="0.25">
      <c r="A126" s="2" t="s">
        <v>36</v>
      </c>
      <c r="B126" s="2">
        <v>96</v>
      </c>
      <c r="C126" s="1">
        <v>150747.12948958334</v>
      </c>
      <c r="D126" s="1">
        <f t="shared" si="12"/>
        <v>30149.425897916663</v>
      </c>
      <c r="E126" s="1">
        <v>180896.5553875</v>
      </c>
      <c r="G126" s="1">
        <v>180719</v>
      </c>
      <c r="H126" s="1">
        <f t="shared" si="13"/>
        <v>26198</v>
      </c>
      <c r="I126" s="1">
        <v>206917</v>
      </c>
      <c r="J126" s="18">
        <f t="shared" si="14"/>
        <v>-0.12575305370027592</v>
      </c>
      <c r="K126" s="18">
        <f t="shared" si="15"/>
        <v>-0.27146087808356328</v>
      </c>
    </row>
    <row r="127" spans="1:11" x14ac:dyDescent="0.25">
      <c r="A127" s="2" t="s">
        <v>195</v>
      </c>
      <c r="B127" s="2">
        <v>4</v>
      </c>
      <c r="C127" s="1">
        <v>125120.30250000001</v>
      </c>
      <c r="D127" s="1">
        <f t="shared" si="12"/>
        <v>18768.045375000002</v>
      </c>
      <c r="E127" s="1">
        <v>143888.34787500001</v>
      </c>
      <c r="G127" s="1">
        <v>148034</v>
      </c>
      <c r="H127" s="1">
        <f t="shared" si="13"/>
        <v>19100</v>
      </c>
      <c r="I127" s="1">
        <v>167134</v>
      </c>
      <c r="J127" s="18">
        <f t="shared" si="14"/>
        <v>-0.13908392143429818</v>
      </c>
      <c r="K127" s="18">
        <f t="shared" si="15"/>
        <v>-0.25137732298634624</v>
      </c>
    </row>
    <row r="128" spans="1:11" x14ac:dyDescent="0.25">
      <c r="A128" s="2" t="s">
        <v>24</v>
      </c>
      <c r="B128" s="2">
        <v>16</v>
      </c>
      <c r="C128" s="1">
        <v>129374.160625</v>
      </c>
      <c r="D128" s="1">
        <f t="shared" si="12"/>
        <v>19406.124093749982</v>
      </c>
      <c r="E128" s="1">
        <v>148780.28471874999</v>
      </c>
      <c r="G128" s="1">
        <v>139615</v>
      </c>
      <c r="H128" s="1">
        <f t="shared" si="13"/>
        <v>13169</v>
      </c>
      <c r="I128" s="1">
        <v>152784</v>
      </c>
      <c r="J128" s="18">
        <f t="shared" si="14"/>
        <v>-2.6205069125366617E-2</v>
      </c>
      <c r="K128" s="18">
        <f t="shared" si="15"/>
        <v>-0.15322179923944912</v>
      </c>
    </row>
    <row r="129" spans="1:11" x14ac:dyDescent="0.25">
      <c r="A129" s="2" t="s">
        <v>67</v>
      </c>
      <c r="B129" s="2">
        <v>3</v>
      </c>
      <c r="C129" s="1">
        <v>153288.75</v>
      </c>
      <c r="D129" s="1">
        <f t="shared" si="12"/>
        <v>30657.75</v>
      </c>
      <c r="E129" s="1">
        <v>183946.5</v>
      </c>
      <c r="G129" s="1">
        <v>172836</v>
      </c>
      <c r="H129" s="1">
        <f t="shared" si="13"/>
        <v>18156</v>
      </c>
      <c r="I129" s="1">
        <v>190992</v>
      </c>
      <c r="J129" s="18">
        <f t="shared" si="14"/>
        <v>-3.6888979643126416E-2</v>
      </c>
      <c r="K129" s="18">
        <f t="shared" si="15"/>
        <v>-0.19740748303593869</v>
      </c>
    </row>
    <row r="130" spans="1:11" x14ac:dyDescent="0.25">
      <c r="A130" s="2" t="s">
        <v>49</v>
      </c>
      <c r="B130" s="2">
        <v>3</v>
      </c>
      <c r="C130" s="1">
        <v>61260.389999999992</v>
      </c>
      <c r="D130" s="1">
        <f t="shared" si="12"/>
        <v>4900.8312000000078</v>
      </c>
      <c r="E130" s="1">
        <v>66161.2212</v>
      </c>
      <c r="G130" s="1">
        <v>67275</v>
      </c>
      <c r="H130" s="1">
        <f t="shared" si="13"/>
        <v>422</v>
      </c>
      <c r="I130" s="1">
        <v>67697</v>
      </c>
      <c r="J130" s="18">
        <f t="shared" si="14"/>
        <v>-2.268606880659409E-2</v>
      </c>
      <c r="K130" s="18">
        <f t="shared" si="15"/>
        <v>-9.5079693339439081E-2</v>
      </c>
    </row>
    <row r="131" spans="1:11" x14ac:dyDescent="0.25">
      <c r="A131" s="2" t="s">
        <v>133</v>
      </c>
      <c r="B131" s="2">
        <v>6</v>
      </c>
      <c r="C131" s="1">
        <v>74017.688333333339</v>
      </c>
      <c r="D131" s="1">
        <f t="shared" si="12"/>
        <v>6661.5919500000018</v>
      </c>
      <c r="E131" s="1">
        <v>80679.280283333341</v>
      </c>
      <c r="G131" s="1">
        <v>83109</v>
      </c>
      <c r="H131" s="1">
        <f t="shared" si="13"/>
        <v>2395</v>
      </c>
      <c r="I131" s="1">
        <v>85504</v>
      </c>
      <c r="J131" s="18">
        <f t="shared" si="14"/>
        <v>-5.6426830518650113E-2</v>
      </c>
      <c r="K131" s="18">
        <f t="shared" si="15"/>
        <v>-0.13433654176022947</v>
      </c>
    </row>
    <row r="132" spans="1:11" x14ac:dyDescent="0.25">
      <c r="A132" s="2" t="s">
        <v>37</v>
      </c>
      <c r="B132" s="2">
        <v>4</v>
      </c>
      <c r="C132" s="1">
        <v>93459.167499999996</v>
      </c>
      <c r="D132" s="1">
        <f t="shared" si="12"/>
        <v>9345.916750000004</v>
      </c>
      <c r="E132" s="1">
        <v>102805.08425</v>
      </c>
      <c r="G132" s="1">
        <v>93853</v>
      </c>
      <c r="H132" s="1">
        <f t="shared" si="13"/>
        <v>7659</v>
      </c>
      <c r="I132" s="1">
        <v>101512</v>
      </c>
      <c r="J132" s="18">
        <f t="shared" si="14"/>
        <v>1.273824030656474E-2</v>
      </c>
      <c r="K132" s="18">
        <f t="shared" si="15"/>
        <v>-7.9328872448577545E-2</v>
      </c>
    </row>
    <row r="133" spans="1:11" x14ac:dyDescent="0.25">
      <c r="A133" s="2" t="s">
        <v>32</v>
      </c>
      <c r="B133" s="2">
        <v>6</v>
      </c>
      <c r="C133" s="1">
        <v>76757.611666666664</v>
      </c>
      <c r="D133" s="1">
        <f t="shared" si="12"/>
        <v>6908.18505</v>
      </c>
      <c r="E133" s="1">
        <v>83665.796716666664</v>
      </c>
      <c r="G133" s="1">
        <v>76212</v>
      </c>
      <c r="H133" s="1">
        <f t="shared" si="13"/>
        <v>3924</v>
      </c>
      <c r="I133" s="1">
        <v>80136</v>
      </c>
      <c r="J133" s="18">
        <f t="shared" si="14"/>
        <v>4.4047578075604769E-2</v>
      </c>
      <c r="K133" s="18">
        <f t="shared" si="15"/>
        <v>-4.2158185251738742E-2</v>
      </c>
    </row>
    <row r="134" spans="1:11" x14ac:dyDescent="0.25">
      <c r="A134" s="2" t="s">
        <v>134</v>
      </c>
      <c r="B134" s="2">
        <v>6</v>
      </c>
      <c r="C134" s="1">
        <v>143929.185</v>
      </c>
      <c r="D134" s="1">
        <f t="shared" si="12"/>
        <v>28785.837</v>
      </c>
      <c r="E134" s="1">
        <v>172715.022</v>
      </c>
      <c r="G134" s="1">
        <v>144886</v>
      </c>
      <c r="H134" s="1">
        <f t="shared" si="13"/>
        <v>14</v>
      </c>
      <c r="I134" s="1">
        <v>144900</v>
      </c>
      <c r="J134" s="18">
        <f t="shared" si="14"/>
        <v>0.19196012422360245</v>
      </c>
      <c r="K134" s="18">
        <f t="shared" si="15"/>
        <v>-6.6998964803312794E-3</v>
      </c>
    </row>
    <row r="135" spans="1:11" x14ac:dyDescent="0.25">
      <c r="A135" s="2" t="s">
        <v>156</v>
      </c>
      <c r="B135" s="2">
        <v>3</v>
      </c>
      <c r="C135" s="1">
        <v>103690.27333333333</v>
      </c>
      <c r="D135" s="1">
        <f t="shared" si="12"/>
        <v>10369.027333333346</v>
      </c>
      <c r="E135" s="1">
        <v>114059.30066666668</v>
      </c>
      <c r="G135" s="1">
        <v>75605</v>
      </c>
      <c r="H135" s="1">
        <f t="shared" si="13"/>
        <v>0</v>
      </c>
      <c r="I135" s="1">
        <v>75605</v>
      </c>
      <c r="J135" s="18">
        <f t="shared" si="14"/>
        <v>0.50862113175936352</v>
      </c>
      <c r="K135" s="18">
        <f t="shared" si="15"/>
        <v>0.37147375614487577</v>
      </c>
    </row>
    <row r="136" spans="1:11" x14ac:dyDescent="0.25">
      <c r="A136" s="2" t="s">
        <v>43</v>
      </c>
      <c r="B136" s="2">
        <v>21</v>
      </c>
      <c r="C136" s="1">
        <v>181782.19523809524</v>
      </c>
      <c r="D136" s="1">
        <f t="shared" si="12"/>
        <v>45445.548809523811</v>
      </c>
      <c r="E136" s="1">
        <v>227227.74404761905</v>
      </c>
      <c r="G136" s="1">
        <v>168188</v>
      </c>
      <c r="H136" s="1">
        <f t="shared" si="13"/>
        <v>22352</v>
      </c>
      <c r="I136" s="1">
        <v>190540</v>
      </c>
      <c r="J136" s="18">
        <f t="shared" si="14"/>
        <v>0.19254615328864833</v>
      </c>
      <c r="K136" s="18">
        <f t="shared" si="15"/>
        <v>-4.5963077369081333E-2</v>
      </c>
    </row>
    <row r="137" spans="1:11" x14ac:dyDescent="0.25">
      <c r="A137" s="2" t="s">
        <v>61</v>
      </c>
      <c r="B137" s="2">
        <v>3</v>
      </c>
      <c r="C137" s="1">
        <v>242492.19000000003</v>
      </c>
      <c r="D137" s="1">
        <f t="shared" si="12"/>
        <v>72747.657000000036</v>
      </c>
      <c r="E137" s="1">
        <v>315239.84700000007</v>
      </c>
      <c r="G137" s="1">
        <v>195444</v>
      </c>
      <c r="H137" s="1">
        <f t="shared" si="13"/>
        <v>34217</v>
      </c>
      <c r="I137" s="1">
        <v>229661</v>
      </c>
      <c r="J137" s="18">
        <f t="shared" si="14"/>
        <v>0.37263116941927477</v>
      </c>
      <c r="K137" s="18">
        <f t="shared" si="15"/>
        <v>5.5870130322518981E-2</v>
      </c>
    </row>
    <row r="138" spans="1:11" x14ac:dyDescent="0.25">
      <c r="A138" s="2" t="s">
        <v>196</v>
      </c>
      <c r="B138" s="2">
        <v>3</v>
      </c>
      <c r="C138" s="1">
        <v>78110.569333333333</v>
      </c>
      <c r="D138" s="1">
        <f t="shared" si="12"/>
        <v>7029.9512400000094</v>
      </c>
      <c r="E138" s="1">
        <v>85140.520573333342</v>
      </c>
      <c r="G138" s="1">
        <v>74904</v>
      </c>
      <c r="H138" s="1">
        <f t="shared" si="13"/>
        <v>1704</v>
      </c>
      <c r="I138" s="1">
        <v>76608</v>
      </c>
      <c r="J138" s="18">
        <f t="shared" si="14"/>
        <v>0.11137897573795612</v>
      </c>
      <c r="K138" s="18">
        <f t="shared" si="15"/>
        <v>1.9613739209133941E-2</v>
      </c>
    </row>
    <row r="139" spans="1:11" x14ac:dyDescent="0.25">
      <c r="A139" s="2" t="s">
        <v>62</v>
      </c>
      <c r="B139" s="2">
        <v>5</v>
      </c>
      <c r="C139" s="1">
        <v>90419.281631999998</v>
      </c>
      <c r="D139" s="1">
        <f t="shared" si="12"/>
        <v>9041.9281632000057</v>
      </c>
      <c r="E139" s="1">
        <v>99461.209795200004</v>
      </c>
      <c r="G139" s="1">
        <v>96795</v>
      </c>
      <c r="H139" s="1">
        <f t="shared" si="13"/>
        <v>4259</v>
      </c>
      <c r="I139" s="1">
        <v>101054</v>
      </c>
      <c r="J139" s="18">
        <f t="shared" si="14"/>
        <v>-1.5761772960991113E-2</v>
      </c>
      <c r="K139" s="18">
        <f t="shared" si="15"/>
        <v>-0.10523797541908288</v>
      </c>
    </row>
    <row r="140" spans="1:11" x14ac:dyDescent="0.25">
      <c r="A140" s="2" t="s">
        <v>157</v>
      </c>
      <c r="B140" s="2">
        <v>15</v>
      </c>
      <c r="C140" s="1">
        <v>72936.869333333336</v>
      </c>
      <c r="D140" s="1">
        <f t="shared" si="12"/>
        <v>6564.3182400000078</v>
      </c>
      <c r="E140" s="1">
        <v>79501.187573333344</v>
      </c>
      <c r="G140" s="1">
        <v>65546</v>
      </c>
      <c r="H140" s="1">
        <f t="shared" si="13"/>
        <v>2321</v>
      </c>
      <c r="I140" s="1">
        <v>67867</v>
      </c>
      <c r="J140" s="18">
        <f t="shared" si="14"/>
        <v>0.17142628336796004</v>
      </c>
      <c r="K140" s="18">
        <f t="shared" si="15"/>
        <v>7.470301226418341E-2</v>
      </c>
    </row>
    <row r="141" spans="1:11" x14ac:dyDescent="0.25">
      <c r="A141" s="2" t="s">
        <v>88</v>
      </c>
      <c r="B141" s="2">
        <v>3</v>
      </c>
      <c r="C141" s="1">
        <v>98435</v>
      </c>
      <c r="D141" s="1">
        <f t="shared" si="12"/>
        <v>9843.5000000000146</v>
      </c>
      <c r="E141" s="1">
        <v>108278.50000000001</v>
      </c>
      <c r="G141" s="1">
        <v>106258</v>
      </c>
      <c r="H141" s="1">
        <f t="shared" si="13"/>
        <v>5334</v>
      </c>
      <c r="I141" s="1">
        <v>111592</v>
      </c>
      <c r="J141" s="18">
        <f t="shared" si="14"/>
        <v>-2.9692988744712753E-2</v>
      </c>
      <c r="K141" s="18">
        <f t="shared" si="15"/>
        <v>-0.11790271704064807</v>
      </c>
    </row>
    <row r="142" spans="1:11" x14ac:dyDescent="0.25">
      <c r="A142" s="2" t="s">
        <v>135</v>
      </c>
      <c r="B142" s="2">
        <v>14</v>
      </c>
      <c r="C142" s="1">
        <v>99517.520714285711</v>
      </c>
      <c r="D142" s="1">
        <f t="shared" si="12"/>
        <v>9951.7520714285783</v>
      </c>
      <c r="E142" s="1">
        <v>109469.27278571429</v>
      </c>
      <c r="G142" s="1">
        <v>91357</v>
      </c>
      <c r="H142" s="1">
        <f t="shared" si="13"/>
        <v>8994</v>
      </c>
      <c r="I142" s="1">
        <v>100351</v>
      </c>
      <c r="J142" s="18">
        <f t="shared" si="14"/>
        <v>9.0863795933416605E-2</v>
      </c>
      <c r="K142" s="18">
        <f t="shared" si="15"/>
        <v>-8.3056400605304309E-3</v>
      </c>
    </row>
    <row r="143" spans="1:11" x14ac:dyDescent="0.25">
      <c r="A143" s="2" t="s">
        <v>197</v>
      </c>
      <c r="B143" s="2">
        <v>3</v>
      </c>
      <c r="C143" s="1">
        <v>89189.333333333328</v>
      </c>
      <c r="D143" s="1">
        <f t="shared" si="12"/>
        <v>8918.9333333333343</v>
      </c>
      <c r="E143" s="1">
        <v>98108.266666666663</v>
      </c>
      <c r="G143" s="1">
        <v>75564</v>
      </c>
      <c r="H143" s="1">
        <f t="shared" si="13"/>
        <v>5316</v>
      </c>
      <c r="I143" s="1">
        <v>80880</v>
      </c>
      <c r="J143" s="18">
        <f t="shared" si="14"/>
        <v>0.21301022090339594</v>
      </c>
      <c r="K143" s="18">
        <f t="shared" si="15"/>
        <v>0.10273656445763264</v>
      </c>
    </row>
    <row r="144" spans="1:11" x14ac:dyDescent="0.25">
      <c r="A144" s="2" t="s">
        <v>198</v>
      </c>
      <c r="B144" s="2">
        <v>5</v>
      </c>
      <c r="C144" s="1">
        <v>55543.391999999993</v>
      </c>
      <c r="D144" s="1">
        <f t="shared" si="12"/>
        <v>3332.6035200000042</v>
      </c>
      <c r="E144" s="1">
        <v>58875.995519999997</v>
      </c>
      <c r="G144" s="1">
        <v>56925</v>
      </c>
      <c r="H144" s="1">
        <f t="shared" si="13"/>
        <v>1763</v>
      </c>
      <c r="I144" s="1">
        <v>58688</v>
      </c>
      <c r="J144" s="18">
        <f t="shared" si="14"/>
        <v>3.2033042529988542E-3</v>
      </c>
      <c r="K144" s="18">
        <f t="shared" si="15"/>
        <v>-5.3581788440567192E-2</v>
      </c>
    </row>
    <row r="145" spans="1:11" x14ac:dyDescent="0.25">
      <c r="A145" s="2" t="s">
        <v>136</v>
      </c>
      <c r="B145" s="2">
        <v>4</v>
      </c>
      <c r="C145" s="1">
        <v>63170.474999999999</v>
      </c>
      <c r="D145" s="1">
        <f t="shared" si="12"/>
        <v>5053.637999999999</v>
      </c>
      <c r="E145" s="1">
        <v>68224.112999999998</v>
      </c>
      <c r="G145" s="1">
        <v>68351</v>
      </c>
      <c r="H145" s="1">
        <f t="shared" si="13"/>
        <v>1141</v>
      </c>
      <c r="I145" s="1">
        <v>69492</v>
      </c>
      <c r="J145" s="18">
        <f t="shared" si="14"/>
        <v>-1.8245078570195167E-2</v>
      </c>
      <c r="K145" s="18">
        <f t="shared" si="15"/>
        <v>-9.0967665342773285E-2</v>
      </c>
    </row>
    <row r="146" spans="1:11" x14ac:dyDescent="0.25">
      <c r="A146" s="2" t="s">
        <v>23</v>
      </c>
      <c r="B146" s="2">
        <v>7</v>
      </c>
      <c r="C146" s="1">
        <v>125957.24</v>
      </c>
      <c r="D146" s="1">
        <f t="shared" si="12"/>
        <v>18893.585999999996</v>
      </c>
      <c r="E146" s="1">
        <v>144850.826</v>
      </c>
      <c r="G146" s="1">
        <v>131037</v>
      </c>
      <c r="H146" s="1">
        <f t="shared" si="13"/>
        <v>17770</v>
      </c>
      <c r="I146" s="1">
        <v>148807</v>
      </c>
      <c r="J146" s="18">
        <f t="shared" si="14"/>
        <v>-2.6585940177545404E-2</v>
      </c>
      <c r="K146" s="18">
        <f t="shared" si="15"/>
        <v>-0.15355299145873511</v>
      </c>
    </row>
    <row r="147" spans="1:11" x14ac:dyDescent="0.25">
      <c r="A147" s="2" t="s">
        <v>158</v>
      </c>
      <c r="B147" s="2">
        <v>4</v>
      </c>
      <c r="C147" s="1">
        <v>144986.79</v>
      </c>
      <c r="D147" s="1">
        <f t="shared" ref="D147:D157" si="16">E147-C147</f>
        <v>21748.018499999976</v>
      </c>
      <c r="E147" s="1">
        <v>166734.80849999998</v>
      </c>
      <c r="G147" s="1">
        <v>121840</v>
      </c>
      <c r="H147" s="1">
        <f t="shared" ref="H147:H157" si="17">I147-G147</f>
        <v>17797</v>
      </c>
      <c r="I147" s="1">
        <v>139637</v>
      </c>
      <c r="J147" s="18">
        <f t="shared" ref="J147:J157" si="18">(E147-I147)/I147</f>
        <v>0.19405894211419597</v>
      </c>
      <c r="K147" s="18">
        <f t="shared" ref="K147:K157" si="19">(C147-I147)/I147</f>
        <v>3.8312123577561877E-2</v>
      </c>
    </row>
    <row r="148" spans="1:11" x14ac:dyDescent="0.25">
      <c r="A148" s="2" t="s">
        <v>199</v>
      </c>
      <c r="B148" s="2">
        <v>3</v>
      </c>
      <c r="C148" s="1">
        <v>128519.02333333333</v>
      </c>
      <c r="D148" s="1">
        <f t="shared" si="16"/>
        <v>19277.853499999983</v>
      </c>
      <c r="E148" s="1">
        <v>147796.87683333331</v>
      </c>
      <c r="G148" s="1">
        <v>140044</v>
      </c>
      <c r="H148" s="1">
        <f t="shared" si="17"/>
        <v>11935</v>
      </c>
      <c r="I148" s="1">
        <v>151979</v>
      </c>
      <c r="J148" s="18">
        <f t="shared" si="18"/>
        <v>-2.7517769998925419E-2</v>
      </c>
      <c r="K148" s="18">
        <f t="shared" si="19"/>
        <v>-0.15436327825993504</v>
      </c>
    </row>
    <row r="149" spans="1:11" x14ac:dyDescent="0.25">
      <c r="A149" s="2" t="s">
        <v>45</v>
      </c>
      <c r="B149" s="2">
        <v>4</v>
      </c>
      <c r="C149" s="1">
        <v>79091.5</v>
      </c>
      <c r="D149" s="1">
        <f t="shared" si="16"/>
        <v>7118.2350000000006</v>
      </c>
      <c r="E149" s="1">
        <v>86209.735000000001</v>
      </c>
      <c r="G149" s="1">
        <v>81455</v>
      </c>
      <c r="H149" s="1">
        <f t="shared" si="17"/>
        <v>4434</v>
      </c>
      <c r="I149" s="1">
        <v>85889</v>
      </c>
      <c r="J149" s="18">
        <f t="shared" si="18"/>
        <v>3.7342965921130828E-3</v>
      </c>
      <c r="K149" s="18">
        <f t="shared" si="19"/>
        <v>-7.9142847163199012E-2</v>
      </c>
    </row>
    <row r="150" spans="1:11" x14ac:dyDescent="0.25">
      <c r="A150" s="2" t="s">
        <v>38</v>
      </c>
      <c r="B150" s="2">
        <v>8</v>
      </c>
      <c r="C150" s="1">
        <v>80377.625</v>
      </c>
      <c r="D150" s="1">
        <f t="shared" si="16"/>
        <v>7233.9862500000017</v>
      </c>
      <c r="E150" s="1">
        <v>87611.611250000002</v>
      </c>
      <c r="G150" s="1">
        <v>72847</v>
      </c>
      <c r="H150" s="1">
        <f t="shared" si="17"/>
        <v>1896</v>
      </c>
      <c r="I150" s="1">
        <v>74743</v>
      </c>
      <c r="J150" s="18">
        <f t="shared" si="18"/>
        <v>0.17217145752779528</v>
      </c>
      <c r="K150" s="18">
        <f t="shared" si="19"/>
        <v>7.5386658282380961E-2</v>
      </c>
    </row>
    <row r="151" spans="1:11" x14ac:dyDescent="0.25">
      <c r="A151" s="2" t="s">
        <v>74</v>
      </c>
      <c r="B151" s="2">
        <v>4</v>
      </c>
      <c r="C151" s="1">
        <v>86085.75</v>
      </c>
      <c r="D151" s="1">
        <f t="shared" si="16"/>
        <v>8608.5750000000116</v>
      </c>
      <c r="E151" s="1">
        <v>94694.325000000012</v>
      </c>
      <c r="G151" s="1">
        <v>93917</v>
      </c>
      <c r="H151" s="1">
        <f t="shared" si="17"/>
        <v>4408</v>
      </c>
      <c r="I151" s="1">
        <v>98325</v>
      </c>
      <c r="J151" s="18">
        <f t="shared" si="18"/>
        <v>-3.692524790236449E-2</v>
      </c>
      <c r="K151" s="18">
        <f t="shared" si="19"/>
        <v>-0.12447749809305873</v>
      </c>
    </row>
    <row r="152" spans="1:11" x14ac:dyDescent="0.25">
      <c r="A152" s="2" t="s">
        <v>159</v>
      </c>
      <c r="B152" s="2">
        <v>41</v>
      </c>
      <c r="C152" s="1">
        <v>117355.24634146341</v>
      </c>
      <c r="D152" s="1">
        <f t="shared" si="16"/>
        <v>11735.52463414635</v>
      </c>
      <c r="E152" s="1">
        <v>129090.77097560976</v>
      </c>
      <c r="G152" s="1">
        <v>117981</v>
      </c>
      <c r="H152" s="1">
        <f t="shared" si="17"/>
        <v>8061</v>
      </c>
      <c r="I152" s="1">
        <v>126042</v>
      </c>
      <c r="J152" s="18">
        <f t="shared" si="18"/>
        <v>2.4188532200455096E-2</v>
      </c>
      <c r="K152" s="18">
        <f t="shared" si="19"/>
        <v>-6.8919516181404517E-2</v>
      </c>
    </row>
    <row r="153" spans="1:11" x14ac:dyDescent="0.25">
      <c r="A153" s="2" t="s">
        <v>200</v>
      </c>
      <c r="B153" s="2">
        <v>30</v>
      </c>
      <c r="C153" s="1">
        <v>137160.71166666667</v>
      </c>
      <c r="D153" s="1">
        <f t="shared" si="16"/>
        <v>20574.106749999977</v>
      </c>
      <c r="E153" s="1">
        <v>157734.81841666665</v>
      </c>
      <c r="G153" s="1">
        <v>139725</v>
      </c>
      <c r="H153" s="1">
        <f t="shared" si="17"/>
        <v>11832</v>
      </c>
      <c r="I153" s="1">
        <v>151557</v>
      </c>
      <c r="J153" s="18">
        <f t="shared" si="18"/>
        <v>4.0762342990865792E-2</v>
      </c>
      <c r="K153" s="18">
        <f t="shared" si="19"/>
        <v>-9.49892669644644E-2</v>
      </c>
    </row>
    <row r="154" spans="1:11" x14ac:dyDescent="0.25">
      <c r="A154" s="2" t="s">
        <v>201</v>
      </c>
      <c r="B154" s="2">
        <v>3</v>
      </c>
      <c r="C154" s="1">
        <v>80813.333333333328</v>
      </c>
      <c r="D154" s="1">
        <f t="shared" si="16"/>
        <v>7273.2000000000116</v>
      </c>
      <c r="E154" s="1">
        <v>88086.53333333334</v>
      </c>
      <c r="G154" s="1">
        <v>76833</v>
      </c>
      <c r="H154" s="1">
        <f t="shared" si="17"/>
        <v>2718</v>
      </c>
      <c r="I154" s="1">
        <v>79551</v>
      </c>
      <c r="J154" s="18">
        <f t="shared" si="18"/>
        <v>0.10729636752942566</v>
      </c>
      <c r="K154" s="18">
        <f t="shared" si="19"/>
        <v>1.5868227091216058E-2</v>
      </c>
    </row>
    <row r="155" spans="1:11" x14ac:dyDescent="0.25">
      <c r="A155" s="2" t="s">
        <v>202</v>
      </c>
      <c r="B155" s="2">
        <v>5</v>
      </c>
      <c r="C155" s="1">
        <v>155791.77799999999</v>
      </c>
      <c r="D155" s="1">
        <f t="shared" si="16"/>
        <v>31158.355599999981</v>
      </c>
      <c r="E155" s="1">
        <v>186950.13359999997</v>
      </c>
      <c r="G155" s="1">
        <v>153180</v>
      </c>
      <c r="H155" s="1">
        <f t="shared" si="17"/>
        <v>22307</v>
      </c>
      <c r="I155" s="1">
        <v>175487</v>
      </c>
      <c r="J155" s="18">
        <f t="shared" si="18"/>
        <v>6.5321839224557782E-2</v>
      </c>
      <c r="K155" s="18">
        <f t="shared" si="19"/>
        <v>-0.11223180064620177</v>
      </c>
    </row>
    <row r="156" spans="1:11" x14ac:dyDescent="0.25">
      <c r="A156" s="2" t="s">
        <v>75</v>
      </c>
      <c r="B156" s="2">
        <v>4</v>
      </c>
      <c r="C156" s="1">
        <v>114704.75499999999</v>
      </c>
      <c r="D156" s="1">
        <f t="shared" si="16"/>
        <v>11470.475500000015</v>
      </c>
      <c r="E156" s="1">
        <v>126175.23050000001</v>
      </c>
      <c r="G156" s="1">
        <v>116959</v>
      </c>
      <c r="H156" s="1">
        <f t="shared" si="17"/>
        <v>5585</v>
      </c>
      <c r="I156" s="1">
        <v>122544</v>
      </c>
      <c r="J156" s="18">
        <f t="shared" si="18"/>
        <v>2.9632054608956824E-2</v>
      </c>
      <c r="K156" s="18">
        <f t="shared" si="19"/>
        <v>-6.3970859446403003E-2</v>
      </c>
    </row>
    <row r="157" spans="1:11" x14ac:dyDescent="0.25">
      <c r="A157" s="2" t="s">
        <v>203</v>
      </c>
      <c r="B157" s="2">
        <v>3</v>
      </c>
      <c r="C157" s="1">
        <v>126521.40999999999</v>
      </c>
      <c r="D157" s="1">
        <f t="shared" si="16"/>
        <v>18978.21149999999</v>
      </c>
      <c r="E157" s="1">
        <v>145499.62149999998</v>
      </c>
      <c r="G157" s="1">
        <v>109852</v>
      </c>
      <c r="H157" s="1">
        <f t="shared" si="17"/>
        <v>14805</v>
      </c>
      <c r="I157" s="1">
        <v>124657</v>
      </c>
      <c r="J157" s="18">
        <f t="shared" si="18"/>
        <v>0.16719976816384141</v>
      </c>
      <c r="K157" s="18">
        <f t="shared" si="19"/>
        <v>1.4956320142470851E-2</v>
      </c>
    </row>
    <row r="158" spans="1:11" x14ac:dyDescent="0.25">
      <c r="A158" s="2" t="s">
        <v>204</v>
      </c>
      <c r="B158" s="2">
        <v>3</v>
      </c>
      <c r="C158" s="1">
        <v>68535.07666666666</v>
      </c>
      <c r="D158" s="1">
        <f t="shared" ref="D158:D189" si="20">E158-C158</f>
        <v>5482.8061333333317</v>
      </c>
      <c r="E158" s="1">
        <v>74017.882799999992</v>
      </c>
      <c r="G158" s="1">
        <v>68100</v>
      </c>
      <c r="H158" s="1">
        <f t="shared" ref="H158:H189" si="21">I158-G158</f>
        <v>4954</v>
      </c>
      <c r="I158" s="1">
        <v>73054</v>
      </c>
      <c r="J158" s="18">
        <f t="shared" ref="J158:J221" si="22">(E158-I158)/I158</f>
        <v>1.3194113943110469E-2</v>
      </c>
      <c r="K158" s="18">
        <f t="shared" ref="K158:K221" si="23">(C158-I158)/I158</f>
        <v>-6.1857301904527331E-2</v>
      </c>
    </row>
    <row r="159" spans="1:11" x14ac:dyDescent="0.25">
      <c r="A159" s="2" t="s">
        <v>205</v>
      </c>
      <c r="B159" s="2">
        <v>12</v>
      </c>
      <c r="C159" s="1">
        <v>120557.56583333334</v>
      </c>
      <c r="D159" s="1">
        <f t="shared" si="20"/>
        <v>18083.634875000003</v>
      </c>
      <c r="E159" s="1">
        <v>138641.20070833334</v>
      </c>
      <c r="G159" s="1">
        <v>122582</v>
      </c>
      <c r="H159" s="1">
        <f t="shared" si="21"/>
        <v>11033</v>
      </c>
      <c r="I159" s="1">
        <v>133615</v>
      </c>
      <c r="J159" s="18">
        <f t="shared" si="22"/>
        <v>3.7617039316943046E-2</v>
      </c>
      <c r="K159" s="18">
        <f t="shared" si="23"/>
        <v>-9.7724313637440843E-2</v>
      </c>
    </row>
    <row r="160" spans="1:11" x14ac:dyDescent="0.25">
      <c r="A160" s="2" t="s">
        <v>114</v>
      </c>
      <c r="B160" s="2">
        <v>3</v>
      </c>
      <c r="C160" s="1">
        <v>138105.41666666666</v>
      </c>
      <c r="D160" s="1">
        <f t="shared" si="20"/>
        <v>27621.083333333314</v>
      </c>
      <c r="E160" s="1">
        <v>165726.49999999997</v>
      </c>
      <c r="G160" s="1">
        <v>151449</v>
      </c>
      <c r="H160" s="1">
        <f t="shared" si="21"/>
        <v>23536</v>
      </c>
      <c r="I160" s="1">
        <v>174985</v>
      </c>
      <c r="J160" s="18">
        <f t="shared" si="22"/>
        <v>-5.2910249449953019E-2</v>
      </c>
      <c r="K160" s="18">
        <f t="shared" si="23"/>
        <v>-0.2107585412082941</v>
      </c>
    </row>
    <row r="161" spans="1:11" x14ac:dyDescent="0.25">
      <c r="A161" s="2" t="s">
        <v>160</v>
      </c>
      <c r="B161" s="2">
        <v>3</v>
      </c>
      <c r="C161" s="1">
        <v>76038.983333333337</v>
      </c>
      <c r="D161" s="1">
        <f t="shared" si="20"/>
        <v>6843.5085000000108</v>
      </c>
      <c r="E161" s="1">
        <v>82882.491833333348</v>
      </c>
      <c r="G161" s="1">
        <v>77625</v>
      </c>
      <c r="H161" s="1">
        <f t="shared" si="21"/>
        <v>3191</v>
      </c>
      <c r="I161" s="1">
        <v>80816</v>
      </c>
      <c r="J161" s="18">
        <f t="shared" si="22"/>
        <v>2.5570330545106761E-2</v>
      </c>
      <c r="K161" s="18">
        <f t="shared" si="23"/>
        <v>-5.9109788490727858E-2</v>
      </c>
    </row>
    <row r="162" spans="1:11" x14ac:dyDescent="0.25">
      <c r="A162" s="2" t="s">
        <v>161</v>
      </c>
      <c r="B162" s="2">
        <v>7</v>
      </c>
      <c r="C162" s="1">
        <v>85136.761428571437</v>
      </c>
      <c r="D162" s="1">
        <f t="shared" si="20"/>
        <v>8513.6761428571481</v>
      </c>
      <c r="E162" s="1">
        <v>93650.437571428585</v>
      </c>
      <c r="G162" s="1">
        <v>92725</v>
      </c>
      <c r="H162" s="1">
        <f t="shared" si="21"/>
        <v>5558</v>
      </c>
      <c r="I162" s="1">
        <v>98283</v>
      </c>
      <c r="J162" s="18">
        <f t="shared" si="22"/>
        <v>-4.7134931051874836E-2</v>
      </c>
      <c r="K162" s="18">
        <f t="shared" si="23"/>
        <v>-0.13375902822897717</v>
      </c>
    </row>
    <row r="163" spans="1:11" x14ac:dyDescent="0.25">
      <c r="A163" s="2" t="s">
        <v>89</v>
      </c>
      <c r="B163" s="2">
        <v>4</v>
      </c>
      <c r="C163" s="1">
        <v>106281.77</v>
      </c>
      <c r="D163" s="1">
        <f t="shared" si="20"/>
        <v>10628.177000000011</v>
      </c>
      <c r="E163" s="1">
        <v>116909.94700000001</v>
      </c>
      <c r="G163" s="1">
        <v>113850</v>
      </c>
      <c r="H163" s="1">
        <f t="shared" si="21"/>
        <v>11292</v>
      </c>
      <c r="I163" s="1">
        <v>125142</v>
      </c>
      <c r="J163" s="18">
        <f t="shared" si="22"/>
        <v>-6.578169599335143E-2</v>
      </c>
      <c r="K163" s="18">
        <f t="shared" si="23"/>
        <v>-0.15071063272122864</v>
      </c>
    </row>
    <row r="164" spans="1:11" x14ac:dyDescent="0.25">
      <c r="A164" s="2" t="s">
        <v>162</v>
      </c>
      <c r="B164" s="2">
        <v>8</v>
      </c>
      <c r="C164" s="1">
        <v>132056.18624999997</v>
      </c>
      <c r="D164" s="1">
        <f t="shared" si="20"/>
        <v>19808.427937499975</v>
      </c>
      <c r="E164" s="1">
        <v>151864.61418749994</v>
      </c>
      <c r="G164" s="1">
        <v>143234</v>
      </c>
      <c r="H164" s="1">
        <f t="shared" si="21"/>
        <v>4358</v>
      </c>
      <c r="I164" s="1">
        <v>147592</v>
      </c>
      <c r="J164" s="18">
        <f t="shared" si="22"/>
        <v>2.8948819634532663E-2</v>
      </c>
      <c r="K164" s="18">
        <f t="shared" si="23"/>
        <v>-0.10526189596997147</v>
      </c>
    </row>
    <row r="165" spans="1:11" x14ac:dyDescent="0.25">
      <c r="A165" s="2" t="s">
        <v>206</v>
      </c>
      <c r="B165" s="2">
        <v>4</v>
      </c>
      <c r="C165" s="1">
        <v>171622.70750000002</v>
      </c>
      <c r="D165" s="1">
        <f t="shared" si="20"/>
        <v>34324.541499999992</v>
      </c>
      <c r="E165" s="1">
        <v>205947.24900000001</v>
      </c>
      <c r="G165" s="1">
        <v>156855</v>
      </c>
      <c r="H165" s="1">
        <f t="shared" si="21"/>
        <v>13237</v>
      </c>
      <c r="I165" s="1">
        <v>170092</v>
      </c>
      <c r="J165" s="18">
        <f t="shared" si="22"/>
        <v>0.21079914987183412</v>
      </c>
      <c r="K165" s="18">
        <f t="shared" si="23"/>
        <v>8.9992915598618318E-3</v>
      </c>
    </row>
    <row r="166" spans="1:11" x14ac:dyDescent="0.25">
      <c r="A166" s="2" t="s">
        <v>207</v>
      </c>
      <c r="B166" s="2">
        <v>5</v>
      </c>
      <c r="C166" s="1">
        <v>97270</v>
      </c>
      <c r="D166" s="1">
        <f t="shared" si="20"/>
        <v>9727.0000000000146</v>
      </c>
      <c r="E166" s="1">
        <v>106997.00000000001</v>
      </c>
      <c r="G166" s="1">
        <v>90479</v>
      </c>
      <c r="H166" s="1">
        <f t="shared" si="21"/>
        <v>4451</v>
      </c>
      <c r="I166" s="1">
        <v>94930</v>
      </c>
      <c r="J166" s="18">
        <f t="shared" si="22"/>
        <v>0.12711471610660502</v>
      </c>
      <c r="K166" s="18">
        <f t="shared" si="23"/>
        <v>2.4649741915095332E-2</v>
      </c>
    </row>
    <row r="167" spans="1:11" x14ac:dyDescent="0.25">
      <c r="A167" s="2" t="s">
        <v>208</v>
      </c>
      <c r="B167" s="2">
        <v>10</v>
      </c>
      <c r="C167" s="1">
        <v>91065.731</v>
      </c>
      <c r="D167" s="1">
        <f t="shared" si="20"/>
        <v>9106.5731000000087</v>
      </c>
      <c r="E167" s="1">
        <v>100172.30410000001</v>
      </c>
      <c r="G167" s="1">
        <v>98532</v>
      </c>
      <c r="H167" s="1">
        <f t="shared" si="21"/>
        <v>4244</v>
      </c>
      <c r="I167" s="1">
        <v>102776</v>
      </c>
      <c r="J167" s="18">
        <f t="shared" si="22"/>
        <v>-2.5333695609869925E-2</v>
      </c>
      <c r="K167" s="18">
        <f t="shared" si="23"/>
        <v>-0.1139397232817</v>
      </c>
    </row>
    <row r="168" spans="1:11" x14ac:dyDescent="0.25">
      <c r="A168" s="2" t="s">
        <v>63</v>
      </c>
      <c r="B168" s="2">
        <v>10</v>
      </c>
      <c r="C168" s="1">
        <v>72136.714000000007</v>
      </c>
      <c r="D168" s="1">
        <f t="shared" si="20"/>
        <v>5770.9371200000023</v>
      </c>
      <c r="E168" s="1">
        <v>77907.65112000001</v>
      </c>
      <c r="G168" s="1">
        <v>74520</v>
      </c>
      <c r="H168" s="1">
        <f t="shared" si="21"/>
        <v>974</v>
      </c>
      <c r="I168" s="1">
        <v>75494</v>
      </c>
      <c r="J168" s="18">
        <f t="shared" si="22"/>
        <v>3.1971429782499401E-2</v>
      </c>
      <c r="K168" s="18">
        <f t="shared" si="23"/>
        <v>-4.4470898349537616E-2</v>
      </c>
    </row>
    <row r="169" spans="1:11" x14ac:dyDescent="0.25">
      <c r="A169" s="2" t="s">
        <v>163</v>
      </c>
      <c r="B169" s="2">
        <v>4</v>
      </c>
      <c r="C169" s="1">
        <v>126530.5</v>
      </c>
      <c r="D169" s="1">
        <f t="shared" si="20"/>
        <v>12653.050000000017</v>
      </c>
      <c r="E169" s="1">
        <v>139183.55000000002</v>
      </c>
      <c r="G169" s="1">
        <v>118032</v>
      </c>
      <c r="H169" s="1">
        <f t="shared" si="21"/>
        <v>3454</v>
      </c>
      <c r="I169" s="1">
        <v>121486</v>
      </c>
      <c r="J169" s="18">
        <f t="shared" si="22"/>
        <v>0.14567563340631856</v>
      </c>
      <c r="K169" s="18">
        <f t="shared" si="23"/>
        <v>4.1523303096653114E-2</v>
      </c>
    </row>
    <row r="170" spans="1:11" x14ac:dyDescent="0.25">
      <c r="A170" s="2" t="s">
        <v>137</v>
      </c>
      <c r="B170" s="2">
        <v>9</v>
      </c>
      <c r="C170" s="1">
        <v>61164.808888888889</v>
      </c>
      <c r="D170" s="1">
        <f t="shared" si="20"/>
        <v>4893.1847111111128</v>
      </c>
      <c r="E170" s="1">
        <v>66057.993600000002</v>
      </c>
      <c r="G170" s="1">
        <v>56925</v>
      </c>
      <c r="H170" s="1">
        <f t="shared" si="21"/>
        <v>804</v>
      </c>
      <c r="I170" s="1">
        <v>57729</v>
      </c>
      <c r="J170" s="18">
        <f t="shared" si="22"/>
        <v>0.14427746193420987</v>
      </c>
      <c r="K170" s="18">
        <f t="shared" si="23"/>
        <v>5.9516168457601701E-2</v>
      </c>
    </row>
    <row r="171" spans="1:11" x14ac:dyDescent="0.25">
      <c r="A171" s="2" t="s">
        <v>209</v>
      </c>
      <c r="B171" s="2">
        <v>5</v>
      </c>
      <c r="C171" s="1">
        <v>156856.43399999998</v>
      </c>
      <c r="D171" s="1">
        <f t="shared" si="20"/>
        <v>31371.286800000002</v>
      </c>
      <c r="E171" s="1">
        <v>188227.72079999998</v>
      </c>
      <c r="G171" s="1">
        <v>147326</v>
      </c>
      <c r="H171" s="1">
        <f t="shared" si="21"/>
        <v>16226</v>
      </c>
      <c r="I171" s="1">
        <v>163552</v>
      </c>
      <c r="J171" s="18">
        <f t="shared" si="22"/>
        <v>0.15087385540990009</v>
      </c>
      <c r="K171" s="18">
        <f t="shared" si="23"/>
        <v>-4.0938453825083279E-2</v>
      </c>
    </row>
    <row r="172" spans="1:11" x14ac:dyDescent="0.25">
      <c r="A172" s="2" t="s">
        <v>68</v>
      </c>
      <c r="B172" s="2">
        <v>7</v>
      </c>
      <c r="C172" s="1">
        <v>124182.34285714287</v>
      </c>
      <c r="D172" s="1">
        <f t="shared" si="20"/>
        <v>12418.234285714294</v>
      </c>
      <c r="E172" s="1">
        <v>136600.57714285716</v>
      </c>
      <c r="G172" s="1">
        <v>119025</v>
      </c>
      <c r="H172" s="1">
        <f t="shared" si="21"/>
        <v>9904</v>
      </c>
      <c r="I172" s="1">
        <v>128929</v>
      </c>
      <c r="J172" s="18">
        <f t="shared" si="22"/>
        <v>5.9502339604411425E-2</v>
      </c>
      <c r="K172" s="18">
        <f t="shared" si="23"/>
        <v>-3.6816054905080574E-2</v>
      </c>
    </row>
    <row r="173" spans="1:11" x14ac:dyDescent="0.25">
      <c r="A173" s="2" t="s">
        <v>69</v>
      </c>
      <c r="B173" s="2">
        <v>4</v>
      </c>
      <c r="C173" s="1">
        <v>113413.64</v>
      </c>
      <c r="D173" s="1">
        <f t="shared" si="20"/>
        <v>11341.364000000016</v>
      </c>
      <c r="E173" s="1">
        <v>124755.00400000002</v>
      </c>
      <c r="G173" s="1">
        <v>118491</v>
      </c>
      <c r="H173" s="1">
        <f t="shared" si="21"/>
        <v>14496</v>
      </c>
      <c r="I173" s="1">
        <v>132987</v>
      </c>
      <c r="J173" s="18">
        <f t="shared" si="22"/>
        <v>-6.190075721687071E-2</v>
      </c>
      <c r="K173" s="18">
        <f t="shared" si="23"/>
        <v>-0.14718250656079165</v>
      </c>
    </row>
    <row r="174" spans="1:11" x14ac:dyDescent="0.25">
      <c r="A174" s="2" t="s">
        <v>90</v>
      </c>
      <c r="B174" s="2">
        <v>8</v>
      </c>
      <c r="C174" s="1">
        <v>95114.026249999995</v>
      </c>
      <c r="D174" s="1">
        <f t="shared" si="20"/>
        <v>9511.4026250000024</v>
      </c>
      <c r="E174" s="1">
        <v>104625.428875</v>
      </c>
      <c r="G174" s="1">
        <v>106036</v>
      </c>
      <c r="H174" s="1">
        <f t="shared" si="21"/>
        <v>10222</v>
      </c>
      <c r="I174" s="1">
        <v>116258</v>
      </c>
      <c r="J174" s="18">
        <f t="shared" si="22"/>
        <v>-0.10005824222849183</v>
      </c>
      <c r="K174" s="18">
        <f t="shared" si="23"/>
        <v>-0.18187112929862895</v>
      </c>
    </row>
    <row r="175" spans="1:11" x14ac:dyDescent="0.25">
      <c r="A175" s="2" t="s">
        <v>102</v>
      </c>
      <c r="B175" s="2">
        <v>3</v>
      </c>
      <c r="C175" s="1">
        <v>118013.81</v>
      </c>
      <c r="D175" s="1">
        <f t="shared" si="20"/>
        <v>11801.381000000008</v>
      </c>
      <c r="E175" s="1">
        <v>129815.19100000001</v>
      </c>
      <c r="G175" s="1">
        <v>125390</v>
      </c>
      <c r="H175" s="1">
        <f t="shared" si="21"/>
        <v>17132</v>
      </c>
      <c r="I175" s="1">
        <v>142522</v>
      </c>
      <c r="J175" s="18">
        <f t="shared" si="22"/>
        <v>-8.915682491124173E-2</v>
      </c>
      <c r="K175" s="18">
        <f t="shared" si="23"/>
        <v>-0.17196074991931071</v>
      </c>
    </row>
    <row r="176" spans="1:11" x14ac:dyDescent="0.25">
      <c r="A176" s="2" t="s">
        <v>91</v>
      </c>
      <c r="B176" s="2">
        <v>6</v>
      </c>
      <c r="C176" s="1">
        <v>150428.55333333332</v>
      </c>
      <c r="D176" s="1">
        <f t="shared" si="20"/>
        <v>30085.710666666651</v>
      </c>
      <c r="E176" s="1">
        <v>180514.26399999997</v>
      </c>
      <c r="G176" s="1">
        <v>181868</v>
      </c>
      <c r="H176" s="1">
        <f t="shared" si="21"/>
        <v>29949</v>
      </c>
      <c r="I176" s="1">
        <v>211817</v>
      </c>
      <c r="J176" s="18">
        <f t="shared" si="22"/>
        <v>-0.14778198161620659</v>
      </c>
      <c r="K176" s="18">
        <f t="shared" si="23"/>
        <v>-0.28981831801350544</v>
      </c>
    </row>
    <row r="177" spans="1:11" x14ac:dyDescent="0.25">
      <c r="A177" s="2" t="s">
        <v>54</v>
      </c>
      <c r="B177" s="2">
        <v>9</v>
      </c>
      <c r="C177" s="1">
        <v>91342.815555555571</v>
      </c>
      <c r="D177" s="1">
        <f t="shared" si="20"/>
        <v>9134.2815555555717</v>
      </c>
      <c r="E177" s="1">
        <v>100477.09711111114</v>
      </c>
      <c r="G177" s="1">
        <v>94082</v>
      </c>
      <c r="H177" s="1">
        <f t="shared" si="21"/>
        <v>3260</v>
      </c>
      <c r="I177" s="1">
        <v>97342</v>
      </c>
      <c r="J177" s="18">
        <f t="shared" si="22"/>
        <v>3.2207034076874759E-2</v>
      </c>
      <c r="K177" s="18">
        <f t="shared" si="23"/>
        <v>-6.1629969021023079E-2</v>
      </c>
    </row>
    <row r="178" spans="1:11" x14ac:dyDescent="0.25">
      <c r="A178" s="2" t="s">
        <v>76</v>
      </c>
      <c r="B178" s="2">
        <v>4</v>
      </c>
      <c r="C178" s="1">
        <v>109957.85749999998</v>
      </c>
      <c r="D178" s="1">
        <f t="shared" si="20"/>
        <v>10995.78575000001</v>
      </c>
      <c r="E178" s="1">
        <v>120953.64324999999</v>
      </c>
      <c r="G178" s="1">
        <v>121181</v>
      </c>
      <c r="H178" s="1">
        <f t="shared" si="21"/>
        <v>7133</v>
      </c>
      <c r="I178" s="1">
        <v>128314</v>
      </c>
      <c r="J178" s="18">
        <f t="shared" si="22"/>
        <v>-5.7362070779494102E-2</v>
      </c>
      <c r="K178" s="18">
        <f t="shared" si="23"/>
        <v>-0.14305642798135837</v>
      </c>
    </row>
    <row r="179" spans="1:11" x14ac:dyDescent="0.25">
      <c r="A179" s="2" t="s">
        <v>40</v>
      </c>
      <c r="B179" s="2">
        <v>3</v>
      </c>
      <c r="C179" s="1">
        <v>132771.98333333334</v>
      </c>
      <c r="D179" s="1">
        <f t="shared" si="20"/>
        <v>19915.797499999986</v>
      </c>
      <c r="E179" s="1">
        <v>152687.78083333332</v>
      </c>
      <c r="G179" s="1">
        <v>139788</v>
      </c>
      <c r="H179" s="1">
        <f t="shared" si="21"/>
        <v>15142</v>
      </c>
      <c r="I179" s="1">
        <v>154930</v>
      </c>
      <c r="J179" s="18">
        <f t="shared" si="22"/>
        <v>-1.4472466059941114E-2</v>
      </c>
      <c r="K179" s="18">
        <f t="shared" si="23"/>
        <v>-0.14301953570429654</v>
      </c>
    </row>
    <row r="180" spans="1:11" x14ac:dyDescent="0.25">
      <c r="A180" s="2" t="s">
        <v>115</v>
      </c>
      <c r="B180" s="2">
        <v>4</v>
      </c>
      <c r="C180" s="1">
        <v>151883.20500000002</v>
      </c>
      <c r="D180" s="1">
        <f t="shared" si="20"/>
        <v>30376.641000000003</v>
      </c>
      <c r="E180" s="1">
        <v>182259.84600000002</v>
      </c>
      <c r="G180" s="1">
        <v>163918</v>
      </c>
      <c r="H180" s="1">
        <f t="shared" si="21"/>
        <v>29206</v>
      </c>
      <c r="I180" s="1">
        <v>193124</v>
      </c>
      <c r="J180" s="18">
        <f t="shared" si="22"/>
        <v>-5.6254810380895075E-2</v>
      </c>
      <c r="K180" s="18">
        <f t="shared" si="23"/>
        <v>-0.21354567531741256</v>
      </c>
    </row>
    <row r="181" spans="1:11" x14ac:dyDescent="0.25">
      <c r="A181" s="2" t="s">
        <v>210</v>
      </c>
      <c r="B181" s="2">
        <v>5</v>
      </c>
      <c r="C181" s="1">
        <v>83865.694000000003</v>
      </c>
      <c r="D181" s="1">
        <f t="shared" si="20"/>
        <v>7547.9124600000068</v>
      </c>
      <c r="E181" s="1">
        <v>91413.60646000001</v>
      </c>
      <c r="G181" s="1">
        <v>76707</v>
      </c>
      <c r="H181" s="1">
        <f t="shared" si="21"/>
        <v>3292</v>
      </c>
      <c r="I181" s="1">
        <v>79999</v>
      </c>
      <c r="J181" s="18">
        <f t="shared" si="22"/>
        <v>0.14268436430455392</v>
      </c>
      <c r="K181" s="18">
        <f t="shared" si="23"/>
        <v>4.8334279178489772E-2</v>
      </c>
    </row>
    <row r="182" spans="1:11" x14ac:dyDescent="0.25">
      <c r="A182" s="2" t="s">
        <v>116</v>
      </c>
      <c r="B182" s="2">
        <v>10</v>
      </c>
      <c r="C182" s="1">
        <v>167159.28</v>
      </c>
      <c r="D182" s="1">
        <f t="shared" si="20"/>
        <v>33431.856</v>
      </c>
      <c r="E182" s="1">
        <v>200591.136</v>
      </c>
      <c r="G182" s="1">
        <v>154132</v>
      </c>
      <c r="H182" s="1">
        <f t="shared" si="21"/>
        <v>26075</v>
      </c>
      <c r="I182" s="1">
        <v>180207</v>
      </c>
      <c r="J182" s="18">
        <f t="shared" si="22"/>
        <v>0.11311511761474304</v>
      </c>
      <c r="K182" s="18">
        <f t="shared" si="23"/>
        <v>-7.2404068654380802E-2</v>
      </c>
    </row>
    <row r="183" spans="1:11" x14ac:dyDescent="0.25">
      <c r="A183" s="2" t="s">
        <v>211</v>
      </c>
      <c r="B183" s="2">
        <v>16</v>
      </c>
      <c r="C183" s="1">
        <v>88376.316875000004</v>
      </c>
      <c r="D183" s="1">
        <f t="shared" si="20"/>
        <v>8837.6316875000048</v>
      </c>
      <c r="E183" s="1">
        <v>97213.948562500009</v>
      </c>
      <c r="G183" s="1">
        <v>103500</v>
      </c>
      <c r="H183" s="1">
        <f t="shared" si="21"/>
        <v>9632</v>
      </c>
      <c r="I183" s="1">
        <v>113132</v>
      </c>
      <c r="J183" s="18">
        <f t="shared" si="22"/>
        <v>-0.14070335040041712</v>
      </c>
      <c r="K183" s="18">
        <f t="shared" si="23"/>
        <v>-0.21882122763674289</v>
      </c>
    </row>
    <row r="184" spans="1:11" x14ac:dyDescent="0.25">
      <c r="A184" s="2" t="s">
        <v>77</v>
      </c>
      <c r="B184" s="2">
        <v>11</v>
      </c>
      <c r="C184" s="1">
        <v>79070.84</v>
      </c>
      <c r="D184" s="1">
        <f t="shared" si="20"/>
        <v>7116.3755999999994</v>
      </c>
      <c r="E184" s="1">
        <v>86187.215599999996</v>
      </c>
      <c r="G184" s="1">
        <v>88084</v>
      </c>
      <c r="H184" s="1">
        <f t="shared" si="21"/>
        <v>6812</v>
      </c>
      <c r="I184" s="1">
        <v>94896</v>
      </c>
      <c r="J184" s="18">
        <f t="shared" si="22"/>
        <v>-9.1771880795818619E-2</v>
      </c>
      <c r="K184" s="18">
        <f t="shared" si="23"/>
        <v>-0.16676319339065929</v>
      </c>
    </row>
    <row r="185" spans="1:11" x14ac:dyDescent="0.25">
      <c r="A185" s="2" t="s">
        <v>117</v>
      </c>
      <c r="B185" s="2">
        <v>9</v>
      </c>
      <c r="C185" s="1">
        <v>105374.51022222223</v>
      </c>
      <c r="D185" s="1">
        <f t="shared" si="20"/>
        <v>10537.451022222231</v>
      </c>
      <c r="E185" s="1">
        <v>115911.96124444446</v>
      </c>
      <c r="G185" s="1">
        <v>127426</v>
      </c>
      <c r="H185" s="1">
        <f t="shared" si="21"/>
        <v>15928</v>
      </c>
      <c r="I185" s="1">
        <v>143354</v>
      </c>
      <c r="J185" s="18">
        <f t="shared" si="22"/>
        <v>-0.19142848302492804</v>
      </c>
      <c r="K185" s="18">
        <f t="shared" si="23"/>
        <v>-0.26493498456811643</v>
      </c>
    </row>
    <row r="186" spans="1:11" x14ac:dyDescent="0.25">
      <c r="A186" s="2" t="s">
        <v>118</v>
      </c>
      <c r="B186" s="2">
        <v>3</v>
      </c>
      <c r="C186" s="1">
        <v>112089.03333333333</v>
      </c>
      <c r="D186" s="1">
        <f t="shared" si="20"/>
        <v>11208.903333333335</v>
      </c>
      <c r="E186" s="1">
        <v>123297.93666666666</v>
      </c>
      <c r="G186" s="1">
        <v>131224</v>
      </c>
      <c r="H186" s="1">
        <f t="shared" si="21"/>
        <v>8706</v>
      </c>
      <c r="I186" s="1">
        <v>139930</v>
      </c>
      <c r="J186" s="18">
        <f t="shared" si="22"/>
        <v>-0.11885988232211347</v>
      </c>
      <c r="K186" s="18">
        <f t="shared" si="23"/>
        <v>-0.19896352938373954</v>
      </c>
    </row>
    <row r="187" spans="1:11" x14ac:dyDescent="0.25">
      <c r="A187" s="2" t="s">
        <v>212</v>
      </c>
      <c r="B187" s="2">
        <v>3</v>
      </c>
      <c r="C187" s="1">
        <v>76357.493333333332</v>
      </c>
      <c r="D187" s="1">
        <f t="shared" si="20"/>
        <v>6872.1744000000035</v>
      </c>
      <c r="E187" s="1">
        <v>83229.667733333335</v>
      </c>
      <c r="G187" s="1">
        <v>84611</v>
      </c>
      <c r="H187" s="1">
        <f t="shared" si="21"/>
        <v>2987</v>
      </c>
      <c r="I187" s="1">
        <v>87598</v>
      </c>
      <c r="J187" s="18">
        <f t="shared" si="22"/>
        <v>-4.9867945234670474E-2</v>
      </c>
      <c r="K187" s="18">
        <f t="shared" si="23"/>
        <v>-0.12831921581162434</v>
      </c>
    </row>
    <row r="188" spans="1:11" x14ac:dyDescent="0.25">
      <c r="A188" s="2" t="s">
        <v>213</v>
      </c>
      <c r="B188" s="2">
        <v>4</v>
      </c>
      <c r="C188" s="1">
        <v>65974.385000000009</v>
      </c>
      <c r="D188" s="1">
        <f t="shared" si="20"/>
        <v>5277.950800000006</v>
      </c>
      <c r="E188" s="1">
        <v>71252.335800000015</v>
      </c>
      <c r="G188" s="1">
        <v>71933</v>
      </c>
      <c r="H188" s="1">
        <f t="shared" si="21"/>
        <v>2154</v>
      </c>
      <c r="I188" s="1">
        <v>74087</v>
      </c>
      <c r="J188" s="18">
        <f t="shared" si="22"/>
        <v>-3.8261290104876493E-2</v>
      </c>
      <c r="K188" s="18">
        <f t="shared" si="23"/>
        <v>-0.10950119454155237</v>
      </c>
    </row>
    <row r="189" spans="1:11" x14ac:dyDescent="0.25">
      <c r="A189" s="2" t="s">
        <v>103</v>
      </c>
      <c r="B189" s="2">
        <v>5</v>
      </c>
      <c r="C189" s="1">
        <v>144330</v>
      </c>
      <c r="D189" s="1">
        <f t="shared" si="20"/>
        <v>28866</v>
      </c>
      <c r="E189" s="1">
        <v>173196</v>
      </c>
      <c r="G189" s="1">
        <v>147177</v>
      </c>
      <c r="H189" s="1">
        <f t="shared" si="21"/>
        <v>23868</v>
      </c>
      <c r="I189" s="1">
        <v>171045</v>
      </c>
      <c r="J189" s="18">
        <f t="shared" si="22"/>
        <v>1.2575637990002631E-2</v>
      </c>
      <c r="K189" s="18">
        <f t="shared" si="23"/>
        <v>-0.15618696834166448</v>
      </c>
    </row>
    <row r="190" spans="1:11" x14ac:dyDescent="0.25">
      <c r="A190" s="2" t="s">
        <v>104</v>
      </c>
      <c r="B190" s="2">
        <v>5</v>
      </c>
      <c r="C190" s="1">
        <v>80196.493999999992</v>
      </c>
      <c r="D190" s="1">
        <f t="shared" ref="D190:D209" si="24">E190-C190</f>
        <v>7217.684460000004</v>
      </c>
      <c r="E190" s="1">
        <v>87414.178459999996</v>
      </c>
      <c r="G190" s="1">
        <v>72450</v>
      </c>
      <c r="H190" s="1">
        <f t="shared" ref="H190:H209" si="25">I190-G190</f>
        <v>5554</v>
      </c>
      <c r="I190" s="1">
        <v>78004</v>
      </c>
      <c r="J190" s="18">
        <f t="shared" si="22"/>
        <v>0.12063712707040659</v>
      </c>
      <c r="K190" s="18">
        <f t="shared" si="23"/>
        <v>2.8107456027895897E-2</v>
      </c>
    </row>
    <row r="191" spans="1:11" x14ac:dyDescent="0.25">
      <c r="A191" s="2" t="s">
        <v>214</v>
      </c>
      <c r="B191" s="2">
        <v>15</v>
      </c>
      <c r="C191" s="1">
        <v>80691.863333333327</v>
      </c>
      <c r="D191" s="1">
        <f t="shared" si="24"/>
        <v>7262.2677000000112</v>
      </c>
      <c r="E191" s="1">
        <v>87954.131033333339</v>
      </c>
      <c r="G191" s="1">
        <v>82796</v>
      </c>
      <c r="H191" s="1">
        <f t="shared" si="25"/>
        <v>6209</v>
      </c>
      <c r="I191" s="1">
        <v>89005</v>
      </c>
      <c r="J191" s="18">
        <f t="shared" si="22"/>
        <v>-1.1806853173042654E-2</v>
      </c>
      <c r="K191" s="18">
        <f t="shared" si="23"/>
        <v>-9.3400782727562193E-2</v>
      </c>
    </row>
    <row r="192" spans="1:11" x14ac:dyDescent="0.25">
      <c r="A192" s="2" t="s">
        <v>64</v>
      </c>
      <c r="B192" s="2">
        <v>7</v>
      </c>
      <c r="C192" s="1">
        <v>90571.198571428569</v>
      </c>
      <c r="D192" s="1">
        <f t="shared" si="24"/>
        <v>9057.1198571428686</v>
      </c>
      <c r="E192" s="1">
        <v>99628.318428571438</v>
      </c>
      <c r="G192" s="1">
        <v>100327</v>
      </c>
      <c r="H192" s="1">
        <f t="shared" si="25"/>
        <v>9957</v>
      </c>
      <c r="I192" s="1">
        <v>110284</v>
      </c>
      <c r="J192" s="18">
        <f t="shared" si="22"/>
        <v>-9.6620376223464532E-2</v>
      </c>
      <c r="K192" s="18">
        <f t="shared" si="23"/>
        <v>-0.17874579656678602</v>
      </c>
    </row>
    <row r="193" spans="1:11" x14ac:dyDescent="0.25">
      <c r="A193" s="2" t="s">
        <v>164</v>
      </c>
      <c r="B193" s="2">
        <v>8</v>
      </c>
      <c r="C193" s="1">
        <v>82666.891250000001</v>
      </c>
      <c r="D193" s="1">
        <f t="shared" si="24"/>
        <v>7440.0202125000069</v>
      </c>
      <c r="E193" s="1">
        <v>90106.911462500007</v>
      </c>
      <c r="G193" s="1">
        <v>92822</v>
      </c>
      <c r="H193" s="1">
        <f t="shared" si="25"/>
        <v>10171</v>
      </c>
      <c r="I193" s="1">
        <v>102993</v>
      </c>
      <c r="J193" s="18">
        <f t="shared" si="22"/>
        <v>-0.12511615874379806</v>
      </c>
      <c r="K193" s="18">
        <f t="shared" si="23"/>
        <v>-0.197354274076879</v>
      </c>
    </row>
    <row r="194" spans="1:11" x14ac:dyDescent="0.25">
      <c r="A194" s="2" t="s">
        <v>119</v>
      </c>
      <c r="B194" s="2">
        <v>7</v>
      </c>
      <c r="C194" s="1">
        <v>64910.2575</v>
      </c>
      <c r="D194" s="1">
        <f t="shared" si="24"/>
        <v>5192.8205999999991</v>
      </c>
      <c r="E194" s="1">
        <v>70103.078099999999</v>
      </c>
      <c r="G194" s="1">
        <v>75575</v>
      </c>
      <c r="H194" s="1">
        <f t="shared" si="25"/>
        <v>5849</v>
      </c>
      <c r="I194" s="1">
        <v>81424</v>
      </c>
      <c r="J194" s="18">
        <f t="shared" si="22"/>
        <v>-0.13903667100609157</v>
      </c>
      <c r="K194" s="18">
        <f t="shared" si="23"/>
        <v>-0.20281173241304776</v>
      </c>
    </row>
    <row r="195" spans="1:11" x14ac:dyDescent="0.25">
      <c r="A195" s="2" t="s">
        <v>165</v>
      </c>
      <c r="B195" s="2">
        <v>3</v>
      </c>
      <c r="C195" s="1">
        <v>57388.733333333337</v>
      </c>
      <c r="D195" s="1">
        <f t="shared" si="24"/>
        <v>3443.3240000000005</v>
      </c>
      <c r="E195" s="1">
        <v>60832.057333333338</v>
      </c>
      <c r="G195" s="1">
        <v>62626</v>
      </c>
      <c r="H195" s="1">
        <f t="shared" si="25"/>
        <v>4110</v>
      </c>
      <c r="I195" s="1">
        <v>66736</v>
      </c>
      <c r="J195" s="18">
        <f t="shared" si="22"/>
        <v>-8.8467134180452267E-2</v>
      </c>
      <c r="K195" s="18">
        <f t="shared" si="23"/>
        <v>-0.14006333413250213</v>
      </c>
    </row>
    <row r="196" spans="1:11" x14ac:dyDescent="0.25">
      <c r="A196" s="2" t="s">
        <v>166</v>
      </c>
      <c r="B196" s="2">
        <v>3</v>
      </c>
      <c r="C196" s="1">
        <v>107147.85666666664</v>
      </c>
      <c r="D196" s="1">
        <f t="shared" si="24"/>
        <v>10714.785666666678</v>
      </c>
      <c r="E196" s="1">
        <v>117862.64233333332</v>
      </c>
      <c r="G196" s="1">
        <v>110938</v>
      </c>
      <c r="H196" s="1">
        <f t="shared" si="25"/>
        <v>11782</v>
      </c>
      <c r="I196" s="1">
        <v>122720</v>
      </c>
      <c r="J196" s="18">
        <f t="shared" si="22"/>
        <v>-3.9580815406345157E-2</v>
      </c>
      <c r="K196" s="18">
        <f t="shared" si="23"/>
        <v>-0.12689165036940478</v>
      </c>
    </row>
    <row r="197" spans="1:11" x14ac:dyDescent="0.25">
      <c r="A197" s="2" t="s">
        <v>58</v>
      </c>
      <c r="B197" s="2">
        <v>8</v>
      </c>
      <c r="C197" s="1">
        <v>136714.80499999999</v>
      </c>
      <c r="D197" s="1">
        <f t="shared" si="24"/>
        <v>20507.220749999979</v>
      </c>
      <c r="E197" s="1">
        <v>157222.02574999997</v>
      </c>
      <c r="G197" s="1">
        <v>142650</v>
      </c>
      <c r="H197" s="1">
        <f t="shared" si="25"/>
        <v>25738</v>
      </c>
      <c r="I197" s="1">
        <v>168388</v>
      </c>
      <c r="J197" s="18">
        <f t="shared" si="22"/>
        <v>-6.6310985640307074E-2</v>
      </c>
      <c r="K197" s="18">
        <f t="shared" si="23"/>
        <v>-0.18809650925244084</v>
      </c>
    </row>
    <row r="198" spans="1:11" x14ac:dyDescent="0.25">
      <c r="A198" s="2" t="s">
        <v>215</v>
      </c>
      <c r="B198" s="2">
        <v>43</v>
      </c>
      <c r="C198" s="1">
        <v>98464.410465116263</v>
      </c>
      <c r="D198" s="1">
        <f t="shared" si="24"/>
        <v>9846.441046511638</v>
      </c>
      <c r="E198" s="1">
        <v>108310.8515116279</v>
      </c>
      <c r="G198" s="1">
        <v>98325</v>
      </c>
      <c r="H198" s="1">
        <f t="shared" si="25"/>
        <v>3815</v>
      </c>
      <c r="I198" s="1">
        <v>102140</v>
      </c>
      <c r="J198" s="18">
        <f t="shared" si="22"/>
        <v>6.0415620830506181E-2</v>
      </c>
      <c r="K198" s="18">
        <f t="shared" si="23"/>
        <v>-3.5985799244994482E-2</v>
      </c>
    </row>
    <row r="199" spans="1:11" x14ac:dyDescent="0.25">
      <c r="A199" s="2" t="s">
        <v>78</v>
      </c>
      <c r="B199" s="2">
        <v>20</v>
      </c>
      <c r="C199" s="1">
        <v>110478.57349999998</v>
      </c>
      <c r="D199" s="1">
        <f t="shared" si="24"/>
        <v>11047.857350000006</v>
      </c>
      <c r="E199" s="1">
        <v>121526.43084999999</v>
      </c>
      <c r="G199" s="1">
        <v>123314</v>
      </c>
      <c r="H199" s="1">
        <f t="shared" si="25"/>
        <v>7993</v>
      </c>
      <c r="I199" s="1">
        <v>131307</v>
      </c>
      <c r="J199" s="18">
        <f t="shared" si="22"/>
        <v>-7.4486273770629219E-2</v>
      </c>
      <c r="K199" s="18">
        <f t="shared" si="23"/>
        <v>-0.15862388524602661</v>
      </c>
    </row>
    <row r="200" spans="1:11" x14ac:dyDescent="0.25">
      <c r="A200" s="2" t="s">
        <v>216</v>
      </c>
      <c r="B200" s="2">
        <v>10</v>
      </c>
      <c r="C200" s="1">
        <v>82272.081000000006</v>
      </c>
      <c r="D200" s="1">
        <f t="shared" si="24"/>
        <v>7404.4872900000046</v>
      </c>
      <c r="E200" s="1">
        <v>89676.56829000001</v>
      </c>
      <c r="G200" s="1">
        <v>78546</v>
      </c>
      <c r="H200" s="1">
        <f t="shared" si="25"/>
        <v>2960</v>
      </c>
      <c r="I200" s="1">
        <v>81506</v>
      </c>
      <c r="J200" s="18">
        <f t="shared" si="22"/>
        <v>0.10024499165705604</v>
      </c>
      <c r="K200" s="18">
        <f t="shared" si="23"/>
        <v>9.3990749147302727E-3</v>
      </c>
    </row>
    <row r="201" spans="1:11" x14ac:dyDescent="0.25">
      <c r="A201" s="2" t="s">
        <v>120</v>
      </c>
      <c r="B201" s="2">
        <v>22</v>
      </c>
      <c r="C201" s="1">
        <v>93993.818181818177</v>
      </c>
      <c r="D201" s="1">
        <f t="shared" si="24"/>
        <v>9399.3818181818206</v>
      </c>
      <c r="E201" s="1">
        <v>103393.2</v>
      </c>
      <c r="G201" s="1">
        <v>91476</v>
      </c>
      <c r="H201" s="1">
        <f t="shared" si="25"/>
        <v>8762</v>
      </c>
      <c r="I201" s="1">
        <v>100238</v>
      </c>
      <c r="J201" s="18">
        <f t="shared" si="22"/>
        <v>3.1477084538797634E-2</v>
      </c>
      <c r="K201" s="18">
        <f t="shared" si="23"/>
        <v>-6.2293559510183998E-2</v>
      </c>
    </row>
    <row r="202" spans="1:11" x14ac:dyDescent="0.25">
      <c r="A202" s="2" t="s">
        <v>121</v>
      </c>
      <c r="B202" s="2">
        <v>51</v>
      </c>
      <c r="C202" s="1">
        <v>113601.17313725493</v>
      </c>
      <c r="D202" s="1">
        <f t="shared" si="24"/>
        <v>11360.117313725495</v>
      </c>
      <c r="E202" s="1">
        <v>124961.29045098042</v>
      </c>
      <c r="G202" s="1">
        <v>118136</v>
      </c>
      <c r="H202" s="1">
        <f t="shared" si="25"/>
        <v>14131</v>
      </c>
      <c r="I202" s="1">
        <v>132267</v>
      </c>
      <c r="J202" s="18">
        <f t="shared" si="22"/>
        <v>-5.5234560011337516E-2</v>
      </c>
      <c r="K202" s="18">
        <f t="shared" si="23"/>
        <v>-0.14112232728303412</v>
      </c>
    </row>
    <row r="203" spans="1:11" x14ac:dyDescent="0.25">
      <c r="A203" s="2" t="s">
        <v>217</v>
      </c>
      <c r="B203" s="2">
        <v>35</v>
      </c>
      <c r="C203" s="1">
        <v>132677.22771428572</v>
      </c>
      <c r="D203" s="1">
        <f t="shared" si="24"/>
        <v>19901.584157142846</v>
      </c>
      <c r="E203" s="1">
        <v>152578.81187142857</v>
      </c>
      <c r="G203" s="1">
        <v>133598</v>
      </c>
      <c r="H203" s="1">
        <f t="shared" si="25"/>
        <v>18804</v>
      </c>
      <c r="I203" s="1">
        <v>152402</v>
      </c>
      <c r="J203" s="18">
        <f t="shared" si="22"/>
        <v>1.1601676580921937E-3</v>
      </c>
      <c r="K203" s="18">
        <f t="shared" si="23"/>
        <v>-0.12942594116687628</v>
      </c>
    </row>
    <row r="204" spans="1:11" x14ac:dyDescent="0.25">
      <c r="A204" s="2" t="s">
        <v>92</v>
      </c>
      <c r="B204" s="2">
        <v>30</v>
      </c>
      <c r="C204" s="1">
        <v>154364.88333333333</v>
      </c>
      <c r="D204" s="1">
        <f t="shared" si="24"/>
        <v>30872.976666666655</v>
      </c>
      <c r="E204" s="1">
        <v>185237.86</v>
      </c>
      <c r="G204" s="1">
        <v>148006</v>
      </c>
      <c r="H204" s="1">
        <f t="shared" si="25"/>
        <v>22707</v>
      </c>
      <c r="I204" s="1">
        <v>170713</v>
      </c>
      <c r="J204" s="18">
        <f t="shared" si="22"/>
        <v>8.5083502720940909E-2</v>
      </c>
      <c r="K204" s="18">
        <f t="shared" si="23"/>
        <v>-9.5763747732549184E-2</v>
      </c>
    </row>
    <row r="205" spans="1:11" x14ac:dyDescent="0.25">
      <c r="A205" s="2" t="s">
        <v>55</v>
      </c>
      <c r="B205" s="2">
        <v>3</v>
      </c>
      <c r="C205" s="1">
        <v>85521.21</v>
      </c>
      <c r="D205" s="1">
        <f t="shared" si="24"/>
        <v>8552.1210000000137</v>
      </c>
      <c r="E205" s="1">
        <v>94073.33100000002</v>
      </c>
      <c r="G205" s="1">
        <v>94963</v>
      </c>
      <c r="H205" s="1">
        <f t="shared" si="25"/>
        <v>4164</v>
      </c>
      <c r="I205" s="1">
        <v>99127</v>
      </c>
      <c r="J205" s="18">
        <f t="shared" si="22"/>
        <v>-5.0981760771535302E-2</v>
      </c>
      <c r="K205" s="18">
        <f t="shared" si="23"/>
        <v>-0.13725614615594131</v>
      </c>
    </row>
    <row r="206" spans="1:11" x14ac:dyDescent="0.25">
      <c r="A206" s="2" t="s">
        <v>138</v>
      </c>
      <c r="B206" s="2">
        <v>3</v>
      </c>
      <c r="C206" s="1">
        <v>101272.18000000001</v>
      </c>
      <c r="D206" s="1">
        <f t="shared" si="24"/>
        <v>10127.218000000008</v>
      </c>
      <c r="E206" s="1">
        <v>111399.39800000002</v>
      </c>
      <c r="G206" s="1">
        <v>117546</v>
      </c>
      <c r="H206" s="1">
        <f t="shared" si="25"/>
        <v>5553</v>
      </c>
      <c r="I206" s="1">
        <v>123099</v>
      </c>
      <c r="J206" s="18">
        <f t="shared" si="22"/>
        <v>-9.5042218052136765E-2</v>
      </c>
      <c r="K206" s="18">
        <f t="shared" si="23"/>
        <v>-0.17731110732012439</v>
      </c>
    </row>
    <row r="207" spans="1:11" x14ac:dyDescent="0.25">
      <c r="A207" s="2" t="s">
        <v>218</v>
      </c>
      <c r="B207" s="2">
        <v>3</v>
      </c>
      <c r="C207" s="1">
        <v>119958.33333333333</v>
      </c>
      <c r="D207" s="1">
        <f t="shared" si="24"/>
        <v>17993.749999999985</v>
      </c>
      <c r="E207" s="1">
        <v>137952.08333333331</v>
      </c>
      <c r="G207" s="1">
        <v>128493</v>
      </c>
      <c r="H207" s="1">
        <f t="shared" si="25"/>
        <v>9458</v>
      </c>
      <c r="I207" s="1">
        <v>137951</v>
      </c>
      <c r="J207" s="18">
        <f t="shared" si="22"/>
        <v>7.8530299404421197E-6</v>
      </c>
      <c r="K207" s="18">
        <f t="shared" si="23"/>
        <v>-0.13042795388700823</v>
      </c>
    </row>
    <row r="208" spans="1:11" x14ac:dyDescent="0.25">
      <c r="A208" s="2" t="s">
        <v>219</v>
      </c>
      <c r="B208" s="2">
        <v>3</v>
      </c>
      <c r="C208" s="1">
        <v>177466.60333333336</v>
      </c>
      <c r="D208" s="1">
        <f t="shared" si="24"/>
        <v>44366.650833333348</v>
      </c>
      <c r="E208" s="1">
        <v>221833.25416666671</v>
      </c>
      <c r="G208" s="1">
        <v>195686</v>
      </c>
      <c r="H208" s="1">
        <f t="shared" si="25"/>
        <v>50001</v>
      </c>
      <c r="I208" s="1">
        <v>245687</v>
      </c>
      <c r="J208" s="18">
        <f t="shared" si="22"/>
        <v>-9.7089979662470099E-2</v>
      </c>
      <c r="K208" s="18">
        <f t="shared" si="23"/>
        <v>-0.27767198372997609</v>
      </c>
    </row>
    <row r="209" spans="1:11" x14ac:dyDescent="0.25">
      <c r="A209" s="2" t="s">
        <v>93</v>
      </c>
      <c r="B209" s="2">
        <v>3</v>
      </c>
      <c r="C209" s="1">
        <v>132009.63666666669</v>
      </c>
      <c r="D209" s="1">
        <f t="shared" si="24"/>
        <v>19801.445500000002</v>
      </c>
      <c r="E209" s="1">
        <v>151811.08216666669</v>
      </c>
      <c r="G209" s="1">
        <v>139080</v>
      </c>
      <c r="H209" s="1">
        <f t="shared" si="25"/>
        <v>19223</v>
      </c>
      <c r="I209" s="1">
        <v>158303</v>
      </c>
      <c r="J209" s="18">
        <f t="shared" si="22"/>
        <v>-4.1009442861684939E-2</v>
      </c>
      <c r="K209" s="18">
        <f t="shared" si="23"/>
        <v>-0.16609516770581298</v>
      </c>
    </row>
    <row r="210" spans="1:11" x14ac:dyDescent="0.25">
      <c r="A210" s="2" t="s">
        <v>220</v>
      </c>
      <c r="B210" s="2">
        <v>5</v>
      </c>
      <c r="C210" s="1">
        <v>146245.00599999999</v>
      </c>
      <c r="D210" s="1">
        <f t="shared" ref="D210:D242" si="26">E210-C210</f>
        <v>29249.001199999999</v>
      </c>
      <c r="E210" s="1">
        <v>175494.00719999999</v>
      </c>
      <c r="G210" s="1">
        <v>148987</v>
      </c>
      <c r="H210" s="1">
        <f t="shared" ref="H210:H242" si="27">I210-G210</f>
        <v>17161</v>
      </c>
      <c r="I210" s="1">
        <v>166148</v>
      </c>
      <c r="J210" s="18">
        <f t="shared" si="22"/>
        <v>5.6251096612658549E-2</v>
      </c>
      <c r="K210" s="18">
        <f t="shared" si="23"/>
        <v>-0.11979075282278454</v>
      </c>
    </row>
    <row r="211" spans="1:11" x14ac:dyDescent="0.25">
      <c r="A211" s="2" t="s">
        <v>167</v>
      </c>
      <c r="B211" s="2">
        <v>11</v>
      </c>
      <c r="C211" s="1">
        <v>132273.4190909091</v>
      </c>
      <c r="D211" s="1">
        <f t="shared" si="26"/>
        <v>19841.012863636366</v>
      </c>
      <c r="E211" s="1">
        <v>152114.43195454546</v>
      </c>
      <c r="G211" s="1">
        <v>141980</v>
      </c>
      <c r="H211" s="1">
        <f t="shared" si="27"/>
        <v>14470</v>
      </c>
      <c r="I211" s="1">
        <v>156450</v>
      </c>
      <c r="J211" s="18">
        <f t="shared" si="22"/>
        <v>-2.7712163921090036E-2</v>
      </c>
      <c r="K211" s="18">
        <f t="shared" si="23"/>
        <v>-0.15453231645312179</v>
      </c>
    </row>
    <row r="212" spans="1:11" x14ac:dyDescent="0.25">
      <c r="A212" s="2" t="s">
        <v>168</v>
      </c>
      <c r="B212" s="2">
        <v>19</v>
      </c>
      <c r="C212" s="1">
        <v>108636.28052631579</v>
      </c>
      <c r="D212" s="1">
        <f t="shared" si="26"/>
        <v>10863.628052631582</v>
      </c>
      <c r="E212" s="1">
        <v>119499.90857894738</v>
      </c>
      <c r="G212" s="1">
        <v>118115</v>
      </c>
      <c r="H212" s="1">
        <f t="shared" si="27"/>
        <v>10958</v>
      </c>
      <c r="I212" s="1">
        <v>129073</v>
      </c>
      <c r="J212" s="18">
        <f t="shared" si="22"/>
        <v>-7.4168039954542186E-2</v>
      </c>
      <c r="K212" s="18">
        <f t="shared" si="23"/>
        <v>-0.15833458177685655</v>
      </c>
    </row>
    <row r="213" spans="1:11" x14ac:dyDescent="0.25">
      <c r="A213" s="2" t="s">
        <v>139</v>
      </c>
      <c r="B213" s="2">
        <v>22</v>
      </c>
      <c r="C213" s="1">
        <v>93123.197272727266</v>
      </c>
      <c r="D213" s="1">
        <f t="shared" si="26"/>
        <v>9312.3197272727411</v>
      </c>
      <c r="E213" s="1">
        <v>102435.51700000001</v>
      </c>
      <c r="G213" s="1">
        <v>94205</v>
      </c>
      <c r="H213" s="1">
        <f t="shared" si="27"/>
        <v>8485</v>
      </c>
      <c r="I213" s="1">
        <v>102690</v>
      </c>
      <c r="J213" s="18">
        <f t="shared" si="22"/>
        <v>-2.4781672996396233E-3</v>
      </c>
      <c r="K213" s="18">
        <f t="shared" si="23"/>
        <v>-9.316197027239978E-2</v>
      </c>
    </row>
    <row r="214" spans="1:11" x14ac:dyDescent="0.25">
      <c r="A214" s="2" t="s">
        <v>94</v>
      </c>
      <c r="B214" s="2">
        <v>6</v>
      </c>
      <c r="C214" s="1">
        <v>71240.21666666666</v>
      </c>
      <c r="D214" s="1">
        <f t="shared" si="26"/>
        <v>5699.217333333334</v>
      </c>
      <c r="E214" s="1">
        <v>76939.433999999994</v>
      </c>
      <c r="G214" s="1">
        <v>79918</v>
      </c>
      <c r="H214" s="1">
        <f t="shared" si="27"/>
        <v>4419</v>
      </c>
      <c r="I214" s="1">
        <v>84337</v>
      </c>
      <c r="J214" s="18">
        <f t="shared" si="22"/>
        <v>-8.7714360245206804E-2</v>
      </c>
      <c r="K214" s="18">
        <f t="shared" si="23"/>
        <v>-0.15529107430111741</v>
      </c>
    </row>
    <row r="215" spans="1:11" x14ac:dyDescent="0.25">
      <c r="A215" s="2" t="s">
        <v>50</v>
      </c>
      <c r="B215" s="2">
        <v>3</v>
      </c>
      <c r="C215" s="1">
        <v>144276.04</v>
      </c>
      <c r="D215" s="1">
        <f t="shared" si="26"/>
        <v>21641.405999999988</v>
      </c>
      <c r="E215" s="1">
        <v>165917.446</v>
      </c>
      <c r="G215" s="1">
        <v>143576</v>
      </c>
      <c r="H215" s="1">
        <f t="shared" si="27"/>
        <v>24880</v>
      </c>
      <c r="I215" s="1">
        <v>168456</v>
      </c>
      <c r="J215" s="18">
        <f t="shared" si="22"/>
        <v>-1.5069537445979981E-2</v>
      </c>
      <c r="K215" s="18">
        <f t="shared" si="23"/>
        <v>-0.14353872821389557</v>
      </c>
    </row>
    <row r="216" spans="1:11" x14ac:dyDescent="0.25">
      <c r="A216" s="2" t="s">
        <v>221</v>
      </c>
      <c r="B216" s="2">
        <v>3</v>
      </c>
      <c r="C216" s="1">
        <v>164836.70666666667</v>
      </c>
      <c r="D216" s="1">
        <f t="shared" si="26"/>
        <v>32967.341333333316</v>
      </c>
      <c r="E216" s="1">
        <v>197804.04799999998</v>
      </c>
      <c r="G216" s="1">
        <v>156978</v>
      </c>
      <c r="H216" s="1">
        <f t="shared" si="27"/>
        <v>26306</v>
      </c>
      <c r="I216" s="1">
        <v>183284</v>
      </c>
      <c r="J216" s="18">
        <f t="shared" si="22"/>
        <v>7.9221579625062641E-2</v>
      </c>
      <c r="K216" s="18">
        <f t="shared" si="23"/>
        <v>-0.10064868364578106</v>
      </c>
    </row>
    <row r="217" spans="1:11" x14ac:dyDescent="0.25">
      <c r="A217" s="2" t="s">
        <v>222</v>
      </c>
      <c r="B217" s="2">
        <v>3</v>
      </c>
      <c r="C217" s="1">
        <v>105278.66666666667</v>
      </c>
      <c r="D217" s="1">
        <f t="shared" si="26"/>
        <v>10527.866666666683</v>
      </c>
      <c r="E217" s="1">
        <v>115806.53333333335</v>
      </c>
      <c r="G217" s="1">
        <v>106258</v>
      </c>
      <c r="H217" s="1">
        <f t="shared" si="27"/>
        <v>5334</v>
      </c>
      <c r="I217" s="1">
        <v>111592</v>
      </c>
      <c r="J217" s="18">
        <f t="shared" si="22"/>
        <v>3.7767342939756927E-2</v>
      </c>
      <c r="K217" s="18">
        <f t="shared" si="23"/>
        <v>-5.6575142782039289E-2</v>
      </c>
    </row>
    <row r="218" spans="1:11" x14ac:dyDescent="0.25">
      <c r="A218" s="2" t="s">
        <v>140</v>
      </c>
      <c r="B218" s="2">
        <v>3</v>
      </c>
      <c r="C218" s="1">
        <v>109039.48</v>
      </c>
      <c r="D218" s="1">
        <f t="shared" si="26"/>
        <v>10903.948000000004</v>
      </c>
      <c r="E218" s="1">
        <v>119943.428</v>
      </c>
      <c r="G218" s="1">
        <v>111594</v>
      </c>
      <c r="H218" s="1">
        <f t="shared" si="27"/>
        <v>3229</v>
      </c>
      <c r="I218" s="1">
        <v>114823</v>
      </c>
      <c r="J218" s="18">
        <f t="shared" si="22"/>
        <v>4.4594097001471829E-2</v>
      </c>
      <c r="K218" s="18">
        <f t="shared" si="23"/>
        <v>-5.0369002725934732E-2</v>
      </c>
    </row>
    <row r="219" spans="1:11" x14ac:dyDescent="0.25">
      <c r="A219" s="2" t="s">
        <v>223</v>
      </c>
      <c r="B219" s="2">
        <v>4</v>
      </c>
      <c r="C219" s="1">
        <v>98906.5</v>
      </c>
      <c r="D219" s="1">
        <f t="shared" si="26"/>
        <v>9890.6500000000087</v>
      </c>
      <c r="E219" s="1">
        <v>108797.15000000001</v>
      </c>
      <c r="G219" s="1">
        <v>91442</v>
      </c>
      <c r="H219" s="1">
        <f t="shared" si="27"/>
        <v>5388</v>
      </c>
      <c r="I219" s="1">
        <v>96830</v>
      </c>
      <c r="J219" s="18">
        <f t="shared" si="22"/>
        <v>0.12358928018176193</v>
      </c>
      <c r="K219" s="18">
        <f t="shared" si="23"/>
        <v>2.1444800165238045E-2</v>
      </c>
    </row>
    <row r="220" spans="1:11" x14ac:dyDescent="0.25">
      <c r="A220" s="2" t="s">
        <v>224</v>
      </c>
      <c r="B220" s="2">
        <v>3</v>
      </c>
      <c r="C220" s="1">
        <v>136666.41666666666</v>
      </c>
      <c r="D220" s="1">
        <f t="shared" si="26"/>
        <v>27333.283333333326</v>
      </c>
      <c r="E220" s="1">
        <v>163999.69999999998</v>
      </c>
      <c r="G220" s="1">
        <v>148987</v>
      </c>
      <c r="H220" s="1">
        <f t="shared" si="27"/>
        <v>17161</v>
      </c>
      <c r="I220" s="1">
        <v>166148</v>
      </c>
      <c r="J220" s="18">
        <f t="shared" si="22"/>
        <v>-1.293003827912474E-2</v>
      </c>
      <c r="K220" s="18">
        <f t="shared" si="23"/>
        <v>-0.17744169856593725</v>
      </c>
    </row>
    <row r="221" spans="1:11" x14ac:dyDescent="0.25">
      <c r="A221" s="2" t="s">
        <v>230</v>
      </c>
      <c r="B221" s="2">
        <v>5</v>
      </c>
      <c r="C221" s="1">
        <v>86588.232000000004</v>
      </c>
      <c r="D221" s="1">
        <f t="shared" si="26"/>
        <v>8658.8232000000135</v>
      </c>
      <c r="E221" s="1">
        <v>95247.055200000017</v>
      </c>
      <c r="G221" s="1">
        <v>106312</v>
      </c>
      <c r="H221" s="1">
        <f t="shared" si="27"/>
        <v>9120</v>
      </c>
      <c r="I221" s="1">
        <v>115432</v>
      </c>
      <c r="J221" s="18">
        <f t="shared" si="22"/>
        <v>-0.17486437729572374</v>
      </c>
      <c r="K221" s="18">
        <f t="shared" si="23"/>
        <v>-0.24987670663247624</v>
      </c>
    </row>
    <row r="222" spans="1:11" x14ac:dyDescent="0.25">
      <c r="A222" s="2" t="s">
        <v>231</v>
      </c>
      <c r="B222" s="2">
        <v>3</v>
      </c>
      <c r="C222" s="1">
        <v>106153.54666666668</v>
      </c>
      <c r="D222" s="1">
        <f t="shared" si="26"/>
        <v>10615.354666666681</v>
      </c>
      <c r="E222" s="1">
        <v>116768.90133333336</v>
      </c>
      <c r="G222" s="1">
        <v>123417</v>
      </c>
      <c r="H222" s="1">
        <f t="shared" si="27"/>
        <v>14244</v>
      </c>
      <c r="I222" s="1">
        <v>137661</v>
      </c>
      <c r="J222" s="18">
        <f t="shared" ref="J222:J254" si="28">(E222-I222)/I222</f>
        <v>-0.1517648329350117</v>
      </c>
      <c r="K222" s="18">
        <f t="shared" ref="K222:K254" si="29">(C222-I222)/I222</f>
        <v>-0.22887712085001072</v>
      </c>
    </row>
    <row r="223" spans="1:11" x14ac:dyDescent="0.25">
      <c r="A223" s="2" t="s">
        <v>232</v>
      </c>
      <c r="B223" s="2">
        <v>3</v>
      </c>
      <c r="C223" s="1">
        <v>155789.52666666664</v>
      </c>
      <c r="D223" s="1">
        <f t="shared" si="26"/>
        <v>31157.905333333329</v>
      </c>
      <c r="E223" s="1">
        <v>186947.43199999997</v>
      </c>
      <c r="G223" s="1">
        <v>155118</v>
      </c>
      <c r="H223" s="1">
        <f t="shared" si="27"/>
        <v>12299</v>
      </c>
      <c r="I223" s="1">
        <v>167417</v>
      </c>
      <c r="J223" s="18">
        <f t="shared" si="28"/>
        <v>0.11665740038347343</v>
      </c>
      <c r="K223" s="18">
        <f t="shared" si="29"/>
        <v>-6.9452166347105479E-2</v>
      </c>
    </row>
    <row r="224" spans="1:11" x14ac:dyDescent="0.25">
      <c r="A224" s="2" t="s">
        <v>233</v>
      </c>
      <c r="B224" s="2">
        <v>16</v>
      </c>
      <c r="C224" s="1">
        <v>117129.58499999999</v>
      </c>
      <c r="D224" s="1">
        <f t="shared" si="26"/>
        <v>11712.958500000008</v>
      </c>
      <c r="E224" s="1">
        <v>128842.5435</v>
      </c>
      <c r="G224" s="1">
        <v>131224</v>
      </c>
      <c r="H224" s="1">
        <f t="shared" si="27"/>
        <v>8706</v>
      </c>
      <c r="I224" s="1">
        <v>139930</v>
      </c>
      <c r="J224" s="18">
        <f t="shared" si="28"/>
        <v>-7.9235735725005363E-2</v>
      </c>
      <c r="K224" s="18">
        <f t="shared" si="29"/>
        <v>-0.16294157793182312</v>
      </c>
    </row>
    <row r="225" spans="1:11" x14ac:dyDescent="0.25">
      <c r="A225" s="2" t="s">
        <v>234</v>
      </c>
      <c r="B225" s="2">
        <v>11</v>
      </c>
      <c r="C225" s="1">
        <v>93853.286363636362</v>
      </c>
      <c r="D225" s="1">
        <f t="shared" si="26"/>
        <v>9385.3286363636435</v>
      </c>
      <c r="E225" s="1">
        <v>103238.61500000001</v>
      </c>
      <c r="G225" s="1">
        <v>106258</v>
      </c>
      <c r="H225" s="1">
        <f t="shared" si="27"/>
        <v>5334</v>
      </c>
      <c r="I225" s="1">
        <v>111592</v>
      </c>
      <c r="J225" s="18">
        <f t="shared" si="28"/>
        <v>-7.4856486128037802E-2</v>
      </c>
      <c r="K225" s="18">
        <f t="shared" si="29"/>
        <v>-0.15896044193457989</v>
      </c>
    </row>
    <row r="226" spans="1:11" x14ac:dyDescent="0.25">
      <c r="A226" s="2" t="s">
        <v>235</v>
      </c>
      <c r="B226" s="2">
        <v>9</v>
      </c>
      <c r="C226" s="1">
        <v>97135.641111111108</v>
      </c>
      <c r="D226" s="1">
        <f t="shared" si="26"/>
        <v>9713.5641111111181</v>
      </c>
      <c r="E226" s="1">
        <v>106849.20522222223</v>
      </c>
      <c r="G226" s="1">
        <v>106258</v>
      </c>
      <c r="H226" s="1">
        <f t="shared" si="27"/>
        <v>5334</v>
      </c>
      <c r="I226" s="1">
        <v>111592</v>
      </c>
      <c r="J226" s="18">
        <f t="shared" si="28"/>
        <v>-4.250120777275946E-2</v>
      </c>
      <c r="K226" s="18">
        <f t="shared" si="29"/>
        <v>-0.12954655252069047</v>
      </c>
    </row>
    <row r="227" spans="1:11" x14ac:dyDescent="0.25">
      <c r="A227" s="2" t="s">
        <v>236</v>
      </c>
      <c r="B227" s="2">
        <v>13</v>
      </c>
      <c r="C227" s="1">
        <v>73575.017692307694</v>
      </c>
      <c r="D227" s="1">
        <f t="shared" si="26"/>
        <v>6621.7515923077008</v>
      </c>
      <c r="E227" s="1">
        <v>80196.769284615395</v>
      </c>
      <c r="G227" s="1">
        <v>84611</v>
      </c>
      <c r="H227" s="1">
        <f t="shared" si="27"/>
        <v>2987</v>
      </c>
      <c r="I227" s="1">
        <v>87598</v>
      </c>
      <c r="J227" s="18">
        <f t="shared" si="28"/>
        <v>-8.44908641222928E-2</v>
      </c>
      <c r="K227" s="18">
        <f t="shared" si="29"/>
        <v>-0.16008336158008524</v>
      </c>
    </row>
    <row r="228" spans="1:11" x14ac:dyDescent="0.25">
      <c r="A228" s="2" t="s">
        <v>237</v>
      </c>
      <c r="B228" s="2">
        <v>7</v>
      </c>
      <c r="C228" s="1">
        <v>63131.941428571423</v>
      </c>
      <c r="D228" s="1">
        <f t="shared" si="26"/>
        <v>5050.555314285717</v>
      </c>
      <c r="E228" s="1">
        <v>68182.49674285714</v>
      </c>
      <c r="G228" s="1">
        <v>71933</v>
      </c>
      <c r="H228" s="1">
        <f t="shared" si="27"/>
        <v>2154</v>
      </c>
      <c r="I228" s="1">
        <v>74087</v>
      </c>
      <c r="J228" s="18">
        <f t="shared" si="28"/>
        <v>-7.9696886864670732E-2</v>
      </c>
      <c r="K228" s="18">
        <f t="shared" si="29"/>
        <v>-0.14786748783765813</v>
      </c>
    </row>
    <row r="229" spans="1:11" x14ac:dyDescent="0.25">
      <c r="A229" s="2" t="s">
        <v>238</v>
      </c>
      <c r="B229" s="2">
        <v>4</v>
      </c>
      <c r="C229" s="1">
        <v>123689.28750000001</v>
      </c>
      <c r="D229" s="1">
        <f t="shared" si="26"/>
        <v>18553.393125000002</v>
      </c>
      <c r="E229" s="1">
        <v>142242.68062500001</v>
      </c>
      <c r="G229" s="1">
        <v>148854</v>
      </c>
      <c r="H229" s="1">
        <f t="shared" si="27"/>
        <v>19667</v>
      </c>
      <c r="I229" s="1">
        <v>168521</v>
      </c>
      <c r="J229" s="18">
        <f t="shared" si="28"/>
        <v>-0.15593498362221914</v>
      </c>
      <c r="K229" s="18">
        <f t="shared" si="29"/>
        <v>-0.26603042054106013</v>
      </c>
    </row>
    <row r="230" spans="1:11" x14ac:dyDescent="0.25">
      <c r="A230" s="2" t="s">
        <v>239</v>
      </c>
      <c r="B230" s="2">
        <v>6</v>
      </c>
      <c r="C230" s="1">
        <v>164142.60499999998</v>
      </c>
      <c r="D230" s="1">
        <f t="shared" si="26"/>
        <v>41035.651249999995</v>
      </c>
      <c r="E230" s="1">
        <v>205178.25624999998</v>
      </c>
      <c r="G230" s="1">
        <v>184238</v>
      </c>
      <c r="H230" s="1">
        <f t="shared" si="27"/>
        <v>30098</v>
      </c>
      <c r="I230" s="1">
        <v>214336</v>
      </c>
      <c r="J230" s="18">
        <f t="shared" si="28"/>
        <v>-4.272611110592725E-2</v>
      </c>
      <c r="K230" s="18">
        <f t="shared" si="29"/>
        <v>-0.23418088888474181</v>
      </c>
    </row>
    <row r="231" spans="1:11" x14ac:dyDescent="0.25">
      <c r="A231" s="2" t="s">
        <v>240</v>
      </c>
      <c r="B231" s="2">
        <v>5</v>
      </c>
      <c r="C231" s="1">
        <v>159084.02999999997</v>
      </c>
      <c r="D231" s="1">
        <f t="shared" si="26"/>
        <v>31816.805999999982</v>
      </c>
      <c r="E231" s="1">
        <v>190900.83599999995</v>
      </c>
      <c r="G231" s="1">
        <v>184238</v>
      </c>
      <c r="H231" s="1">
        <f t="shared" si="27"/>
        <v>30098</v>
      </c>
      <c r="I231" s="1">
        <v>214336</v>
      </c>
      <c r="J231" s="18">
        <f t="shared" si="28"/>
        <v>-0.10933844057927762</v>
      </c>
      <c r="K231" s="18">
        <f t="shared" si="29"/>
        <v>-0.25778203381606463</v>
      </c>
    </row>
    <row r="232" spans="1:11" x14ac:dyDescent="0.25">
      <c r="A232" s="2" t="s">
        <v>241</v>
      </c>
      <c r="B232" s="2">
        <v>6</v>
      </c>
      <c r="C232" s="1">
        <v>155156.83166666667</v>
      </c>
      <c r="D232" s="1">
        <f t="shared" si="26"/>
        <v>31031.366333333339</v>
      </c>
      <c r="E232" s="1">
        <v>186188.198</v>
      </c>
      <c r="G232" s="1">
        <v>178415</v>
      </c>
      <c r="H232" s="1">
        <f t="shared" si="27"/>
        <v>26920</v>
      </c>
      <c r="I232" s="1">
        <v>205335</v>
      </c>
      <c r="J232" s="18">
        <f t="shared" si="28"/>
        <v>-9.3246655465458864E-2</v>
      </c>
      <c r="K232" s="18">
        <f t="shared" si="29"/>
        <v>-0.24437221288788241</v>
      </c>
    </row>
    <row r="233" spans="1:11" x14ac:dyDescent="0.25">
      <c r="A233" s="2" t="s">
        <v>242</v>
      </c>
      <c r="B233" s="2">
        <v>16</v>
      </c>
      <c r="C233" s="1">
        <v>121204.364375</v>
      </c>
      <c r="D233" s="1">
        <f t="shared" si="26"/>
        <v>18180.654656250001</v>
      </c>
      <c r="E233" s="1">
        <v>139385.01903125001</v>
      </c>
      <c r="G233" s="1">
        <v>125595</v>
      </c>
      <c r="H233" s="1">
        <f t="shared" si="27"/>
        <v>13869</v>
      </c>
      <c r="I233" s="1">
        <v>139464</v>
      </c>
      <c r="J233" s="18">
        <f t="shared" si="28"/>
        <v>-5.6631796556813694E-4</v>
      </c>
      <c r="K233" s="18">
        <f t="shared" si="29"/>
        <v>-0.13092723301353751</v>
      </c>
    </row>
    <row r="234" spans="1:11" x14ac:dyDescent="0.25">
      <c r="A234" s="2" t="s">
        <v>243</v>
      </c>
      <c r="B234" s="2">
        <v>17</v>
      </c>
      <c r="C234" s="1">
        <v>84936.470588235301</v>
      </c>
      <c r="D234" s="1">
        <f t="shared" si="26"/>
        <v>7644.2823529411835</v>
      </c>
      <c r="E234" s="1">
        <v>92580.752941176484</v>
      </c>
      <c r="G234" s="1">
        <v>90985</v>
      </c>
      <c r="H234" s="1">
        <f t="shared" si="27"/>
        <v>5945</v>
      </c>
      <c r="I234" s="1">
        <v>96930</v>
      </c>
      <c r="J234" s="18">
        <f t="shared" si="28"/>
        <v>-4.4869978941746783E-2</v>
      </c>
      <c r="K234" s="18">
        <f t="shared" si="29"/>
        <v>-0.12373392563463013</v>
      </c>
    </row>
    <row r="235" spans="1:11" x14ac:dyDescent="0.25">
      <c r="A235" s="2" t="s">
        <v>244</v>
      </c>
      <c r="B235" s="2">
        <v>7</v>
      </c>
      <c r="C235" s="1">
        <v>100385.71428571429</v>
      </c>
      <c r="D235" s="1">
        <f t="shared" si="26"/>
        <v>10038.571428571435</v>
      </c>
      <c r="E235" s="1">
        <v>110424.28571428572</v>
      </c>
      <c r="G235" s="1">
        <v>104957</v>
      </c>
      <c r="H235" s="1">
        <f t="shared" si="27"/>
        <v>8206</v>
      </c>
      <c r="I235" s="1">
        <v>113163</v>
      </c>
      <c r="J235" s="18">
        <f t="shared" si="28"/>
        <v>-2.4201499480521683E-2</v>
      </c>
      <c r="K235" s="18">
        <f t="shared" si="29"/>
        <v>-0.11291045407320158</v>
      </c>
    </row>
    <row r="236" spans="1:11" x14ac:dyDescent="0.25">
      <c r="A236" s="2" t="s">
        <v>245</v>
      </c>
      <c r="B236" s="2">
        <v>26</v>
      </c>
      <c r="C236" s="1">
        <v>113500</v>
      </c>
      <c r="D236" s="1">
        <f t="shared" si="26"/>
        <v>11350.000000000015</v>
      </c>
      <c r="E236" s="1">
        <v>124850.00000000001</v>
      </c>
      <c r="G236" s="1">
        <v>122293</v>
      </c>
      <c r="H236" s="1">
        <f t="shared" si="27"/>
        <v>14936</v>
      </c>
      <c r="I236" s="1">
        <v>137229</v>
      </c>
      <c r="J236" s="18">
        <f t="shared" si="28"/>
        <v>-9.0206880469871423E-2</v>
      </c>
      <c r="K236" s="18">
        <f t="shared" si="29"/>
        <v>-0.17291534588170138</v>
      </c>
    </row>
    <row r="237" spans="1:11" x14ac:dyDescent="0.25">
      <c r="A237" s="2" t="s">
        <v>246</v>
      </c>
      <c r="B237" s="2">
        <v>17</v>
      </c>
      <c r="C237" s="1">
        <v>125127.79588235296</v>
      </c>
      <c r="D237" s="1">
        <f t="shared" si="26"/>
        <v>18769.16938235292</v>
      </c>
      <c r="E237" s="1">
        <v>143896.96526470588</v>
      </c>
      <c r="G237" s="1">
        <v>133888</v>
      </c>
      <c r="H237" s="1">
        <f t="shared" si="27"/>
        <v>15044</v>
      </c>
      <c r="I237" s="1">
        <v>148932</v>
      </c>
      <c r="J237" s="18">
        <f t="shared" si="28"/>
        <v>-3.3807608407153043E-2</v>
      </c>
      <c r="K237" s="18">
        <f t="shared" si="29"/>
        <v>-0.15983270296274163</v>
      </c>
    </row>
    <row r="238" spans="1:11" x14ac:dyDescent="0.25">
      <c r="A238" s="2" t="s">
        <v>247</v>
      </c>
      <c r="B238" s="2">
        <v>21</v>
      </c>
      <c r="C238" s="1">
        <v>127388.81238095238</v>
      </c>
      <c r="D238" s="1">
        <f t="shared" si="26"/>
        <v>19108.321857142844</v>
      </c>
      <c r="E238" s="1">
        <v>146497.13423809523</v>
      </c>
      <c r="G238" s="1">
        <v>133888</v>
      </c>
      <c r="H238" s="1">
        <f t="shared" si="27"/>
        <v>15044</v>
      </c>
      <c r="I238" s="1">
        <v>148932</v>
      </c>
      <c r="J238" s="18">
        <f t="shared" si="28"/>
        <v>-1.6348842168941353E-2</v>
      </c>
      <c r="K238" s="18">
        <f t="shared" si="29"/>
        <v>-0.14465116710342718</v>
      </c>
    </row>
    <row r="239" spans="1:11" x14ac:dyDescent="0.25">
      <c r="A239" s="2" t="s">
        <v>248</v>
      </c>
      <c r="B239" s="2">
        <v>10</v>
      </c>
      <c r="C239" s="1">
        <v>147595.913</v>
      </c>
      <c r="D239" s="1">
        <f t="shared" si="26"/>
        <v>29519.1826</v>
      </c>
      <c r="E239" s="1">
        <v>177115.0956</v>
      </c>
      <c r="G239" s="1">
        <v>157280</v>
      </c>
      <c r="H239" s="1">
        <f t="shared" si="27"/>
        <v>27596</v>
      </c>
      <c r="I239" s="1">
        <v>184876</v>
      </c>
      <c r="J239" s="18">
        <f t="shared" si="28"/>
        <v>-4.1978971851403098E-2</v>
      </c>
      <c r="K239" s="18">
        <f t="shared" si="29"/>
        <v>-0.20164914320950258</v>
      </c>
    </row>
    <row r="240" spans="1:11" x14ac:dyDescent="0.25">
      <c r="A240" s="2" t="s">
        <v>249</v>
      </c>
      <c r="B240" s="2">
        <v>4</v>
      </c>
      <c r="C240" s="1">
        <v>179426.36</v>
      </c>
      <c r="D240" s="1">
        <f t="shared" si="26"/>
        <v>44856.59</v>
      </c>
      <c r="E240" s="1">
        <v>224282.94999999998</v>
      </c>
      <c r="G240" s="1">
        <v>192607</v>
      </c>
      <c r="H240" s="1">
        <f t="shared" si="27"/>
        <v>31705</v>
      </c>
      <c r="I240" s="1">
        <v>224312</v>
      </c>
      <c r="J240" s="18">
        <f t="shared" si="28"/>
        <v>-1.2950711508977433E-4</v>
      </c>
      <c r="K240" s="18">
        <f t="shared" si="29"/>
        <v>-0.20010360569207181</v>
      </c>
    </row>
    <row r="241" spans="1:11" x14ac:dyDescent="0.25">
      <c r="A241" s="2" t="s">
        <v>250</v>
      </c>
      <c r="B241" s="2">
        <v>9</v>
      </c>
      <c r="C241" s="1">
        <v>156815.9</v>
      </c>
      <c r="D241" s="1">
        <f t="shared" si="26"/>
        <v>31363.179999999993</v>
      </c>
      <c r="E241" s="1">
        <v>188179.08</v>
      </c>
      <c r="G241" s="1">
        <v>181868</v>
      </c>
      <c r="H241" s="1">
        <f t="shared" si="27"/>
        <v>29949</v>
      </c>
      <c r="I241" s="1">
        <v>211817</v>
      </c>
      <c r="J241" s="18">
        <f t="shared" si="28"/>
        <v>-0.11159595311046806</v>
      </c>
      <c r="K241" s="18">
        <f t="shared" si="29"/>
        <v>-0.25966329425872337</v>
      </c>
    </row>
    <row r="242" spans="1:11" x14ac:dyDescent="0.25">
      <c r="A242" s="2" t="s">
        <v>251</v>
      </c>
      <c r="B242" s="2">
        <v>7</v>
      </c>
      <c r="C242" s="1">
        <v>157320.74857142856</v>
      </c>
      <c r="D242" s="1">
        <f t="shared" si="26"/>
        <v>31464.149714285712</v>
      </c>
      <c r="E242" s="1">
        <v>188784.89828571427</v>
      </c>
      <c r="G242" s="1">
        <v>181868</v>
      </c>
      <c r="H242" s="1">
        <f t="shared" si="27"/>
        <v>29949</v>
      </c>
      <c r="I242" s="1">
        <v>211817</v>
      </c>
      <c r="J242" s="18">
        <f t="shared" si="28"/>
        <v>-0.10873585082540935</v>
      </c>
      <c r="K242" s="18">
        <f t="shared" si="29"/>
        <v>-0.25727987568784111</v>
      </c>
    </row>
    <row r="243" spans="1:11" x14ac:dyDescent="0.25">
      <c r="A243" s="2" t="s">
        <v>252</v>
      </c>
      <c r="B243" s="2">
        <v>6</v>
      </c>
      <c r="C243" s="1">
        <v>125025.03124999999</v>
      </c>
      <c r="D243" s="1">
        <f t="shared" ref="D243:D245" si="30">E243-C243</f>
        <v>18753.754687499997</v>
      </c>
      <c r="E243" s="1">
        <v>143778.78593749998</v>
      </c>
      <c r="G243" s="1">
        <v>131195</v>
      </c>
      <c r="H243" s="1">
        <f t="shared" ref="H243:H245" si="31">I243-G243</f>
        <v>19832</v>
      </c>
      <c r="I243" s="1">
        <v>151027</v>
      </c>
      <c r="J243" s="18">
        <f t="shared" si="28"/>
        <v>-4.7992836131950031E-2</v>
      </c>
      <c r="K243" s="18">
        <f t="shared" si="29"/>
        <v>-0.17216768359300003</v>
      </c>
    </row>
    <row r="244" spans="1:11" x14ac:dyDescent="0.25">
      <c r="A244" s="2" t="s">
        <v>255</v>
      </c>
      <c r="B244" s="2">
        <v>3</v>
      </c>
      <c r="C244" s="1">
        <v>83333.333333333328</v>
      </c>
      <c r="D244" s="1">
        <f t="shared" si="30"/>
        <v>7500</v>
      </c>
      <c r="E244" s="1">
        <v>90833.333333333328</v>
      </c>
      <c r="G244" s="1">
        <v>79523</v>
      </c>
      <c r="H244" s="1">
        <f t="shared" si="31"/>
        <v>9080</v>
      </c>
      <c r="I244" s="1">
        <v>88603</v>
      </c>
      <c r="J244" s="18">
        <f t="shared" si="28"/>
        <v>2.517221012080097E-2</v>
      </c>
      <c r="K244" s="18">
        <f t="shared" si="29"/>
        <v>-5.9475036586421129E-2</v>
      </c>
    </row>
    <row r="245" spans="1:11" x14ac:dyDescent="0.25">
      <c r="A245" s="2" t="s">
        <v>256</v>
      </c>
      <c r="B245" s="2">
        <v>6</v>
      </c>
      <c r="C245" s="1">
        <v>129907.81999999999</v>
      </c>
      <c r="D245" s="1">
        <f t="shared" si="30"/>
        <v>19486.172999999995</v>
      </c>
      <c r="E245" s="1">
        <v>149393.99299999999</v>
      </c>
      <c r="G245" s="1">
        <v>144690</v>
      </c>
      <c r="H245" s="1">
        <f t="shared" si="31"/>
        <v>14228</v>
      </c>
      <c r="I245" s="1">
        <v>158918</v>
      </c>
      <c r="J245" s="18">
        <f t="shared" si="28"/>
        <v>-5.9930322556286969E-2</v>
      </c>
      <c r="K245" s="18">
        <f t="shared" si="29"/>
        <v>-0.18254810657068429</v>
      </c>
    </row>
    <row r="246" spans="1:11" x14ac:dyDescent="0.25">
      <c r="A246" s="2" t="s">
        <v>257</v>
      </c>
      <c r="B246" s="2">
        <v>8</v>
      </c>
      <c r="C246" s="1">
        <v>125712.47412499999</v>
      </c>
      <c r="D246" s="1">
        <f t="shared" ref="D246:D254" si="32">E246-C246</f>
        <v>18856.871118750001</v>
      </c>
      <c r="E246" s="1">
        <v>144569.34524374999</v>
      </c>
      <c r="G246" s="1">
        <v>144690</v>
      </c>
      <c r="H246" s="1">
        <f t="shared" ref="H246:H254" si="33">I246-G246</f>
        <v>14228</v>
      </c>
      <c r="I246" s="1">
        <v>158918</v>
      </c>
      <c r="J246" s="18">
        <f t="shared" si="28"/>
        <v>-9.0289676161605395E-2</v>
      </c>
      <c r="K246" s="18">
        <f t="shared" si="29"/>
        <v>-0.20894754448835254</v>
      </c>
    </row>
    <row r="247" spans="1:11" x14ac:dyDescent="0.25">
      <c r="A247" s="2" t="s">
        <v>258</v>
      </c>
      <c r="B247" s="2">
        <v>6</v>
      </c>
      <c r="C247" s="1">
        <v>113500</v>
      </c>
      <c r="D247" s="1">
        <f t="shared" si="32"/>
        <v>11350.000000000015</v>
      </c>
      <c r="E247" s="1">
        <v>124850.00000000001</v>
      </c>
      <c r="G247" s="1">
        <v>127823</v>
      </c>
      <c r="H247" s="1">
        <f t="shared" si="33"/>
        <v>12958</v>
      </c>
      <c r="I247" s="1">
        <v>140781</v>
      </c>
      <c r="J247" s="18">
        <f t="shared" si="28"/>
        <v>-0.11316157720146884</v>
      </c>
      <c r="K247" s="18">
        <f t="shared" si="29"/>
        <v>-0.19378325200133542</v>
      </c>
    </row>
    <row r="248" spans="1:11" x14ac:dyDescent="0.25">
      <c r="A248" s="2" t="s">
        <v>271</v>
      </c>
      <c r="B248" s="2">
        <v>4</v>
      </c>
      <c r="C248" s="1">
        <v>98125</v>
      </c>
      <c r="D248" s="1">
        <f t="shared" si="32"/>
        <v>9812.5000000000146</v>
      </c>
      <c r="E248" s="1">
        <v>107937.50000000001</v>
      </c>
      <c r="G248" s="1">
        <v>107485</v>
      </c>
      <c r="H248" s="1">
        <f t="shared" si="33"/>
        <v>6365</v>
      </c>
      <c r="I248" s="1">
        <v>113850</v>
      </c>
      <c r="J248" s="18">
        <f t="shared" si="28"/>
        <v>-5.1932367149758324E-2</v>
      </c>
      <c r="K248" s="18">
        <f t="shared" si="29"/>
        <v>-0.13812033377250768</v>
      </c>
    </row>
    <row r="249" spans="1:11" x14ac:dyDescent="0.25">
      <c r="A249" s="2" t="s">
        <v>272</v>
      </c>
      <c r="B249" s="2">
        <v>30</v>
      </c>
      <c r="C249" s="1">
        <v>94524.911935483848</v>
      </c>
      <c r="D249" s="1">
        <f t="shared" si="32"/>
        <v>9452.4911935483979</v>
      </c>
      <c r="E249" s="1">
        <v>103977.40312903225</v>
      </c>
      <c r="G249" s="1">
        <v>108805</v>
      </c>
      <c r="H249" s="1">
        <f t="shared" si="33"/>
        <v>8590</v>
      </c>
      <c r="I249" s="1">
        <v>117395</v>
      </c>
      <c r="J249" s="18">
        <f t="shared" si="28"/>
        <v>-0.11429444926076711</v>
      </c>
      <c r="K249" s="18">
        <f t="shared" si="29"/>
        <v>-0.19481313569160658</v>
      </c>
    </row>
    <row r="250" spans="1:11" x14ac:dyDescent="0.25">
      <c r="A250" s="2" t="s">
        <v>273</v>
      </c>
      <c r="B250" s="2">
        <v>18</v>
      </c>
      <c r="C250" s="1">
        <v>95941.186666666676</v>
      </c>
      <c r="D250" s="1">
        <f t="shared" si="32"/>
        <v>9594.1186666666763</v>
      </c>
      <c r="E250" s="1">
        <v>105535.30533333335</v>
      </c>
      <c r="G250" s="1">
        <v>108805</v>
      </c>
      <c r="H250" s="1">
        <f t="shared" si="33"/>
        <v>8590</v>
      </c>
      <c r="I250" s="1">
        <v>117395</v>
      </c>
      <c r="J250" s="18">
        <f t="shared" si="28"/>
        <v>-0.10102384826156692</v>
      </c>
      <c r="K250" s="18">
        <f t="shared" si="29"/>
        <v>-0.18274895296506091</v>
      </c>
    </row>
    <row r="251" spans="1:11" x14ac:dyDescent="0.25">
      <c r="A251" s="2" t="s">
        <v>274</v>
      </c>
      <c r="B251" s="2">
        <v>10</v>
      </c>
      <c r="C251" s="1">
        <v>116067.61299999998</v>
      </c>
      <c r="D251" s="1">
        <f t="shared" si="32"/>
        <v>17410.14194999999</v>
      </c>
      <c r="E251" s="1">
        <v>133477.75494999997</v>
      </c>
      <c r="G251" s="1">
        <v>155354</v>
      </c>
      <c r="H251" s="1">
        <f t="shared" si="33"/>
        <v>21878</v>
      </c>
      <c r="I251" s="1">
        <v>177232</v>
      </c>
      <c r="J251" s="18">
        <f t="shared" si="28"/>
        <v>-0.24687553630269943</v>
      </c>
      <c r="K251" s="18">
        <f t="shared" si="29"/>
        <v>-0.34510916200234731</v>
      </c>
    </row>
    <row r="252" spans="1:11" x14ac:dyDescent="0.25">
      <c r="A252" s="2" t="s">
        <v>275</v>
      </c>
      <c r="B252" s="2">
        <v>11</v>
      </c>
      <c r="C252" s="1">
        <v>123283.63636363637</v>
      </c>
      <c r="D252" s="1">
        <f t="shared" si="32"/>
        <v>18492.545454545456</v>
      </c>
      <c r="E252" s="1">
        <v>141776.18181818182</v>
      </c>
      <c r="G252" s="1">
        <v>125595</v>
      </c>
      <c r="H252" s="1">
        <f t="shared" si="33"/>
        <v>13869</v>
      </c>
      <c r="I252" s="1">
        <v>139464</v>
      </c>
      <c r="J252" s="18">
        <f t="shared" si="28"/>
        <v>1.6579058525367289E-2</v>
      </c>
      <c r="K252" s="18">
        <f t="shared" si="29"/>
        <v>-0.11601820997794149</v>
      </c>
    </row>
    <row r="253" spans="1:11" x14ac:dyDescent="0.25">
      <c r="A253" s="2" t="s">
        <v>276</v>
      </c>
      <c r="B253" s="2">
        <v>7</v>
      </c>
      <c r="C253" s="1">
        <v>118337.86714285715</v>
      </c>
      <c r="D253" s="1">
        <f t="shared" si="32"/>
        <v>17750.680071428549</v>
      </c>
      <c r="E253" s="1">
        <v>136088.5472142857</v>
      </c>
      <c r="G253" s="1">
        <v>140007</v>
      </c>
      <c r="H253" s="1">
        <f t="shared" si="33"/>
        <v>20915</v>
      </c>
      <c r="I253" s="1">
        <v>160922</v>
      </c>
      <c r="J253" s="18">
        <f t="shared" si="28"/>
        <v>-0.15431981199409836</v>
      </c>
      <c r="K253" s="18">
        <f t="shared" si="29"/>
        <v>-0.26462592347312885</v>
      </c>
    </row>
    <row r="254" spans="1:11" x14ac:dyDescent="0.25">
      <c r="A254" s="2" t="s">
        <v>277</v>
      </c>
      <c r="B254" s="2">
        <v>3</v>
      </c>
      <c r="C254" s="1">
        <v>102938.33333333333</v>
      </c>
      <c r="D254" s="1">
        <f t="shared" si="32"/>
        <v>10293.833333333343</v>
      </c>
      <c r="E254" s="1">
        <v>113232.16666666667</v>
      </c>
      <c r="G254" s="1">
        <v>130695</v>
      </c>
      <c r="H254" s="1">
        <f t="shared" si="33"/>
        <v>18098</v>
      </c>
      <c r="I254" s="1">
        <v>148793</v>
      </c>
      <c r="J254" s="18">
        <f t="shared" si="28"/>
        <v>-0.23899533804233619</v>
      </c>
      <c r="K254" s="18">
        <f t="shared" si="29"/>
        <v>-0.3081775800384875</v>
      </c>
    </row>
    <row r="255" spans="1:11" ht="13" x14ac:dyDescent="0.3">
      <c r="A255" s="2" t="s">
        <v>14</v>
      </c>
      <c r="B255" s="26">
        <f>COUNT(B19:B254)</f>
        <v>236</v>
      </c>
      <c r="F255" s="27"/>
      <c r="G255" s="17"/>
      <c r="H255" s="1" t="s">
        <v>279</v>
      </c>
      <c r="J255" s="20">
        <f>AVERAGE(J19:J254)</f>
        <v>-1.5889021619369982E-2</v>
      </c>
      <c r="K255" s="20">
        <f>AVERAGE(K19:K254)</f>
        <v>-0.12498329196519638</v>
      </c>
    </row>
    <row r="256" spans="1:11" ht="13" x14ac:dyDescent="0.3">
      <c r="A256" s="2" t="s">
        <v>15</v>
      </c>
      <c r="B256" s="26">
        <f>SUM(B19:B254)</f>
        <v>2582</v>
      </c>
      <c r="I256" s="17"/>
      <c r="J256" s="19"/>
      <c r="K256" s="28"/>
    </row>
    <row r="257" spans="1:15" ht="13" x14ac:dyDescent="0.3">
      <c r="B257" s="26"/>
      <c r="I257" s="17"/>
      <c r="J257" s="19"/>
      <c r="K257" s="28"/>
    </row>
    <row r="258" spans="1:15" ht="13" x14ac:dyDescent="0.3">
      <c r="B258" s="26"/>
      <c r="I258" s="17" t="s">
        <v>13</v>
      </c>
      <c r="J258" s="19">
        <f>AVERAGE(J6:J14,J19:J254)</f>
        <v>-1.6895550784958233E-2</v>
      </c>
      <c r="K258" s="19">
        <f>AVERAGE(K6:K14,K19:K254)</f>
        <v>-0.12571356673430073</v>
      </c>
    </row>
    <row r="259" spans="1:15" s="27" customFormat="1" ht="15" x14ac:dyDescent="0.3">
      <c r="A259" s="27" t="s">
        <v>16</v>
      </c>
      <c r="B259" s="29">
        <f>B255+B15</f>
        <v>245</v>
      </c>
      <c r="C259" s="17"/>
      <c r="D259" s="17"/>
      <c r="E259" s="17"/>
      <c r="F259" s="1" t="s">
        <v>225</v>
      </c>
      <c r="G259" s="1"/>
      <c r="H259" s="1"/>
      <c r="I259" s="1"/>
      <c r="J259" s="30">
        <f>COUNTIF(J6:J254,"&gt;.15")/$B$259</f>
        <v>8.5714285714285715E-2</v>
      </c>
      <c r="K259" s="30">
        <f>COUNTIF(K6:K254,"&gt;.15")/$B$259</f>
        <v>8.1632653061224497E-3</v>
      </c>
      <c r="L259" s="12"/>
    </row>
    <row r="260" spans="1:15" ht="15" x14ac:dyDescent="0.3">
      <c r="A260" s="27" t="s">
        <v>17</v>
      </c>
      <c r="B260" s="29">
        <f>B256+B16</f>
        <v>2622</v>
      </c>
      <c r="F260" s="1" t="s">
        <v>226</v>
      </c>
      <c r="J260" s="30">
        <f>COUNTIF(J6:J254,"&lt;-.15")/$B$259</f>
        <v>8.9795918367346933E-2</v>
      </c>
      <c r="K260" s="30">
        <f>COUNTIF(K6:K254,"&lt;-.15")/$B$259</f>
        <v>0.42857142857142855</v>
      </c>
      <c r="L260" s="12"/>
    </row>
    <row r="262" spans="1:15" ht="13" x14ac:dyDescent="0.3">
      <c r="A262" s="31" t="s">
        <v>2</v>
      </c>
    </row>
    <row r="263" spans="1:15" x14ac:dyDescent="0.25">
      <c r="A263" s="22" t="s">
        <v>280</v>
      </c>
    </row>
    <row r="264" spans="1:15" x14ac:dyDescent="0.25">
      <c r="A264" s="2" t="s">
        <v>227</v>
      </c>
    </row>
    <row r="265" spans="1:15" s="22" customFormat="1" ht="27" customHeight="1" x14ac:dyDescent="0.25">
      <c r="A265" s="38" t="s">
        <v>281</v>
      </c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2"/>
      <c r="M265" s="32"/>
      <c r="N265" s="32"/>
      <c r="O265" s="32"/>
    </row>
    <row r="266" spans="1:15" x14ac:dyDescent="0.25">
      <c r="A266" s="2" t="s">
        <v>228</v>
      </c>
    </row>
  </sheetData>
  <mergeCells count="4">
    <mergeCell ref="C3:E3"/>
    <mergeCell ref="G3:I3"/>
    <mergeCell ref="J3:K3"/>
    <mergeCell ref="A265:K265"/>
  </mergeCells>
  <conditionalFormatting sqref="J5:K12 J15:K15 J17:K255">
    <cfRule type="cellIs" dxfId="7" priority="7" operator="greaterThan">
      <formula>0.15</formula>
    </cfRule>
    <cfRule type="cellIs" dxfId="6" priority="8" operator="lessThan">
      <formula>-0.15</formula>
    </cfRule>
  </conditionalFormatting>
  <conditionalFormatting sqref="J13:K14">
    <cfRule type="cellIs" dxfId="5" priority="5" operator="greaterThan">
      <formula>0.15</formula>
    </cfRule>
    <cfRule type="cellIs" dxfId="4" priority="6" operator="lessThan">
      <formula>-0.15</formula>
    </cfRule>
  </conditionalFormatting>
  <conditionalFormatting sqref="J256:K257">
    <cfRule type="cellIs" dxfId="3" priority="3" operator="greaterThan">
      <formula>0.15</formula>
    </cfRule>
    <cfRule type="cellIs" dxfId="2" priority="4" operator="lessThan">
      <formula>-0.15</formula>
    </cfRule>
  </conditionalFormatting>
  <conditionalFormatting sqref="J258:K258">
    <cfRule type="cellIs" dxfId="1" priority="1" operator="greaterThan">
      <formula>0.15</formula>
    </cfRule>
    <cfRule type="cellIs" dxfId="0" priority="2" operator="lessThan">
      <formula>-0.15</formula>
    </cfRule>
  </conditionalFormatting>
  <pageMargins left="0.25" right="0.25" top="0.75" bottom="0.75" header="0.3" footer="0.3"/>
  <pageSetup scale="80" fitToHeight="0" orientation="portrait" r:id="rId1"/>
  <headerFooter>
    <oddHeader>&amp;RExhibit ARC-4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3:G249"/>
  <sheetViews>
    <sheetView zoomScaleNormal="100" workbookViewId="0">
      <pane ySplit="3" topLeftCell="A4" activePane="bottomLeft" state="frozen"/>
      <selection pane="bottomLeft" activeCell="A3" sqref="A3:G248"/>
    </sheetView>
  </sheetViews>
  <sheetFormatPr defaultColWidth="9.1796875" defaultRowHeight="12.5" x14ac:dyDescent="0.25"/>
  <cols>
    <col min="1" max="1" width="10.7265625" style="7" bestFit="1" customWidth="1"/>
    <col min="2" max="4" width="9.1796875" style="7"/>
    <col min="5" max="5" width="13.54296875" style="7" bestFit="1" customWidth="1"/>
    <col min="6" max="6" width="11" style="7" bestFit="1" customWidth="1"/>
    <col min="7" max="16384" width="9.1796875" style="7"/>
  </cols>
  <sheetData>
    <row r="3" spans="1:7" ht="104" x14ac:dyDescent="0.3">
      <c r="A3" s="4" t="s">
        <v>229</v>
      </c>
      <c r="B3" s="5" t="s">
        <v>253</v>
      </c>
      <c r="C3" s="6" t="s">
        <v>254</v>
      </c>
      <c r="D3" s="5" t="s">
        <v>19</v>
      </c>
      <c r="E3" s="5" t="s">
        <v>20</v>
      </c>
      <c r="F3" s="10" t="s">
        <v>22</v>
      </c>
      <c r="G3" s="5" t="s">
        <v>21</v>
      </c>
    </row>
    <row r="4" spans="1:7" x14ac:dyDescent="0.25">
      <c r="A4" s="2" t="s">
        <v>156</v>
      </c>
      <c r="B4" s="9">
        <f>VLOOKUP($A4,'Exempt Non-managerial'!$A:$K,10,FALSE)+1</f>
        <v>1.5086211317593636</v>
      </c>
      <c r="C4" s="9">
        <f>VLOOKUP($A4,'Exempt Non-managerial'!$A:$K,11,FALSE)+1</f>
        <v>1.3714737561448758</v>
      </c>
      <c r="D4" s="8">
        <v>0.85</v>
      </c>
      <c r="E4" s="8">
        <v>1</v>
      </c>
      <c r="F4" s="8">
        <v>0.3</v>
      </c>
      <c r="G4" s="8">
        <v>0.35</v>
      </c>
    </row>
    <row r="5" spans="1:7" x14ac:dyDescent="0.25">
      <c r="A5" s="2" t="s">
        <v>61</v>
      </c>
      <c r="B5" s="9">
        <f>VLOOKUP($A5,'Exempt Non-managerial'!$A:$K,10,FALSE)+1</f>
        <v>1.3726311694192748</v>
      </c>
      <c r="C5" s="9">
        <f>VLOOKUP($A5,'Exempt Non-managerial'!$A:$K,11,FALSE)+1</f>
        <v>1.0558701303225191</v>
      </c>
      <c r="D5" s="8">
        <v>0.85</v>
      </c>
      <c r="E5" s="8">
        <v>1</v>
      </c>
      <c r="F5" s="8">
        <v>0.3</v>
      </c>
      <c r="G5" s="8">
        <v>0.35</v>
      </c>
    </row>
    <row r="6" spans="1:7" x14ac:dyDescent="0.25">
      <c r="A6" s="2" t="s">
        <v>110</v>
      </c>
      <c r="B6" s="9">
        <f>VLOOKUP($A6,'Exempt Non-managerial'!$A:$K,10,FALSE)+1</f>
        <v>1.3245586196529089</v>
      </c>
      <c r="C6" s="9">
        <f>VLOOKUP($A6,'Exempt Non-managerial'!$A:$K,11,FALSE)+1</f>
        <v>1.0596468957223271</v>
      </c>
      <c r="D6" s="8">
        <v>0.85</v>
      </c>
      <c r="E6" s="8">
        <v>1</v>
      </c>
      <c r="F6" s="8">
        <v>0.3</v>
      </c>
      <c r="G6" s="8">
        <v>0.35</v>
      </c>
    </row>
    <row r="7" spans="1:7" x14ac:dyDescent="0.25">
      <c r="A7" s="2" t="s">
        <v>60</v>
      </c>
      <c r="B7" s="9">
        <f>VLOOKUP($A7,'Exempt Non-managerial'!$A:$K,10,FALSE)+1</f>
        <v>1.2581206762939763</v>
      </c>
      <c r="C7" s="9">
        <f>VLOOKUP($A7,'Exempt Non-managerial'!$A:$K,11,FALSE)+1</f>
        <v>1.1869062983905436</v>
      </c>
      <c r="D7" s="8">
        <v>0.85</v>
      </c>
      <c r="E7" s="8">
        <v>1</v>
      </c>
      <c r="F7" s="8">
        <v>0.3</v>
      </c>
      <c r="G7" s="8">
        <v>0.35</v>
      </c>
    </row>
    <row r="8" spans="1:7" x14ac:dyDescent="0.25">
      <c r="A8" s="2" t="s">
        <v>51</v>
      </c>
      <c r="B8" s="9">
        <f>VLOOKUP($A8,'Exempt Non-managerial'!$A:$K,10,FALSE)+1</f>
        <v>1.2526269280908513</v>
      </c>
      <c r="C8" s="9">
        <f>VLOOKUP($A8,'Exempt Non-managerial'!$A:$K,11,FALSE)+1</f>
        <v>1.1491990165971111</v>
      </c>
      <c r="D8" s="8">
        <v>0.85</v>
      </c>
      <c r="E8" s="8">
        <v>1</v>
      </c>
      <c r="F8" s="8">
        <v>0.3</v>
      </c>
      <c r="G8" s="8">
        <v>0.35</v>
      </c>
    </row>
    <row r="9" spans="1:7" x14ac:dyDescent="0.25">
      <c r="A9" s="2" t="s">
        <v>197</v>
      </c>
      <c r="B9" s="9">
        <f>VLOOKUP($A9,'Exempt Non-managerial'!$A:$K,10,FALSE)+1</f>
        <v>1.2130102209033959</v>
      </c>
      <c r="C9" s="9">
        <f>VLOOKUP($A9,'Exempt Non-managerial'!$A:$K,11,FALSE)+1</f>
        <v>1.1027365644576326</v>
      </c>
      <c r="D9" s="8">
        <v>0.85</v>
      </c>
      <c r="E9" s="8">
        <v>1</v>
      </c>
      <c r="F9" s="8">
        <v>0.3</v>
      </c>
      <c r="G9" s="8">
        <v>0.35</v>
      </c>
    </row>
    <row r="10" spans="1:7" x14ac:dyDescent="0.25">
      <c r="A10" s="2" t="s">
        <v>206</v>
      </c>
      <c r="B10" s="9">
        <f>VLOOKUP($A10,'Exempt Non-managerial'!$A:$K,10,FALSE)+1</f>
        <v>1.2107991498718342</v>
      </c>
      <c r="C10" s="9">
        <f>VLOOKUP($A10,'Exempt Non-managerial'!$A:$K,11,FALSE)+1</f>
        <v>1.0089992915598618</v>
      </c>
      <c r="D10" s="8">
        <v>0.85</v>
      </c>
      <c r="E10" s="8">
        <v>1</v>
      </c>
      <c r="F10" s="8">
        <v>0.3</v>
      </c>
      <c r="G10" s="8">
        <v>0.35</v>
      </c>
    </row>
    <row r="11" spans="1:7" x14ac:dyDescent="0.25">
      <c r="A11" s="2" t="s">
        <v>46</v>
      </c>
      <c r="B11" s="9">
        <f>VLOOKUP($A11,'Exempt Non-managerial'!$A:$K,10,FALSE)+1</f>
        <v>1.2048414059686714</v>
      </c>
      <c r="C11" s="9">
        <f>VLOOKUP($A11,'Exempt Non-managerial'!$A:$K,11,FALSE)+1</f>
        <v>1.1053590880446524</v>
      </c>
      <c r="D11" s="8">
        <v>0.85</v>
      </c>
      <c r="E11" s="8">
        <v>1</v>
      </c>
      <c r="F11" s="8">
        <v>0.3</v>
      </c>
      <c r="G11" s="8">
        <v>0.35</v>
      </c>
    </row>
    <row r="12" spans="1:7" x14ac:dyDescent="0.25">
      <c r="A12" s="2" t="s">
        <v>192</v>
      </c>
      <c r="B12" s="9">
        <f>VLOOKUP($A12,'Exempt Non-managerial'!$A:$K,10,FALSE)+1</f>
        <v>1.2037231007891076</v>
      </c>
      <c r="C12" s="9">
        <f>VLOOKUP($A12,'Exempt Non-managerial'!$A:$K,11,FALSE)+1</f>
        <v>1.0031025839909231</v>
      </c>
      <c r="D12" s="8">
        <v>0.85</v>
      </c>
      <c r="E12" s="8">
        <v>1</v>
      </c>
      <c r="F12" s="8">
        <v>0.3</v>
      </c>
      <c r="G12" s="8">
        <v>0.35</v>
      </c>
    </row>
    <row r="13" spans="1:7" x14ac:dyDescent="0.25">
      <c r="A13" s="2" t="s">
        <v>31</v>
      </c>
      <c r="B13" s="9">
        <f>VLOOKUP($A13,'Exempt Non-managerial'!$A:$K,10,FALSE)+1</f>
        <v>1.2018794736630856</v>
      </c>
      <c r="C13" s="9">
        <f>VLOOKUP($A13,'Exempt Non-managerial'!$A:$K,11,FALSE)+1</f>
        <v>1.1026417189569593</v>
      </c>
      <c r="D13" s="8">
        <v>0.85</v>
      </c>
      <c r="E13" s="8">
        <v>1</v>
      </c>
      <c r="F13" s="8">
        <v>0.3</v>
      </c>
      <c r="G13" s="8">
        <v>0.35</v>
      </c>
    </row>
    <row r="14" spans="1:7" x14ac:dyDescent="0.25">
      <c r="A14" s="2" t="s">
        <v>158</v>
      </c>
      <c r="B14" s="9">
        <f>VLOOKUP($A14,'Exempt Non-managerial'!$A:$K,10,FALSE)+1</f>
        <v>1.1940589421141961</v>
      </c>
      <c r="C14" s="9">
        <f>VLOOKUP($A14,'Exempt Non-managerial'!$A:$K,11,FALSE)+1</f>
        <v>1.0383121235775619</v>
      </c>
      <c r="D14" s="8">
        <v>0.85</v>
      </c>
      <c r="E14" s="8">
        <v>1</v>
      </c>
      <c r="F14" s="8">
        <v>0.3</v>
      </c>
      <c r="G14" s="8">
        <v>0.35</v>
      </c>
    </row>
    <row r="15" spans="1:7" x14ac:dyDescent="0.25">
      <c r="A15" s="2" t="s">
        <v>174</v>
      </c>
      <c r="B15" s="9">
        <f>VLOOKUP($A15,'Exempt Non-managerial'!$A:$K,10,FALSE)+1</f>
        <v>1.1927025618046496</v>
      </c>
      <c r="C15" s="9">
        <f>VLOOKUP($A15,'Exempt Non-managerial'!$A:$K,11,FALSE)+1</f>
        <v>1.104354223893194</v>
      </c>
      <c r="D15" s="8">
        <v>0.85</v>
      </c>
      <c r="E15" s="8">
        <v>1</v>
      </c>
      <c r="F15" s="8">
        <v>0.3</v>
      </c>
      <c r="G15" s="8">
        <v>0.35</v>
      </c>
    </row>
    <row r="16" spans="1:7" x14ac:dyDescent="0.25">
      <c r="A16" s="2" t="s">
        <v>43</v>
      </c>
      <c r="B16" s="9">
        <f>VLOOKUP($A16,'Exempt Non-managerial'!$A:$K,10,FALSE)+1</f>
        <v>1.1925461532886483</v>
      </c>
      <c r="C16" s="9">
        <f>VLOOKUP($A16,'Exempt Non-managerial'!$A:$K,11,FALSE)+1</f>
        <v>0.95403692263091866</v>
      </c>
      <c r="D16" s="8">
        <v>0.85</v>
      </c>
      <c r="E16" s="8">
        <v>1</v>
      </c>
      <c r="F16" s="8">
        <v>0.3</v>
      </c>
      <c r="G16" s="8">
        <v>0.35</v>
      </c>
    </row>
    <row r="17" spans="1:7" x14ac:dyDescent="0.25">
      <c r="A17" s="2" t="s">
        <v>134</v>
      </c>
      <c r="B17" s="9">
        <f>VLOOKUP($A17,'Exempt Non-managerial'!$A:$K,10,FALSE)+1</f>
        <v>1.1919601242236024</v>
      </c>
      <c r="C17" s="9">
        <f>VLOOKUP($A17,'Exempt Non-managerial'!$A:$K,11,FALSE)+1</f>
        <v>0.99330010351966869</v>
      </c>
      <c r="D17" s="8">
        <v>0.85</v>
      </c>
      <c r="E17" s="8">
        <v>1</v>
      </c>
      <c r="F17" s="8">
        <v>0.3</v>
      </c>
      <c r="G17" s="8">
        <v>0.35</v>
      </c>
    </row>
    <row r="18" spans="1:7" x14ac:dyDescent="0.25">
      <c r="A18" s="2" t="s">
        <v>261</v>
      </c>
      <c r="B18" s="9">
        <f>VLOOKUP($A18,'Exempt Non-managerial'!$A:$K,10,FALSE)+1</f>
        <v>1.1801691037630553</v>
      </c>
      <c r="C18" s="9">
        <f>VLOOKUP($A18,'Exempt Non-managerial'!$A:$K,11,FALSE)+1</f>
        <v>1.0262340032722221</v>
      </c>
      <c r="D18" s="8">
        <v>0.85</v>
      </c>
      <c r="E18" s="8">
        <v>1</v>
      </c>
      <c r="F18" s="8">
        <v>0.3</v>
      </c>
      <c r="G18" s="8">
        <v>0.35</v>
      </c>
    </row>
    <row r="19" spans="1:7" x14ac:dyDescent="0.25">
      <c r="A19" s="2" t="s">
        <v>124</v>
      </c>
      <c r="B19" s="9">
        <f>VLOOKUP($A19,'Exempt Non-managerial'!$A:$K,10,FALSE)+1</f>
        <v>1.177882227307399</v>
      </c>
      <c r="C19" s="9">
        <f>VLOOKUP($A19,'Exempt Non-managerial'!$A:$K,11,FALSE)+1</f>
        <v>1.0708020248249082</v>
      </c>
      <c r="D19" s="8">
        <v>0.85</v>
      </c>
      <c r="E19" s="8">
        <v>1</v>
      </c>
      <c r="F19" s="8">
        <v>0.3</v>
      </c>
      <c r="G19" s="8">
        <v>0.35</v>
      </c>
    </row>
    <row r="20" spans="1:7" x14ac:dyDescent="0.25">
      <c r="A20" s="2" t="s">
        <v>38</v>
      </c>
      <c r="B20" s="9">
        <f>VLOOKUP($A20,'Exempt Non-managerial'!$A:$K,10,FALSE)+1</f>
        <v>1.1721714575277953</v>
      </c>
      <c r="C20" s="9">
        <f>VLOOKUP($A20,'Exempt Non-managerial'!$A:$K,11,FALSE)+1</f>
        <v>1.075386658282381</v>
      </c>
      <c r="D20" s="8">
        <v>0.85</v>
      </c>
      <c r="E20" s="8">
        <v>1</v>
      </c>
      <c r="F20" s="8">
        <v>0.3</v>
      </c>
      <c r="G20" s="8">
        <v>0.35</v>
      </c>
    </row>
    <row r="21" spans="1:7" x14ac:dyDescent="0.25">
      <c r="A21" s="2" t="s">
        <v>157</v>
      </c>
      <c r="B21" s="9">
        <f>VLOOKUP($A21,'Exempt Non-managerial'!$A:$K,10,FALSE)+1</f>
        <v>1.1714262833679601</v>
      </c>
      <c r="C21" s="9">
        <f>VLOOKUP($A21,'Exempt Non-managerial'!$A:$K,11,FALSE)+1</f>
        <v>1.0747030122641834</v>
      </c>
      <c r="D21" s="8">
        <v>0.85</v>
      </c>
      <c r="E21" s="8">
        <v>1</v>
      </c>
      <c r="F21" s="8">
        <v>0.3</v>
      </c>
      <c r="G21" s="8">
        <v>0.35</v>
      </c>
    </row>
    <row r="22" spans="1:7" x14ac:dyDescent="0.25">
      <c r="A22" s="2" t="s">
        <v>203</v>
      </c>
      <c r="B22" s="9">
        <f>VLOOKUP($A22,'Exempt Non-managerial'!$A:$K,10,FALSE)+1</f>
        <v>1.1671997681638415</v>
      </c>
      <c r="C22" s="9">
        <f>VLOOKUP($A22,'Exempt Non-managerial'!$A:$K,11,FALSE)+1</f>
        <v>1.0149563201424709</v>
      </c>
      <c r="D22" s="8">
        <v>0.85</v>
      </c>
      <c r="E22" s="8">
        <v>1</v>
      </c>
      <c r="F22" s="8">
        <v>0.3</v>
      </c>
      <c r="G22" s="8">
        <v>0.35</v>
      </c>
    </row>
    <row r="23" spans="1:7" x14ac:dyDescent="0.25">
      <c r="A23" s="2" t="s">
        <v>83</v>
      </c>
      <c r="B23" s="9">
        <f>VLOOKUP($A23,'Exempt Non-managerial'!$A:$K,10,FALSE)+1</f>
        <v>1.1606771181633926</v>
      </c>
      <c r="C23" s="9">
        <f>VLOOKUP($A23,'Exempt Non-managerial'!$A:$K,11,FALSE)+1</f>
        <v>1.055161016512175</v>
      </c>
      <c r="D23" s="8">
        <v>0.85</v>
      </c>
      <c r="E23" s="8">
        <v>1</v>
      </c>
      <c r="F23" s="8">
        <v>0.3</v>
      </c>
      <c r="G23" s="8">
        <v>0.35</v>
      </c>
    </row>
    <row r="24" spans="1:7" x14ac:dyDescent="0.25">
      <c r="A24" s="2" t="s">
        <v>209</v>
      </c>
      <c r="B24" s="9">
        <f>VLOOKUP($A24,'Exempt Non-managerial'!$A:$K,10,FALSE)+1</f>
        <v>1.1508738554099001</v>
      </c>
      <c r="C24" s="9">
        <f>VLOOKUP($A24,'Exempt Non-managerial'!$A:$K,11,FALSE)+1</f>
        <v>0.95906154617491668</v>
      </c>
      <c r="D24" s="8">
        <v>0.85</v>
      </c>
      <c r="E24" s="8">
        <v>1</v>
      </c>
      <c r="F24" s="8">
        <v>0.3</v>
      </c>
      <c r="G24" s="8">
        <v>0.35</v>
      </c>
    </row>
    <row r="25" spans="1:7" x14ac:dyDescent="0.25">
      <c r="A25" s="2" t="s">
        <v>163</v>
      </c>
      <c r="B25" s="9">
        <f>VLOOKUP($A25,'Exempt Non-managerial'!$A:$K,10,FALSE)+1</f>
        <v>1.1456756334063185</v>
      </c>
      <c r="C25" s="9">
        <f>VLOOKUP($A25,'Exempt Non-managerial'!$A:$K,11,FALSE)+1</f>
        <v>1.0415233030966531</v>
      </c>
      <c r="D25" s="8">
        <v>0.85</v>
      </c>
      <c r="E25" s="8">
        <v>1</v>
      </c>
      <c r="F25" s="8">
        <v>0.3</v>
      </c>
      <c r="G25" s="8">
        <v>0.35</v>
      </c>
    </row>
    <row r="26" spans="1:7" x14ac:dyDescent="0.25">
      <c r="A26" s="2" t="s">
        <v>137</v>
      </c>
      <c r="B26" s="9">
        <f>VLOOKUP($A26,'Exempt Non-managerial'!$A:$K,10,FALSE)+1</f>
        <v>1.1442774619342098</v>
      </c>
      <c r="C26" s="9">
        <f>VLOOKUP($A26,'Exempt Non-managerial'!$A:$K,11,FALSE)+1</f>
        <v>1.0595161684576018</v>
      </c>
      <c r="D26" s="8">
        <v>0.85</v>
      </c>
      <c r="E26" s="8">
        <v>1</v>
      </c>
      <c r="F26" s="8">
        <v>0.3</v>
      </c>
      <c r="G26" s="8">
        <v>0.35</v>
      </c>
    </row>
    <row r="27" spans="1:7" x14ac:dyDescent="0.25">
      <c r="A27" s="2" t="s">
        <v>210</v>
      </c>
      <c r="B27" s="9">
        <f>VLOOKUP($A27,'Exempt Non-managerial'!$A:$K,10,FALSE)+1</f>
        <v>1.1426843643045539</v>
      </c>
      <c r="C27" s="9">
        <f>VLOOKUP($A27,'Exempt Non-managerial'!$A:$K,11,FALSE)+1</f>
        <v>1.0483342791784898</v>
      </c>
      <c r="D27" s="8">
        <v>0.85</v>
      </c>
      <c r="E27" s="8">
        <v>1</v>
      </c>
      <c r="F27" s="8">
        <v>0.3</v>
      </c>
      <c r="G27" s="8">
        <v>0.35</v>
      </c>
    </row>
    <row r="28" spans="1:7" x14ac:dyDescent="0.25">
      <c r="A28" s="2" t="s">
        <v>207</v>
      </c>
      <c r="B28" s="9">
        <f>VLOOKUP($A28,'Exempt Non-managerial'!$A:$K,10,FALSE)+1</f>
        <v>1.1271147161066051</v>
      </c>
      <c r="C28" s="9">
        <f>VLOOKUP($A28,'Exempt Non-managerial'!$A:$K,11,FALSE)+1</f>
        <v>1.0246497419150953</v>
      </c>
      <c r="D28" s="8">
        <v>0.85</v>
      </c>
      <c r="E28" s="8">
        <v>1</v>
      </c>
      <c r="F28" s="8">
        <v>0.3</v>
      </c>
      <c r="G28" s="8">
        <v>0.35</v>
      </c>
    </row>
    <row r="29" spans="1:7" x14ac:dyDescent="0.25">
      <c r="A29" s="2" t="s">
        <v>223</v>
      </c>
      <c r="B29" s="9">
        <f>VLOOKUP($A29,'Exempt Non-managerial'!$A:$K,10,FALSE)+1</f>
        <v>1.123589280181762</v>
      </c>
      <c r="C29" s="9">
        <f>VLOOKUP($A29,'Exempt Non-managerial'!$A:$K,11,FALSE)+1</f>
        <v>1.0214448001652381</v>
      </c>
      <c r="D29" s="8">
        <v>0.85</v>
      </c>
      <c r="E29" s="8">
        <v>1</v>
      </c>
      <c r="F29" s="8">
        <v>0.3</v>
      </c>
      <c r="G29" s="8">
        <v>0.35</v>
      </c>
    </row>
    <row r="30" spans="1:7" x14ac:dyDescent="0.25">
      <c r="A30" s="2" t="s">
        <v>104</v>
      </c>
      <c r="B30" s="9">
        <f>VLOOKUP($A30,'Exempt Non-managerial'!$A:$K,10,FALSE)+1</f>
        <v>1.1206371270704065</v>
      </c>
      <c r="C30" s="9">
        <f>VLOOKUP($A30,'Exempt Non-managerial'!$A:$K,11,FALSE)+1</f>
        <v>1.028107456027896</v>
      </c>
      <c r="D30" s="8">
        <v>0.85</v>
      </c>
      <c r="E30" s="8">
        <v>1</v>
      </c>
      <c r="F30" s="8">
        <v>0.3</v>
      </c>
      <c r="G30" s="8">
        <v>0.35</v>
      </c>
    </row>
    <row r="31" spans="1:7" x14ac:dyDescent="0.25">
      <c r="A31" s="2" t="s">
        <v>232</v>
      </c>
      <c r="B31" s="9">
        <f>VLOOKUP($A31,'Exempt Non-managerial'!$A:$K,10,FALSE)+1</f>
        <v>1.1166574003834735</v>
      </c>
      <c r="C31" s="9">
        <f>VLOOKUP($A31,'Exempt Non-managerial'!$A:$K,11,FALSE)+1</f>
        <v>0.93054783365289451</v>
      </c>
      <c r="D31" s="8">
        <v>0.85</v>
      </c>
      <c r="E31" s="8">
        <v>1</v>
      </c>
      <c r="F31" s="8">
        <v>0.3</v>
      </c>
      <c r="G31" s="8">
        <v>0.35</v>
      </c>
    </row>
    <row r="32" spans="1:7" x14ac:dyDescent="0.25">
      <c r="A32" s="2" t="s">
        <v>47</v>
      </c>
      <c r="B32" s="9">
        <f>VLOOKUP($A32,'Exempt Non-managerial'!$A:$K,10,FALSE)+1</f>
        <v>1.1144318592840332</v>
      </c>
      <c r="C32" s="9">
        <f>VLOOKUP($A32,'Exempt Non-managerial'!$A:$K,11,FALSE)+1</f>
        <v>1.0318813511889195</v>
      </c>
      <c r="D32" s="8">
        <v>0.85</v>
      </c>
      <c r="E32" s="8">
        <v>1</v>
      </c>
      <c r="F32" s="8">
        <v>0.3</v>
      </c>
      <c r="G32" s="8">
        <v>0.35</v>
      </c>
    </row>
    <row r="33" spans="1:7" x14ac:dyDescent="0.25">
      <c r="A33" s="2" t="s">
        <v>116</v>
      </c>
      <c r="B33" s="9">
        <f>VLOOKUP($A33,'Exempt Non-managerial'!$A:$K,10,FALSE)+1</f>
        <v>1.1131151176147431</v>
      </c>
      <c r="C33" s="9">
        <f>VLOOKUP($A33,'Exempt Non-managerial'!$A:$K,11,FALSE)+1</f>
        <v>0.92759593134561924</v>
      </c>
      <c r="D33" s="8">
        <v>0.85</v>
      </c>
      <c r="E33" s="8">
        <v>1</v>
      </c>
      <c r="F33" s="8">
        <v>0.3</v>
      </c>
      <c r="G33" s="8">
        <v>0.35</v>
      </c>
    </row>
    <row r="34" spans="1:7" x14ac:dyDescent="0.25">
      <c r="A34" s="2" t="s">
        <v>196</v>
      </c>
      <c r="B34" s="9">
        <f>VLOOKUP($A34,'Exempt Non-managerial'!$A:$K,10,FALSE)+1</f>
        <v>1.1113789757379562</v>
      </c>
      <c r="C34" s="9">
        <f>VLOOKUP($A34,'Exempt Non-managerial'!$A:$K,11,FALSE)+1</f>
        <v>1.019613739209134</v>
      </c>
      <c r="D34" s="8">
        <v>0.85</v>
      </c>
      <c r="E34" s="8">
        <v>1</v>
      </c>
      <c r="F34" s="8">
        <v>0.3</v>
      </c>
      <c r="G34" s="8">
        <v>0.35</v>
      </c>
    </row>
    <row r="35" spans="1:7" x14ac:dyDescent="0.25">
      <c r="A35" s="2" t="s">
        <v>127</v>
      </c>
      <c r="B35" s="9">
        <f>VLOOKUP($A35,'Exempt Non-managerial'!$A:$K,10,FALSE)+1</f>
        <v>1.1101193712677662</v>
      </c>
      <c r="C35" s="9">
        <f>VLOOKUP($A35,'Exempt Non-managerial'!$A:$K,11,FALSE)+1</f>
        <v>1.0184581387777671</v>
      </c>
      <c r="D35" s="8">
        <v>0.85</v>
      </c>
      <c r="E35" s="8">
        <v>1</v>
      </c>
      <c r="F35" s="8">
        <v>0.3</v>
      </c>
      <c r="G35" s="8">
        <v>0.35</v>
      </c>
    </row>
    <row r="36" spans="1:7" x14ac:dyDescent="0.25">
      <c r="A36" s="2" t="s">
        <v>201</v>
      </c>
      <c r="B36" s="9">
        <f>VLOOKUP($A36,'Exempt Non-managerial'!$A:$K,10,FALSE)+1</f>
        <v>1.1072963675294256</v>
      </c>
      <c r="C36" s="9">
        <f>VLOOKUP($A36,'Exempt Non-managerial'!$A:$K,11,FALSE)+1</f>
        <v>1.015868227091216</v>
      </c>
      <c r="D36" s="8">
        <v>0.85</v>
      </c>
      <c r="E36" s="8">
        <v>1</v>
      </c>
      <c r="F36" s="8">
        <v>0.3</v>
      </c>
      <c r="G36" s="8">
        <v>0.35</v>
      </c>
    </row>
    <row r="37" spans="1:7" x14ac:dyDescent="0.25">
      <c r="A37" s="2" t="s">
        <v>33</v>
      </c>
      <c r="B37" s="9">
        <f>VLOOKUP($A37,'Exempt Non-managerial'!$A:$K,10,FALSE)+1</f>
        <v>1.1051564539367744</v>
      </c>
      <c r="C37" s="9">
        <f>VLOOKUP($A37,'Exempt Non-managerial'!$A:$K,11,FALSE)+1</f>
        <v>1.0046876853970677</v>
      </c>
      <c r="D37" s="8">
        <v>0.85</v>
      </c>
      <c r="E37" s="8">
        <v>1</v>
      </c>
      <c r="F37" s="8">
        <v>0.3</v>
      </c>
      <c r="G37" s="8">
        <v>0.35</v>
      </c>
    </row>
    <row r="38" spans="1:7" x14ac:dyDescent="0.25">
      <c r="A38" s="2" t="s">
        <v>216</v>
      </c>
      <c r="B38" s="9">
        <f>VLOOKUP($A38,'Exempt Non-managerial'!$A:$K,10,FALSE)+1</f>
        <v>1.100244991657056</v>
      </c>
      <c r="C38" s="9">
        <f>VLOOKUP($A38,'Exempt Non-managerial'!$A:$K,11,FALSE)+1</f>
        <v>1.0093990749147304</v>
      </c>
      <c r="D38" s="8">
        <v>0.85</v>
      </c>
      <c r="E38" s="8">
        <v>1</v>
      </c>
      <c r="F38" s="8">
        <v>0.3</v>
      </c>
      <c r="G38" s="8">
        <v>0.35</v>
      </c>
    </row>
    <row r="39" spans="1:7" x14ac:dyDescent="0.25">
      <c r="A39" s="2" t="s">
        <v>268</v>
      </c>
      <c r="B39" s="9">
        <f>VLOOKUP($A39,'Exempt Non-managerial'!$A:$K,10,FALSE)+1</f>
        <v>1.0974033380222787</v>
      </c>
      <c r="C39" s="9">
        <f>VLOOKUP($A39,'Exempt Non-managerial'!$A:$K,11,FALSE)+1</f>
        <v>0.95426377219328595</v>
      </c>
      <c r="D39" s="8">
        <v>0.85</v>
      </c>
      <c r="E39" s="8">
        <v>1</v>
      </c>
      <c r="F39" s="8">
        <v>0.3</v>
      </c>
      <c r="G39" s="8">
        <v>0.35</v>
      </c>
    </row>
    <row r="40" spans="1:7" x14ac:dyDescent="0.25">
      <c r="A40" s="2" t="s">
        <v>135</v>
      </c>
      <c r="B40" s="9">
        <f>VLOOKUP($A40,'Exempt Non-managerial'!$A:$K,10,FALSE)+1</f>
        <v>1.0908637959334166</v>
      </c>
      <c r="C40" s="9">
        <f>VLOOKUP($A40,'Exempt Non-managerial'!$A:$K,11,FALSE)+1</f>
        <v>0.99169435993946953</v>
      </c>
      <c r="D40" s="8">
        <v>0.85</v>
      </c>
      <c r="E40" s="8">
        <v>1</v>
      </c>
      <c r="F40" s="8">
        <v>0.3</v>
      </c>
      <c r="G40" s="8">
        <v>0.35</v>
      </c>
    </row>
    <row r="41" spans="1:7" x14ac:dyDescent="0.25">
      <c r="A41" s="2" t="s">
        <v>92</v>
      </c>
      <c r="B41" s="9">
        <f>VLOOKUP($A41,'Exempt Non-managerial'!$A:$K,10,FALSE)+1</f>
        <v>1.0850835027209409</v>
      </c>
      <c r="C41" s="9">
        <f>VLOOKUP($A41,'Exempt Non-managerial'!$A:$K,11,FALSE)+1</f>
        <v>0.90423625226745086</v>
      </c>
      <c r="D41" s="8">
        <v>0.85</v>
      </c>
      <c r="E41" s="8">
        <v>1</v>
      </c>
      <c r="F41" s="8">
        <v>0.3</v>
      </c>
      <c r="G41" s="8">
        <v>0.35</v>
      </c>
    </row>
    <row r="42" spans="1:7" x14ac:dyDescent="0.25">
      <c r="A42" s="2" t="s">
        <v>194</v>
      </c>
      <c r="B42" s="9">
        <f>VLOOKUP($A42,'Exempt Non-managerial'!$A:$K,10,FALSE)+1</f>
        <v>1.0813425638506633</v>
      </c>
      <c r="C42" s="9">
        <f>VLOOKUP($A42,'Exempt Non-managerial'!$A:$K,11,FALSE)+1</f>
        <v>0.98303869440969383</v>
      </c>
      <c r="D42" s="8">
        <v>0.85</v>
      </c>
      <c r="E42" s="8">
        <v>1</v>
      </c>
      <c r="F42" s="8">
        <v>0.3</v>
      </c>
      <c r="G42" s="8">
        <v>0.35</v>
      </c>
    </row>
    <row r="43" spans="1:7" x14ac:dyDescent="0.25">
      <c r="A43" s="2" t="s">
        <v>221</v>
      </c>
      <c r="B43" s="9">
        <f>VLOOKUP($A43,'Exempt Non-managerial'!$A:$K,10,FALSE)+1</f>
        <v>1.0792215796250626</v>
      </c>
      <c r="C43" s="9">
        <f>VLOOKUP($A43,'Exempt Non-managerial'!$A:$K,11,FALSE)+1</f>
        <v>0.89935131635421894</v>
      </c>
      <c r="D43" s="8">
        <v>0.85</v>
      </c>
      <c r="E43" s="8">
        <v>1</v>
      </c>
      <c r="F43" s="8">
        <v>0.3</v>
      </c>
      <c r="G43" s="8">
        <v>0.35</v>
      </c>
    </row>
    <row r="44" spans="1:7" x14ac:dyDescent="0.25">
      <c r="A44" s="2" t="s">
        <v>173</v>
      </c>
      <c r="B44" s="9">
        <f>VLOOKUP($A44,'Exempt Non-managerial'!$A:$K,10,FALSE)+1</f>
        <v>1.0747656627210478</v>
      </c>
      <c r="C44" s="9">
        <f>VLOOKUP($A44,'Exempt Non-managerial'!$A:$K,11,FALSE)+1</f>
        <v>0.98602354378077783</v>
      </c>
      <c r="D44" s="8">
        <v>0.85</v>
      </c>
      <c r="E44" s="8">
        <v>1</v>
      </c>
      <c r="F44" s="8">
        <v>0.3</v>
      </c>
      <c r="G44" s="8">
        <v>0.35</v>
      </c>
    </row>
    <row r="45" spans="1:7" x14ac:dyDescent="0.25">
      <c r="A45" s="2" t="s">
        <v>155</v>
      </c>
      <c r="B45" s="9">
        <f>VLOOKUP($A45,'Exempt Non-managerial'!$A:$K,10,FALSE)+1</f>
        <v>1.070947881795896</v>
      </c>
      <c r="C45" s="9">
        <f>VLOOKUP($A45,'Exempt Non-managerial'!$A:$K,11,FALSE)+1</f>
        <v>0.98252099247329905</v>
      </c>
      <c r="D45" s="8">
        <v>0.85</v>
      </c>
      <c r="E45" s="8">
        <v>1</v>
      </c>
      <c r="F45" s="8">
        <v>0.3</v>
      </c>
      <c r="G45" s="8">
        <v>0.35</v>
      </c>
    </row>
    <row r="46" spans="1:7" x14ac:dyDescent="0.25">
      <c r="A46" s="2" t="s">
        <v>202</v>
      </c>
      <c r="B46" s="9">
        <f>VLOOKUP($A46,'Exempt Non-managerial'!$A:$K,10,FALSE)+1</f>
        <v>1.0653218392245578</v>
      </c>
      <c r="C46" s="9">
        <f>VLOOKUP($A46,'Exempt Non-managerial'!$A:$K,11,FALSE)+1</f>
        <v>0.88776819935379825</v>
      </c>
      <c r="D46" s="8">
        <v>0.85</v>
      </c>
      <c r="E46" s="8">
        <v>1</v>
      </c>
      <c r="F46" s="8">
        <v>0.3</v>
      </c>
      <c r="G46" s="8">
        <v>0.35</v>
      </c>
    </row>
    <row r="47" spans="1:7" x14ac:dyDescent="0.25">
      <c r="A47" s="2" t="s">
        <v>215</v>
      </c>
      <c r="B47" s="9">
        <f>VLOOKUP($A47,'Exempt Non-managerial'!$A:$K,10,FALSE)+1</f>
        <v>1.0604156208305062</v>
      </c>
      <c r="C47" s="9">
        <f>VLOOKUP($A47,'Exempt Non-managerial'!$A:$K,11,FALSE)+1</f>
        <v>0.96401420075500555</v>
      </c>
      <c r="D47" s="8">
        <v>0.85</v>
      </c>
      <c r="E47" s="8">
        <v>1</v>
      </c>
      <c r="F47" s="8">
        <v>0.3</v>
      </c>
      <c r="G47" s="8">
        <v>0.35</v>
      </c>
    </row>
    <row r="48" spans="1:7" x14ac:dyDescent="0.25">
      <c r="A48" s="2" t="s">
        <v>68</v>
      </c>
      <c r="B48" s="9">
        <f>VLOOKUP($A48,'Exempt Non-managerial'!$A:$K,10,FALSE)+1</f>
        <v>1.0595023396044114</v>
      </c>
      <c r="C48" s="9">
        <f>VLOOKUP($A48,'Exempt Non-managerial'!$A:$K,11,FALSE)+1</f>
        <v>0.96318394509491945</v>
      </c>
      <c r="D48" s="8">
        <v>0.85</v>
      </c>
      <c r="E48" s="8">
        <v>1</v>
      </c>
      <c r="F48" s="8">
        <v>0.3</v>
      </c>
      <c r="G48" s="8">
        <v>0.35</v>
      </c>
    </row>
    <row r="49" spans="1:7" x14ac:dyDescent="0.25">
      <c r="A49" s="2" t="s">
        <v>99</v>
      </c>
      <c r="B49" s="9">
        <f>VLOOKUP($A49,'Exempt Non-managerial'!$A:$K,10,FALSE)+1</f>
        <v>1.0585315433319109</v>
      </c>
      <c r="C49" s="9">
        <f>VLOOKUP($A49,'Exempt Non-managerial'!$A:$K,11,FALSE)+1</f>
        <v>0.96230140302900979</v>
      </c>
      <c r="D49" s="8">
        <v>0.85</v>
      </c>
      <c r="E49" s="8">
        <v>1</v>
      </c>
      <c r="F49" s="8">
        <v>0.3</v>
      </c>
      <c r="G49" s="8">
        <v>0.35</v>
      </c>
    </row>
    <row r="50" spans="1:7" x14ac:dyDescent="0.25">
      <c r="A50" s="2" t="s">
        <v>28</v>
      </c>
      <c r="B50" s="9">
        <f>VLOOKUP($A50,'Exempt Non-managerial'!$A:$K,10,FALSE)+1</f>
        <v>1.0578138615805686</v>
      </c>
      <c r="C50" s="9">
        <f>VLOOKUP($A50,'Exempt Non-managerial'!$A:$K,11,FALSE)+1</f>
        <v>0.84625108926445491</v>
      </c>
      <c r="D50" s="8">
        <v>0.85</v>
      </c>
      <c r="E50" s="8">
        <v>1</v>
      </c>
      <c r="F50" s="8">
        <v>0.3</v>
      </c>
      <c r="G50" s="8">
        <v>0.35</v>
      </c>
    </row>
    <row r="51" spans="1:7" x14ac:dyDescent="0.25">
      <c r="A51" s="2" t="s">
        <v>220</v>
      </c>
      <c r="B51" s="9">
        <f>VLOOKUP($A51,'Exempt Non-managerial'!$A:$K,10,FALSE)+1</f>
        <v>1.0562510966126586</v>
      </c>
      <c r="C51" s="9">
        <f>VLOOKUP($A51,'Exempt Non-managerial'!$A:$K,11,FALSE)+1</f>
        <v>0.88020924717721549</v>
      </c>
      <c r="D51" s="8">
        <v>0.85</v>
      </c>
      <c r="E51" s="8">
        <v>1</v>
      </c>
      <c r="F51" s="8">
        <v>0.3</v>
      </c>
      <c r="G51" s="8">
        <v>0.35</v>
      </c>
    </row>
    <row r="52" spans="1:7" x14ac:dyDescent="0.25">
      <c r="A52" s="2" t="s">
        <v>123</v>
      </c>
      <c r="B52" s="9">
        <f>VLOOKUP($A52,'Exempt Non-managerial'!$A:$K,10,FALSE)+1</f>
        <v>1.0532360685404367</v>
      </c>
      <c r="C52" s="9">
        <f>VLOOKUP($A52,'Exempt Non-managerial'!$A:$K,11,FALSE)+1</f>
        <v>0.95748733503676053</v>
      </c>
      <c r="D52" s="8">
        <v>0.85</v>
      </c>
      <c r="E52" s="8">
        <v>1</v>
      </c>
      <c r="F52" s="8">
        <v>0.3</v>
      </c>
      <c r="G52" s="8">
        <v>0.35</v>
      </c>
    </row>
    <row r="53" spans="1:7" x14ac:dyDescent="0.25">
      <c r="A53" s="2" t="s">
        <v>125</v>
      </c>
      <c r="B53" s="9">
        <f>VLOOKUP($A53,'Exempt Non-managerial'!$A:$K,10,FALSE)+1</f>
        <v>1.048862882347646</v>
      </c>
      <c r="C53" s="9">
        <f>VLOOKUP($A53,'Exempt Non-managerial'!$A:$K,11,FALSE)+1</f>
        <v>0.95351171122513279</v>
      </c>
      <c r="D53" s="8">
        <v>0.85</v>
      </c>
      <c r="E53" s="8">
        <v>1</v>
      </c>
      <c r="F53" s="8">
        <v>0.3</v>
      </c>
      <c r="G53" s="8">
        <v>0.35</v>
      </c>
    </row>
    <row r="54" spans="1:7" x14ac:dyDescent="0.25">
      <c r="A54" s="2" t="s">
        <v>140</v>
      </c>
      <c r="B54" s="9">
        <f>VLOOKUP($A54,'Exempt Non-managerial'!$A:$K,10,FALSE)+1</f>
        <v>1.0445940970014718</v>
      </c>
      <c r="C54" s="9">
        <f>VLOOKUP($A54,'Exempt Non-managerial'!$A:$K,11,FALSE)+1</f>
        <v>0.9496309972740653</v>
      </c>
      <c r="D54" s="8">
        <v>0.85</v>
      </c>
      <c r="E54" s="8">
        <v>1</v>
      </c>
      <c r="F54" s="8">
        <v>0.3</v>
      </c>
      <c r="G54" s="8">
        <v>0.35</v>
      </c>
    </row>
    <row r="55" spans="1:7" x14ac:dyDescent="0.25">
      <c r="A55" s="2" t="s">
        <v>32</v>
      </c>
      <c r="B55" s="9">
        <f>VLOOKUP($A55,'Exempt Non-managerial'!$A:$K,10,FALSE)+1</f>
        <v>1.0440475780756047</v>
      </c>
      <c r="C55" s="9">
        <f>VLOOKUP($A55,'Exempt Non-managerial'!$A:$K,11,FALSE)+1</f>
        <v>0.95784181474826124</v>
      </c>
      <c r="D55" s="8">
        <v>0.85</v>
      </c>
      <c r="E55" s="8">
        <v>1</v>
      </c>
      <c r="F55" s="8">
        <v>0.3</v>
      </c>
      <c r="G55" s="8">
        <v>0.35</v>
      </c>
    </row>
    <row r="56" spans="1:7" x14ac:dyDescent="0.25">
      <c r="A56" s="2" t="s">
        <v>200</v>
      </c>
      <c r="B56" s="9">
        <f>VLOOKUP($A56,'Exempt Non-managerial'!$A:$K,10,FALSE)+1</f>
        <v>1.0407623429908659</v>
      </c>
      <c r="C56" s="9">
        <f>VLOOKUP($A56,'Exempt Non-managerial'!$A:$K,11,FALSE)+1</f>
        <v>0.90501073303553559</v>
      </c>
      <c r="D56" s="8">
        <v>0.85</v>
      </c>
      <c r="E56" s="8">
        <v>1</v>
      </c>
      <c r="F56" s="8">
        <v>0.3</v>
      </c>
      <c r="G56" s="8">
        <v>0.35</v>
      </c>
    </row>
    <row r="57" spans="1:7" x14ac:dyDescent="0.25">
      <c r="A57" s="2" t="s">
        <v>222</v>
      </c>
      <c r="B57" s="9">
        <f>VLOOKUP($A57,'Exempt Non-managerial'!$A:$K,10,FALSE)+1</f>
        <v>1.0377673429397569</v>
      </c>
      <c r="C57" s="9">
        <f>VLOOKUP($A57,'Exempt Non-managerial'!$A:$K,11,FALSE)+1</f>
        <v>0.94342485721796066</v>
      </c>
      <c r="D57" s="8">
        <v>0.85</v>
      </c>
      <c r="E57" s="8">
        <v>1</v>
      </c>
      <c r="F57" s="8">
        <v>0.3</v>
      </c>
      <c r="G57" s="8">
        <v>0.35</v>
      </c>
    </row>
    <row r="58" spans="1:7" x14ac:dyDescent="0.25">
      <c r="A58" s="2" t="s">
        <v>205</v>
      </c>
      <c r="B58" s="9">
        <f>VLOOKUP($A58,'Exempt Non-managerial'!$A:$K,10,FALSE)+1</f>
        <v>1.037617039316943</v>
      </c>
      <c r="C58" s="9">
        <f>VLOOKUP($A58,'Exempt Non-managerial'!$A:$K,11,FALSE)+1</f>
        <v>0.90227568636255917</v>
      </c>
      <c r="D58" s="8">
        <v>0.85</v>
      </c>
      <c r="E58" s="8">
        <v>1</v>
      </c>
      <c r="F58" s="8">
        <v>0.3</v>
      </c>
      <c r="G58" s="8">
        <v>0.35</v>
      </c>
    </row>
    <row r="59" spans="1:7" x14ac:dyDescent="0.25">
      <c r="A59" s="2" t="s">
        <v>142</v>
      </c>
      <c r="B59" s="9">
        <f>VLOOKUP($A59,'Exempt Non-managerial'!$A:$K,10,FALSE)+1</f>
        <v>1.0364969345165065</v>
      </c>
      <c r="C59" s="9">
        <f>VLOOKUP($A59,'Exempt Non-managerial'!$A:$K,11,FALSE)+1</f>
        <v>0.82919754761320519</v>
      </c>
      <c r="D59" s="8">
        <v>0.85</v>
      </c>
      <c r="E59" s="8">
        <v>1</v>
      </c>
      <c r="F59" s="8">
        <v>0.3</v>
      </c>
      <c r="G59" s="8">
        <v>0.35</v>
      </c>
    </row>
    <row r="60" spans="1:7" x14ac:dyDescent="0.25">
      <c r="A60" s="2" t="s">
        <v>54</v>
      </c>
      <c r="B60" s="9">
        <f>VLOOKUP($A60,'Exempt Non-managerial'!$A:$K,10,FALSE)+1</f>
        <v>1.0322070340768748</v>
      </c>
      <c r="C60" s="9">
        <f>VLOOKUP($A60,'Exempt Non-managerial'!$A:$K,11,FALSE)+1</f>
        <v>0.93837003097897687</v>
      </c>
      <c r="D60" s="8">
        <v>0.85</v>
      </c>
      <c r="E60" s="8">
        <v>1</v>
      </c>
      <c r="F60" s="8">
        <v>0.3</v>
      </c>
      <c r="G60" s="8">
        <v>0.35</v>
      </c>
    </row>
    <row r="61" spans="1:7" x14ac:dyDescent="0.25">
      <c r="A61" s="2" t="s">
        <v>63</v>
      </c>
      <c r="B61" s="9">
        <f>VLOOKUP($A61,'Exempt Non-managerial'!$A:$K,10,FALSE)+1</f>
        <v>1.0319714297824993</v>
      </c>
      <c r="C61" s="9">
        <f>VLOOKUP($A61,'Exempt Non-managerial'!$A:$K,11,FALSE)+1</f>
        <v>0.95552910165046234</v>
      </c>
      <c r="D61" s="8">
        <v>0.85</v>
      </c>
      <c r="E61" s="8">
        <v>1</v>
      </c>
      <c r="F61" s="8">
        <v>0.3</v>
      </c>
      <c r="G61" s="8">
        <v>0.35</v>
      </c>
    </row>
    <row r="62" spans="1:7" x14ac:dyDescent="0.25">
      <c r="A62" s="2" t="s">
        <v>120</v>
      </c>
      <c r="B62" s="9">
        <f>VLOOKUP($A62,'Exempt Non-managerial'!$A:$K,10,FALSE)+1</f>
        <v>1.0314770845387977</v>
      </c>
      <c r="C62" s="9">
        <f>VLOOKUP($A62,'Exempt Non-managerial'!$A:$K,11,FALSE)+1</f>
        <v>0.937706440489816</v>
      </c>
      <c r="D62" s="8">
        <v>0.85</v>
      </c>
      <c r="E62" s="8">
        <v>1</v>
      </c>
      <c r="F62" s="8">
        <v>0.3</v>
      </c>
      <c r="G62" s="8">
        <v>0.35</v>
      </c>
    </row>
    <row r="63" spans="1:7" x14ac:dyDescent="0.25">
      <c r="A63" s="2" t="s">
        <v>188</v>
      </c>
      <c r="B63" s="9">
        <f>VLOOKUP($A63,'Exempt Non-managerial'!$A:$K,10,FALSE)+1</f>
        <v>1.0303708162369032</v>
      </c>
      <c r="C63" s="9">
        <f>VLOOKUP($A63,'Exempt Non-managerial'!$A:$K,11,FALSE)+1</f>
        <v>0.8586423468640858</v>
      </c>
      <c r="D63" s="8">
        <v>0.85</v>
      </c>
      <c r="E63" s="8">
        <v>1</v>
      </c>
      <c r="F63" s="8">
        <v>0.3</v>
      </c>
      <c r="G63" s="8">
        <v>0.35</v>
      </c>
    </row>
    <row r="64" spans="1:7" x14ac:dyDescent="0.25">
      <c r="A64" s="2" t="s">
        <v>75</v>
      </c>
      <c r="B64" s="9">
        <f>VLOOKUP($A64,'Exempt Non-managerial'!$A:$K,10,FALSE)+1</f>
        <v>1.0296320546089568</v>
      </c>
      <c r="C64" s="9">
        <f>VLOOKUP($A64,'Exempt Non-managerial'!$A:$K,11,FALSE)+1</f>
        <v>0.93602914055359698</v>
      </c>
      <c r="D64" s="8">
        <v>0.85</v>
      </c>
      <c r="E64" s="8">
        <v>1</v>
      </c>
      <c r="F64" s="8">
        <v>0.3</v>
      </c>
      <c r="G64" s="8">
        <v>0.35</v>
      </c>
    </row>
    <row r="65" spans="1:7" x14ac:dyDescent="0.25">
      <c r="A65" s="2" t="s">
        <v>169</v>
      </c>
      <c r="B65" s="9">
        <f>VLOOKUP($A65,'Exempt Non-managerial'!$A:$K,10,FALSE)+1</f>
        <v>1.0290016473143224</v>
      </c>
      <c r="C65" s="9">
        <f>VLOOKUP($A65,'Exempt Non-managerial'!$A:$K,11,FALSE)+1</f>
        <v>0.95277930306881697</v>
      </c>
      <c r="D65" s="8">
        <v>0.85</v>
      </c>
      <c r="E65" s="8">
        <v>1</v>
      </c>
      <c r="F65" s="8">
        <v>0.3</v>
      </c>
      <c r="G65" s="8">
        <v>0.35</v>
      </c>
    </row>
    <row r="66" spans="1:7" x14ac:dyDescent="0.25">
      <c r="A66" s="2" t="s">
        <v>162</v>
      </c>
      <c r="B66" s="9">
        <f>VLOOKUP($A66,'Exempt Non-managerial'!$A:$K,10,FALSE)+1</f>
        <v>1.0289488196345327</v>
      </c>
      <c r="C66" s="9">
        <f>VLOOKUP($A66,'Exempt Non-managerial'!$A:$K,11,FALSE)+1</f>
        <v>0.89473810403002851</v>
      </c>
      <c r="D66" s="8">
        <v>0.85</v>
      </c>
      <c r="E66" s="8">
        <v>1</v>
      </c>
      <c r="F66" s="8">
        <v>0.3</v>
      </c>
      <c r="G66" s="8">
        <v>0.35</v>
      </c>
    </row>
    <row r="67" spans="1:7" x14ac:dyDescent="0.25">
      <c r="A67" s="2" t="s">
        <v>70</v>
      </c>
      <c r="B67" s="9">
        <f>VLOOKUP($A67,'Exempt Non-managerial'!$A:$K,10,FALSE)+1</f>
        <v>1.0282191952959854</v>
      </c>
      <c r="C67" s="9">
        <f>VLOOKUP($A67,'Exempt Non-managerial'!$A:$K,11,FALSE)+1</f>
        <v>0.93474472299635014</v>
      </c>
      <c r="D67" s="8">
        <v>0.85</v>
      </c>
      <c r="E67" s="8">
        <v>1</v>
      </c>
      <c r="F67" s="8">
        <v>0.3</v>
      </c>
      <c r="G67" s="8">
        <v>0.35</v>
      </c>
    </row>
    <row r="68" spans="1:7" x14ac:dyDescent="0.25">
      <c r="A68" s="2" t="s">
        <v>160</v>
      </c>
      <c r="B68" s="9">
        <f>VLOOKUP($A68,'Exempt Non-managerial'!$A:$K,10,FALSE)+1</f>
        <v>1.0255703305451067</v>
      </c>
      <c r="C68" s="9">
        <f>VLOOKUP($A68,'Exempt Non-managerial'!$A:$K,11,FALSE)+1</f>
        <v>0.9408902115092721</v>
      </c>
      <c r="D68" s="8">
        <v>0.85</v>
      </c>
      <c r="E68" s="8">
        <v>1</v>
      </c>
      <c r="F68" s="8">
        <v>0.3</v>
      </c>
      <c r="G68" s="8">
        <v>0.35</v>
      </c>
    </row>
    <row r="69" spans="1:7" x14ac:dyDescent="0.25">
      <c r="A69" s="2" t="s">
        <v>255</v>
      </c>
      <c r="B69" s="9">
        <f>VLOOKUP($A69,'Exempt Non-managerial'!$A:$K,10,FALSE)+1</f>
        <v>1.025172210120801</v>
      </c>
      <c r="C69" s="9">
        <f>VLOOKUP($A69,'Exempt Non-managerial'!$A:$K,11,FALSE)+1</f>
        <v>0.94052496341357883</v>
      </c>
      <c r="D69" s="8">
        <v>0.85</v>
      </c>
      <c r="E69" s="8">
        <v>1</v>
      </c>
      <c r="F69" s="8">
        <v>0.3</v>
      </c>
      <c r="G69" s="8">
        <v>0.35</v>
      </c>
    </row>
    <row r="70" spans="1:7" x14ac:dyDescent="0.25">
      <c r="A70" s="2" t="s">
        <v>71</v>
      </c>
      <c r="B70" s="9">
        <f>VLOOKUP($A70,'Exempt Non-managerial'!$A:$K,10,FALSE)+1</f>
        <v>1.0242376415771355</v>
      </c>
      <c r="C70" s="9">
        <f>VLOOKUP($A70,'Exempt Non-managerial'!$A:$K,11,FALSE)+1</f>
        <v>0.93112512870648678</v>
      </c>
      <c r="D70" s="8">
        <v>0.85</v>
      </c>
      <c r="E70" s="8">
        <v>1</v>
      </c>
      <c r="F70" s="8">
        <v>0.3</v>
      </c>
      <c r="G70" s="8">
        <v>0.35</v>
      </c>
    </row>
    <row r="71" spans="1:7" x14ac:dyDescent="0.25">
      <c r="A71" s="2" t="s">
        <v>159</v>
      </c>
      <c r="B71" s="9">
        <f>VLOOKUP($A71,'Exempt Non-managerial'!$A:$K,10,FALSE)+1</f>
        <v>1.0241885322004551</v>
      </c>
      <c r="C71" s="9">
        <f>VLOOKUP($A71,'Exempt Non-managerial'!$A:$K,11,FALSE)+1</f>
        <v>0.93108048381859554</v>
      </c>
      <c r="D71" s="8">
        <v>0.85</v>
      </c>
      <c r="E71" s="8">
        <v>1</v>
      </c>
      <c r="F71" s="8">
        <v>0.3</v>
      </c>
      <c r="G71" s="8">
        <v>0.35</v>
      </c>
    </row>
    <row r="72" spans="1:7" x14ac:dyDescent="0.25">
      <c r="A72" s="2" t="s">
        <v>146</v>
      </c>
      <c r="B72" s="9">
        <f>VLOOKUP($A72,'Exempt Non-managerial'!$A:$K,10,FALSE)+1</f>
        <v>1.0234320165100517</v>
      </c>
      <c r="C72" s="9">
        <f>VLOOKUP($A72,'Exempt Non-managerial'!$A:$K,11,FALSE)+1</f>
        <v>0.93039274228186519</v>
      </c>
      <c r="D72" s="8">
        <v>0.85</v>
      </c>
      <c r="E72" s="8">
        <v>1</v>
      </c>
      <c r="F72" s="8">
        <v>0.3</v>
      </c>
      <c r="G72" s="8">
        <v>0.35</v>
      </c>
    </row>
    <row r="73" spans="1:7" x14ac:dyDescent="0.25">
      <c r="A73" s="2" t="s">
        <v>72</v>
      </c>
      <c r="B73" s="9">
        <f>VLOOKUP($A73,'Exempt Non-managerial'!$A:$K,10,FALSE)+1</f>
        <v>1.0226377071204658</v>
      </c>
      <c r="C73" s="9">
        <f>VLOOKUP($A73,'Exempt Non-managerial'!$A:$K,11,FALSE)+1</f>
        <v>0.93819973130317957</v>
      </c>
      <c r="D73" s="8">
        <v>0.85</v>
      </c>
      <c r="E73" s="8">
        <v>1</v>
      </c>
      <c r="F73" s="8">
        <v>0.3</v>
      </c>
      <c r="G73" s="8">
        <v>0.35</v>
      </c>
    </row>
    <row r="74" spans="1:7" x14ac:dyDescent="0.25">
      <c r="A74" s="2" t="s">
        <v>107</v>
      </c>
      <c r="B74" s="9">
        <f>VLOOKUP($A74,'Exempt Non-managerial'!$A:$K,10,FALSE)+1</f>
        <v>1.0176222339998287</v>
      </c>
      <c r="C74" s="9">
        <f>VLOOKUP($A74,'Exempt Non-managerial'!$A:$K,11,FALSE)+1</f>
        <v>0.88488889913028579</v>
      </c>
      <c r="D74" s="8">
        <v>0.85</v>
      </c>
      <c r="E74" s="8">
        <v>1</v>
      </c>
      <c r="F74" s="8">
        <v>0.3</v>
      </c>
      <c r="G74" s="8">
        <v>0.35</v>
      </c>
    </row>
    <row r="75" spans="1:7" x14ac:dyDescent="0.25">
      <c r="A75" s="2" t="s">
        <v>275</v>
      </c>
      <c r="B75" s="9">
        <f>VLOOKUP($A75,'Exempt Non-managerial'!$A:$K,10,FALSE)+1</f>
        <v>1.0165790585253673</v>
      </c>
      <c r="C75" s="9">
        <f>VLOOKUP($A75,'Exempt Non-managerial'!$A:$K,11,FALSE)+1</f>
        <v>0.88398179002205857</v>
      </c>
      <c r="D75" s="8">
        <v>0.85</v>
      </c>
      <c r="E75" s="8">
        <v>1</v>
      </c>
      <c r="F75" s="8">
        <v>0.3</v>
      </c>
      <c r="G75" s="8">
        <v>0.35</v>
      </c>
    </row>
    <row r="76" spans="1:7" x14ac:dyDescent="0.25">
      <c r="A76" s="2" t="s">
        <v>183</v>
      </c>
      <c r="B76" s="9">
        <f>VLOOKUP($A76,'Exempt Non-managerial'!$A:$K,10,FALSE)+1</f>
        <v>1.016325305234989</v>
      </c>
      <c r="C76" s="9">
        <f>VLOOKUP($A76,'Exempt Non-managerial'!$A:$K,11,FALSE)+1</f>
        <v>0.95879745776885761</v>
      </c>
      <c r="D76" s="8">
        <v>0.85</v>
      </c>
      <c r="E76" s="8">
        <v>1</v>
      </c>
      <c r="F76" s="8">
        <v>0.3</v>
      </c>
      <c r="G76" s="8">
        <v>0.35</v>
      </c>
    </row>
    <row r="77" spans="1:7" x14ac:dyDescent="0.25">
      <c r="A77" s="2" t="s">
        <v>131</v>
      </c>
      <c r="B77" s="9">
        <f>VLOOKUP($A77,'Exempt Non-managerial'!$A:$K,10,FALSE)+1</f>
        <v>1.0156938784557821</v>
      </c>
      <c r="C77" s="9">
        <f>VLOOKUP($A77,'Exempt Non-managerial'!$A:$K,11,FALSE)+1</f>
        <v>0.92335807132343817</v>
      </c>
      <c r="D77" s="8">
        <v>0.85</v>
      </c>
      <c r="E77" s="8">
        <v>1</v>
      </c>
      <c r="F77" s="8">
        <v>0.3</v>
      </c>
      <c r="G77" s="8">
        <v>0.35</v>
      </c>
    </row>
    <row r="78" spans="1:7" x14ac:dyDescent="0.25">
      <c r="A78" s="2" t="s">
        <v>204</v>
      </c>
      <c r="B78" s="9">
        <f>VLOOKUP($A78,'Exempt Non-managerial'!$A:$K,10,FALSE)+1</f>
        <v>1.0131941139431104</v>
      </c>
      <c r="C78" s="9">
        <f>VLOOKUP($A78,'Exempt Non-managerial'!$A:$K,11,FALSE)+1</f>
        <v>0.93814269809547268</v>
      </c>
      <c r="D78" s="8">
        <v>0.85</v>
      </c>
      <c r="E78" s="8">
        <v>1</v>
      </c>
      <c r="F78" s="8">
        <v>0.3</v>
      </c>
      <c r="G78" s="8">
        <v>0.35</v>
      </c>
    </row>
    <row r="79" spans="1:7" x14ac:dyDescent="0.25">
      <c r="A79" s="2" t="s">
        <v>37</v>
      </c>
      <c r="B79" s="9">
        <f>VLOOKUP($A79,'Exempt Non-managerial'!$A:$K,10,FALSE)+1</f>
        <v>1.0127382403065648</v>
      </c>
      <c r="C79" s="9">
        <f>VLOOKUP($A79,'Exempt Non-managerial'!$A:$K,11,FALSE)+1</f>
        <v>0.92067112755142244</v>
      </c>
      <c r="D79" s="8">
        <v>0.85</v>
      </c>
      <c r="E79" s="8">
        <v>1</v>
      </c>
      <c r="F79" s="8">
        <v>0.3</v>
      </c>
      <c r="G79" s="8">
        <v>0.35</v>
      </c>
    </row>
    <row r="80" spans="1:7" x14ac:dyDescent="0.25">
      <c r="A80" s="2" t="s">
        <v>103</v>
      </c>
      <c r="B80" s="9">
        <f>VLOOKUP($A80,'Exempt Non-managerial'!$A:$K,10,FALSE)+1</f>
        <v>1.0125756379900026</v>
      </c>
      <c r="C80" s="9">
        <f>VLOOKUP($A80,'Exempt Non-managerial'!$A:$K,11,FALSE)+1</f>
        <v>0.84381303165833554</v>
      </c>
      <c r="D80" s="8">
        <v>0.85</v>
      </c>
      <c r="E80" s="8">
        <v>1</v>
      </c>
      <c r="F80" s="8">
        <v>0.3</v>
      </c>
      <c r="G80" s="8">
        <v>0.35</v>
      </c>
    </row>
    <row r="81" spans="1:7" x14ac:dyDescent="0.25">
      <c r="A81" s="2" t="s">
        <v>86</v>
      </c>
      <c r="B81" s="9">
        <f>VLOOKUP($A81,'Exempt Non-managerial'!$A:$K,10,FALSE)+1</f>
        <v>1.0119554828719048</v>
      </c>
      <c r="C81" s="9">
        <f>VLOOKUP($A81,'Exempt Non-managerial'!$A:$K,11,FALSE)+1</f>
        <v>0.93699581747398586</v>
      </c>
      <c r="D81" s="8">
        <v>0.85</v>
      </c>
      <c r="E81" s="8">
        <v>1</v>
      </c>
      <c r="F81" s="8">
        <v>0.3</v>
      </c>
      <c r="G81" s="8">
        <v>0.35</v>
      </c>
    </row>
    <row r="82" spans="1:7" x14ac:dyDescent="0.25">
      <c r="A82" s="2" t="s">
        <v>150</v>
      </c>
      <c r="B82" s="9">
        <f>VLOOKUP($A82,'Exempt Non-managerial'!$A:$K,10,FALSE)+1</f>
        <v>1.0116746904008365</v>
      </c>
      <c r="C82" s="9">
        <f>VLOOKUP($A82,'Exempt Non-managerial'!$A:$K,11,FALSE)+1</f>
        <v>0.87971712208768393</v>
      </c>
      <c r="D82" s="8">
        <v>0.85</v>
      </c>
      <c r="E82" s="8">
        <v>1</v>
      </c>
      <c r="F82" s="8">
        <v>0.3</v>
      </c>
      <c r="G82" s="8">
        <v>0.35</v>
      </c>
    </row>
    <row r="83" spans="1:7" x14ac:dyDescent="0.25">
      <c r="A83" s="2" t="s">
        <v>95</v>
      </c>
      <c r="B83" s="9">
        <f>VLOOKUP($A83,'Exempt Non-managerial'!$A:$K,10,FALSE)+1</f>
        <v>1.0110816073539719</v>
      </c>
      <c r="C83" s="9">
        <f>VLOOKUP($A83,'Exempt Non-managerial'!$A:$K,11,FALSE)+1</f>
        <v>0.91916509759451992</v>
      </c>
      <c r="D83" s="8">
        <v>0.85</v>
      </c>
      <c r="E83" s="8">
        <v>1</v>
      </c>
      <c r="F83" s="8">
        <v>0.3</v>
      </c>
      <c r="G83" s="8">
        <v>0.35</v>
      </c>
    </row>
    <row r="84" spans="1:7" x14ac:dyDescent="0.25">
      <c r="A84" s="2" t="s">
        <v>126</v>
      </c>
      <c r="B84" s="9">
        <f>VLOOKUP($A84,'Exempt Non-managerial'!$A:$K,10,FALSE)+1</f>
        <v>1.0069525658651945</v>
      </c>
      <c r="C84" s="9">
        <f>VLOOKUP($A84,'Exempt Non-managerial'!$A:$K,11,FALSE)+1</f>
        <v>0.91541142351381322</v>
      </c>
      <c r="D84" s="8">
        <v>0.85</v>
      </c>
      <c r="E84" s="8">
        <v>1</v>
      </c>
      <c r="F84" s="8">
        <v>0.3</v>
      </c>
      <c r="G84" s="8">
        <v>0.35</v>
      </c>
    </row>
    <row r="85" spans="1:7" x14ac:dyDescent="0.25">
      <c r="A85" s="2" t="s">
        <v>26</v>
      </c>
      <c r="B85" s="9">
        <f>VLOOKUP($A85,'Exempt Non-managerial'!$A:$K,10,FALSE)+1</f>
        <v>1.0067646441028169</v>
      </c>
      <c r="C85" s="9">
        <f>VLOOKUP($A85,'Exempt Non-managerial'!$A:$K,11,FALSE)+1</f>
        <v>0.92363728816772184</v>
      </c>
      <c r="D85" s="8">
        <v>0.85</v>
      </c>
      <c r="E85" s="8">
        <v>1</v>
      </c>
      <c r="F85" s="8">
        <v>0.3</v>
      </c>
      <c r="G85" s="8">
        <v>0.35</v>
      </c>
    </row>
    <row r="86" spans="1:7" x14ac:dyDescent="0.25">
      <c r="A86" s="2" t="s">
        <v>112</v>
      </c>
      <c r="B86" s="9">
        <f>VLOOKUP($A86,'Exempt Non-managerial'!$A:$K,10,FALSE)+1</f>
        <v>1.0065522615902722</v>
      </c>
      <c r="C86" s="9">
        <f>VLOOKUP($A86,'Exempt Non-managerial'!$A:$K,11,FALSE)+1</f>
        <v>0.91504751053661104</v>
      </c>
      <c r="D86" s="8">
        <v>0.85</v>
      </c>
      <c r="E86" s="8">
        <v>1</v>
      </c>
      <c r="F86" s="8">
        <v>0.3</v>
      </c>
      <c r="G86" s="8">
        <v>0.35</v>
      </c>
    </row>
    <row r="87" spans="1:7" x14ac:dyDescent="0.25">
      <c r="A87" s="2" t="s">
        <v>147</v>
      </c>
      <c r="B87" s="9">
        <f>VLOOKUP($A87,'Exempt Non-managerial'!$A:$K,10,FALSE)+1</f>
        <v>1.0056994308397194</v>
      </c>
      <c r="C87" s="9">
        <f>VLOOKUP($A87,'Exempt Non-managerial'!$A:$K,11,FALSE)+1</f>
        <v>0.83808285903309954</v>
      </c>
      <c r="D87" s="8">
        <v>0.85</v>
      </c>
      <c r="E87" s="8">
        <v>1</v>
      </c>
      <c r="F87" s="8">
        <v>0.3</v>
      </c>
      <c r="G87" s="8">
        <v>0.35</v>
      </c>
    </row>
    <row r="88" spans="1:7" x14ac:dyDescent="0.25">
      <c r="A88" s="2" t="s">
        <v>45</v>
      </c>
      <c r="B88" s="9">
        <f>VLOOKUP($A88,'Exempt Non-managerial'!$A:$K,10,FALSE)+1</f>
        <v>1.003734296592113</v>
      </c>
      <c r="C88" s="9">
        <f>VLOOKUP($A88,'Exempt Non-managerial'!$A:$K,11,FALSE)+1</f>
        <v>0.92085715283680103</v>
      </c>
      <c r="D88" s="8">
        <v>0.85</v>
      </c>
      <c r="E88" s="8">
        <v>1</v>
      </c>
      <c r="F88" s="8">
        <v>0.3</v>
      </c>
      <c r="G88" s="8">
        <v>0.35</v>
      </c>
    </row>
    <row r="89" spans="1:7" x14ac:dyDescent="0.25">
      <c r="A89" s="2" t="s">
        <v>198</v>
      </c>
      <c r="B89" s="9">
        <f>VLOOKUP($A89,'Exempt Non-managerial'!$A:$K,10,FALSE)+1</f>
        <v>1.0032033042529989</v>
      </c>
      <c r="C89" s="9">
        <f>VLOOKUP($A89,'Exempt Non-managerial'!$A:$K,11,FALSE)+1</f>
        <v>0.94641821155943284</v>
      </c>
      <c r="D89" s="8">
        <v>0.85</v>
      </c>
      <c r="E89" s="8">
        <v>1</v>
      </c>
      <c r="F89" s="8">
        <v>0.3</v>
      </c>
      <c r="G89" s="8">
        <v>0.35</v>
      </c>
    </row>
    <row r="90" spans="1:7" x14ac:dyDescent="0.25">
      <c r="A90" s="2" t="s">
        <v>191</v>
      </c>
      <c r="B90" s="9">
        <f>VLOOKUP($A90,'Exempt Non-managerial'!$A:$K,10,FALSE)+1</f>
        <v>1.0030383727134962</v>
      </c>
      <c r="C90" s="9">
        <f>VLOOKUP($A90,'Exempt Non-managerial'!$A:$K,11,FALSE)+1</f>
        <v>0.91185306610317818</v>
      </c>
      <c r="D90" s="8">
        <v>0.85</v>
      </c>
      <c r="E90" s="8">
        <v>1</v>
      </c>
      <c r="F90" s="8">
        <v>0.3</v>
      </c>
      <c r="G90" s="8">
        <v>0.35</v>
      </c>
    </row>
    <row r="91" spans="1:7" x14ac:dyDescent="0.25">
      <c r="A91" s="2" t="s">
        <v>217</v>
      </c>
      <c r="B91" s="9">
        <f>VLOOKUP($A91,'Exempt Non-managerial'!$A:$K,10,FALSE)+1</f>
        <v>1.0011601676580921</v>
      </c>
      <c r="C91" s="9">
        <f>VLOOKUP($A91,'Exempt Non-managerial'!$A:$K,11,FALSE)+1</f>
        <v>0.87057405883312367</v>
      </c>
      <c r="D91" s="8">
        <v>0.85</v>
      </c>
      <c r="E91" s="8">
        <v>1</v>
      </c>
      <c r="F91" s="8">
        <v>0.3</v>
      </c>
      <c r="G91" s="8">
        <v>0.35</v>
      </c>
    </row>
    <row r="92" spans="1:7" x14ac:dyDescent="0.25">
      <c r="A92" s="2" t="s">
        <v>218</v>
      </c>
      <c r="B92" s="9">
        <f>VLOOKUP($A92,'Exempt Non-managerial'!$A:$K,10,FALSE)+1</f>
        <v>1.0000078530299406</v>
      </c>
      <c r="C92" s="9">
        <f>VLOOKUP($A92,'Exempt Non-managerial'!$A:$K,11,FALSE)+1</f>
        <v>0.86957204611299177</v>
      </c>
      <c r="D92" s="8">
        <v>0.85</v>
      </c>
      <c r="E92" s="8">
        <v>1</v>
      </c>
      <c r="F92" s="8">
        <v>0.3</v>
      </c>
      <c r="G92" s="8">
        <v>0.35</v>
      </c>
    </row>
    <row r="93" spans="1:7" x14ac:dyDescent="0.25">
      <c r="A93" s="2" t="s">
        <v>249</v>
      </c>
      <c r="B93" s="9">
        <f>VLOOKUP($A93,'Exempt Non-managerial'!$A:$K,10,FALSE)+1</f>
        <v>0.99987049288491026</v>
      </c>
      <c r="C93" s="9">
        <f>VLOOKUP($A93,'Exempt Non-managerial'!$A:$K,11,FALSE)+1</f>
        <v>0.79989639430792825</v>
      </c>
      <c r="D93" s="8">
        <v>0.85</v>
      </c>
      <c r="E93" s="8">
        <v>1</v>
      </c>
      <c r="F93" s="8">
        <v>0.3</v>
      </c>
      <c r="G93" s="8">
        <v>0.35</v>
      </c>
    </row>
    <row r="94" spans="1:7" x14ac:dyDescent="0.25">
      <c r="A94" s="2" t="s">
        <v>96</v>
      </c>
      <c r="B94" s="9">
        <f>VLOOKUP($A94,'Exempt Non-managerial'!$A:$K,10,FALSE)+1</f>
        <v>0.99975952841475413</v>
      </c>
      <c r="C94" s="9">
        <f>VLOOKUP($A94,'Exempt Non-managerial'!$A:$K,11,FALSE)+1</f>
        <v>0.86935611166500359</v>
      </c>
      <c r="D94" s="8">
        <v>0.85</v>
      </c>
      <c r="E94" s="8">
        <v>1</v>
      </c>
      <c r="F94" s="8">
        <v>0.3</v>
      </c>
      <c r="G94" s="8">
        <v>0.35</v>
      </c>
    </row>
    <row r="95" spans="1:7" x14ac:dyDescent="0.25">
      <c r="A95" s="2" t="s">
        <v>242</v>
      </c>
      <c r="B95" s="9">
        <f>VLOOKUP($A95,'Exempt Non-managerial'!$A:$K,10,FALSE)+1</f>
        <v>0.99943368203443184</v>
      </c>
      <c r="C95" s="9">
        <f>VLOOKUP($A95,'Exempt Non-managerial'!$A:$K,11,FALSE)+1</f>
        <v>0.86907276698646252</v>
      </c>
      <c r="D95" s="8">
        <v>0.85</v>
      </c>
      <c r="E95" s="8">
        <v>1</v>
      </c>
      <c r="F95" s="8">
        <v>0.3</v>
      </c>
      <c r="G95" s="8">
        <v>0.35</v>
      </c>
    </row>
    <row r="96" spans="1:7" x14ac:dyDescent="0.25">
      <c r="A96" s="2" t="s">
        <v>177</v>
      </c>
      <c r="B96" s="9">
        <f>VLOOKUP($A96,'Exempt Non-managerial'!$A:$K,10,FALSE)+1</f>
        <v>0.99940722223411771</v>
      </c>
      <c r="C96" s="9">
        <f>VLOOKUP($A96,'Exempt Non-managerial'!$A:$K,11,FALSE)+1</f>
        <v>0.90855202021283421</v>
      </c>
      <c r="D96" s="8">
        <v>0.85</v>
      </c>
      <c r="E96" s="8">
        <v>1</v>
      </c>
      <c r="F96" s="8">
        <v>0.3</v>
      </c>
      <c r="G96" s="8">
        <v>0.35</v>
      </c>
    </row>
    <row r="97" spans="1:7" x14ac:dyDescent="0.25">
      <c r="A97" s="2" t="s">
        <v>141</v>
      </c>
      <c r="B97" s="9">
        <f>VLOOKUP($A97,'Exempt Non-managerial'!$A:$K,10,FALSE)+1</f>
        <v>0.99903529545539804</v>
      </c>
      <c r="C97" s="9">
        <f>VLOOKUP($A97,'Exempt Non-managerial'!$A:$K,11,FALSE)+1</f>
        <v>0.86872634387425918</v>
      </c>
      <c r="D97" s="8">
        <v>0.85</v>
      </c>
      <c r="E97" s="8">
        <v>1</v>
      </c>
      <c r="F97" s="8">
        <v>0.3</v>
      </c>
      <c r="G97" s="8">
        <v>0.35</v>
      </c>
    </row>
    <row r="98" spans="1:7" x14ac:dyDescent="0.25">
      <c r="A98" s="2" t="s">
        <v>34</v>
      </c>
      <c r="B98" s="9">
        <f>VLOOKUP($A98,'Exempt Non-managerial'!$A:$K,10,FALSE)+1</f>
        <v>0.99901408525200608</v>
      </c>
      <c r="C98" s="9">
        <f>VLOOKUP($A98,'Exempt Non-managerial'!$A:$K,11,FALSE)+1</f>
        <v>0.9081946229563691</v>
      </c>
      <c r="D98" s="8">
        <v>0.85</v>
      </c>
      <c r="E98" s="8">
        <v>1</v>
      </c>
      <c r="F98" s="8">
        <v>0.3</v>
      </c>
      <c r="G98" s="8">
        <v>0.35</v>
      </c>
    </row>
    <row r="99" spans="1:7" x14ac:dyDescent="0.25">
      <c r="A99" s="2" t="s">
        <v>139</v>
      </c>
      <c r="B99" s="9">
        <f>VLOOKUP($A99,'Exempt Non-managerial'!$A:$K,10,FALSE)+1</f>
        <v>0.99752183270036032</v>
      </c>
      <c r="C99" s="9">
        <f>VLOOKUP($A99,'Exempt Non-managerial'!$A:$K,11,FALSE)+1</f>
        <v>0.90683802972760019</v>
      </c>
      <c r="D99" s="8">
        <v>0.85</v>
      </c>
      <c r="E99" s="8">
        <v>1</v>
      </c>
      <c r="F99" s="8">
        <v>0.3</v>
      </c>
      <c r="G99" s="8">
        <v>0.35</v>
      </c>
    </row>
    <row r="100" spans="1:7" x14ac:dyDescent="0.25">
      <c r="A100" s="2" t="s">
        <v>153</v>
      </c>
      <c r="B100" s="9">
        <f>VLOOKUP($A100,'Exempt Non-managerial'!$A:$K,10,FALSE)+1</f>
        <v>0.99645910143668814</v>
      </c>
      <c r="C100" s="9">
        <f>VLOOKUP($A100,'Exempt Non-managerial'!$A:$K,11,FALSE)+1</f>
        <v>0.90587191039698911</v>
      </c>
      <c r="D100" s="8">
        <v>0.85</v>
      </c>
      <c r="E100" s="8">
        <v>1</v>
      </c>
      <c r="F100" s="8">
        <v>0.3</v>
      </c>
      <c r="G100" s="8">
        <v>0.35</v>
      </c>
    </row>
    <row r="101" spans="1:7" x14ac:dyDescent="0.25">
      <c r="A101" s="2" t="s">
        <v>53</v>
      </c>
      <c r="B101" s="9">
        <f>VLOOKUP($A101,'Exempt Non-managerial'!$A:$K,10,FALSE)+1</f>
        <v>0.99238819182701843</v>
      </c>
      <c r="C101" s="9">
        <f>VLOOKUP($A101,'Exempt Non-managerial'!$A:$K,11,FALSE)+1</f>
        <v>0.90217108347910768</v>
      </c>
      <c r="D101" s="8">
        <v>0.85</v>
      </c>
      <c r="E101" s="8">
        <v>1</v>
      </c>
      <c r="F101" s="8">
        <v>0.3</v>
      </c>
      <c r="G101" s="8">
        <v>0.35</v>
      </c>
    </row>
    <row r="102" spans="1:7" x14ac:dyDescent="0.25">
      <c r="A102" s="2" t="s">
        <v>175</v>
      </c>
      <c r="B102" s="9">
        <f>VLOOKUP($A102,'Exempt Non-managerial'!$A:$K,10,FALSE)+1</f>
        <v>0.99234953809644888</v>
      </c>
      <c r="C102" s="9">
        <f>VLOOKUP($A102,'Exempt Non-managerial'!$A:$K,11,FALSE)+1</f>
        <v>0.90213594372404438</v>
      </c>
      <c r="D102" s="8">
        <v>0.85</v>
      </c>
      <c r="E102" s="8">
        <v>1</v>
      </c>
      <c r="F102" s="8">
        <v>0.3</v>
      </c>
      <c r="G102" s="8">
        <v>0.35</v>
      </c>
    </row>
    <row r="103" spans="1:7" x14ac:dyDescent="0.25">
      <c r="A103" s="2" t="s">
        <v>25</v>
      </c>
      <c r="B103" s="9">
        <f>VLOOKUP($A103,'Exempt Non-managerial'!$A:$K,10,FALSE)+1</f>
        <v>0.99210527409854687</v>
      </c>
      <c r="C103" s="9">
        <f>VLOOKUP($A103,'Exempt Non-managerial'!$A:$K,11,FALSE)+1</f>
        <v>0.90191388554413354</v>
      </c>
      <c r="D103" s="8">
        <v>0.85</v>
      </c>
      <c r="E103" s="8">
        <v>1</v>
      </c>
      <c r="F103" s="8">
        <v>0.3</v>
      </c>
      <c r="G103" s="8">
        <v>0.35</v>
      </c>
    </row>
    <row r="104" spans="1:7" x14ac:dyDescent="0.25">
      <c r="A104" s="2" t="s">
        <v>57</v>
      </c>
      <c r="B104" s="9">
        <f>VLOOKUP($A104,'Exempt Non-managerial'!$A:$K,10,FALSE)+1</f>
        <v>0.99104513440051001</v>
      </c>
      <c r="C104" s="9">
        <f>VLOOKUP($A104,'Exempt Non-managerial'!$A:$K,11,FALSE)+1</f>
        <v>0.90095012218228177</v>
      </c>
      <c r="D104" s="8">
        <v>0.85</v>
      </c>
      <c r="E104" s="8">
        <v>1</v>
      </c>
      <c r="F104" s="8">
        <v>0.3</v>
      </c>
      <c r="G104" s="8">
        <v>0.35</v>
      </c>
    </row>
    <row r="105" spans="1:7" x14ac:dyDescent="0.25">
      <c r="A105" s="2" t="s">
        <v>113</v>
      </c>
      <c r="B105" s="9">
        <f>VLOOKUP($A105,'Exempt Non-managerial'!$A:$K,10,FALSE)+1</f>
        <v>0.99057472593930651</v>
      </c>
      <c r="C105" s="9">
        <f>VLOOKUP($A105,'Exempt Non-managerial'!$A:$K,11,FALSE)+1</f>
        <v>0.9005224781266421</v>
      </c>
      <c r="D105" s="8">
        <v>0.85</v>
      </c>
      <c r="E105" s="8">
        <v>1</v>
      </c>
      <c r="F105" s="8">
        <v>0.3</v>
      </c>
      <c r="G105" s="8">
        <v>0.35</v>
      </c>
    </row>
    <row r="106" spans="1:7" x14ac:dyDescent="0.25">
      <c r="A106" s="2" t="s">
        <v>172</v>
      </c>
      <c r="B106" s="9">
        <f>VLOOKUP($A106,'Exempt Non-managerial'!$A:$K,10,FALSE)+1</f>
        <v>0.99005785829307569</v>
      </c>
      <c r="C106" s="9">
        <f>VLOOKUP($A106,'Exempt Non-managerial'!$A:$K,11,FALSE)+1</f>
        <v>0.90005259844825058</v>
      </c>
      <c r="D106" s="8">
        <v>0.85</v>
      </c>
      <c r="E106" s="8">
        <v>1</v>
      </c>
      <c r="F106" s="8">
        <v>0.3</v>
      </c>
      <c r="G106" s="8">
        <v>0.35</v>
      </c>
    </row>
    <row r="107" spans="1:7" x14ac:dyDescent="0.25">
      <c r="A107" s="2" t="s">
        <v>122</v>
      </c>
      <c r="B107" s="9">
        <f>VLOOKUP($A107,'Exempt Non-managerial'!$A:$K,10,FALSE)+1</f>
        <v>0.98856408355297209</v>
      </c>
      <c r="C107" s="9">
        <f>VLOOKUP($A107,'Exempt Non-managerial'!$A:$K,11,FALSE)+1</f>
        <v>0.91533711440090015</v>
      </c>
      <c r="D107" s="8">
        <v>0.85</v>
      </c>
      <c r="E107" s="8">
        <v>1</v>
      </c>
      <c r="F107" s="8">
        <v>0.3</v>
      </c>
      <c r="G107" s="8">
        <v>0.35</v>
      </c>
    </row>
    <row r="108" spans="1:7" x14ac:dyDescent="0.25">
      <c r="A108" s="2" t="s">
        <v>214</v>
      </c>
      <c r="B108" s="9">
        <f>VLOOKUP($A108,'Exempt Non-managerial'!$A:$K,10,FALSE)+1</f>
        <v>0.98819314682695736</v>
      </c>
      <c r="C108" s="9">
        <f>VLOOKUP($A108,'Exempt Non-managerial'!$A:$K,11,FALSE)+1</f>
        <v>0.90659921727243775</v>
      </c>
      <c r="D108" s="8">
        <v>0.85</v>
      </c>
      <c r="E108" s="8">
        <v>1</v>
      </c>
      <c r="F108" s="8">
        <v>0.3</v>
      </c>
      <c r="G108" s="8">
        <v>0.35</v>
      </c>
    </row>
    <row r="109" spans="1:7" x14ac:dyDescent="0.25">
      <c r="A109" s="2" t="s">
        <v>267</v>
      </c>
      <c r="B109" s="9">
        <f>VLOOKUP($A109,'Exempt Non-managerial'!$A:$K,10,FALSE)+1</f>
        <v>0.9875649557014633</v>
      </c>
      <c r="C109" s="9">
        <f>VLOOKUP($A109,'Exempt Non-managerial'!$A:$K,11,FALSE)+1</f>
        <v>0.90602289513895706</v>
      </c>
      <c r="D109" s="8">
        <v>0.85</v>
      </c>
      <c r="E109" s="8">
        <v>1</v>
      </c>
      <c r="F109" s="8">
        <v>0.3</v>
      </c>
      <c r="G109" s="8">
        <v>0.35</v>
      </c>
    </row>
    <row r="110" spans="1:7" x14ac:dyDescent="0.25">
      <c r="A110" s="2" t="s">
        <v>224</v>
      </c>
      <c r="B110" s="9">
        <f>VLOOKUP($A110,'Exempt Non-managerial'!$A:$K,10,FALSE)+1</f>
        <v>0.98706996172087524</v>
      </c>
      <c r="C110" s="9">
        <f>VLOOKUP($A110,'Exempt Non-managerial'!$A:$K,11,FALSE)+1</f>
        <v>0.82255830143406272</v>
      </c>
      <c r="D110" s="8">
        <v>0.85</v>
      </c>
      <c r="E110" s="8">
        <v>1</v>
      </c>
      <c r="F110" s="8">
        <v>0.3</v>
      </c>
      <c r="G110" s="8">
        <v>0.35</v>
      </c>
    </row>
    <row r="111" spans="1:7" x14ac:dyDescent="0.25">
      <c r="A111" s="2" t="s">
        <v>40</v>
      </c>
      <c r="B111" s="9">
        <f>VLOOKUP($A111,'Exempt Non-managerial'!$A:$K,10,FALSE)+1</f>
        <v>0.98552753394005888</v>
      </c>
      <c r="C111" s="9">
        <f>VLOOKUP($A111,'Exempt Non-managerial'!$A:$K,11,FALSE)+1</f>
        <v>0.85698046429570351</v>
      </c>
      <c r="D111" s="8">
        <v>0.85</v>
      </c>
      <c r="E111" s="8">
        <v>1</v>
      </c>
      <c r="F111" s="8">
        <v>0.3</v>
      </c>
      <c r="G111" s="8">
        <v>0.35</v>
      </c>
    </row>
    <row r="112" spans="1:7" x14ac:dyDescent="0.25">
      <c r="A112" s="2" t="s">
        <v>101</v>
      </c>
      <c r="B112" s="9">
        <f>VLOOKUP($A112,'Exempt Non-managerial'!$A:$K,10,FALSE)+1</f>
        <v>0.98507939629320096</v>
      </c>
      <c r="C112" s="9">
        <f>VLOOKUP($A112,'Exempt Non-managerial'!$A:$K,11,FALSE)+1</f>
        <v>0.82089949691100084</v>
      </c>
      <c r="D112" s="8">
        <v>0.85</v>
      </c>
      <c r="E112" s="8">
        <v>1</v>
      </c>
      <c r="F112" s="8">
        <v>0.3</v>
      </c>
      <c r="G112" s="8">
        <v>0.35</v>
      </c>
    </row>
    <row r="113" spans="1:7" x14ac:dyDescent="0.25">
      <c r="A113" s="2" t="s">
        <v>50</v>
      </c>
      <c r="B113" s="9">
        <f>VLOOKUP($A113,'Exempt Non-managerial'!$A:$K,10,FALSE)+1</f>
        <v>0.98493046255402006</v>
      </c>
      <c r="C113" s="9">
        <f>VLOOKUP($A113,'Exempt Non-managerial'!$A:$K,11,FALSE)+1</f>
        <v>0.85646127178610443</v>
      </c>
      <c r="D113" s="8">
        <v>0.85</v>
      </c>
      <c r="E113" s="8">
        <v>1</v>
      </c>
      <c r="F113" s="8">
        <v>0.3</v>
      </c>
      <c r="G113" s="8">
        <v>0.35</v>
      </c>
    </row>
    <row r="114" spans="1:7" x14ac:dyDescent="0.25">
      <c r="A114" s="2" t="s">
        <v>62</v>
      </c>
      <c r="B114" s="9">
        <f>VLOOKUP($A114,'Exempt Non-managerial'!$A:$K,10,FALSE)+1</f>
        <v>0.98423822703900887</v>
      </c>
      <c r="C114" s="9">
        <f>VLOOKUP($A114,'Exempt Non-managerial'!$A:$K,11,FALSE)+1</f>
        <v>0.89476202458091714</v>
      </c>
      <c r="D114" s="8">
        <v>0.85</v>
      </c>
      <c r="E114" s="8">
        <v>1</v>
      </c>
      <c r="F114" s="8">
        <v>0.3</v>
      </c>
      <c r="G114" s="8">
        <v>0.35</v>
      </c>
    </row>
    <row r="115" spans="1:7" x14ac:dyDescent="0.25">
      <c r="A115" s="2" t="s">
        <v>247</v>
      </c>
      <c r="B115" s="9">
        <f>VLOOKUP($A115,'Exempt Non-managerial'!$A:$K,10,FALSE)+1</f>
        <v>0.98365115783105861</v>
      </c>
      <c r="C115" s="9">
        <f>VLOOKUP($A115,'Exempt Non-managerial'!$A:$K,11,FALSE)+1</f>
        <v>0.85534883289657282</v>
      </c>
      <c r="D115" s="8">
        <v>0.85</v>
      </c>
      <c r="E115" s="8">
        <v>1</v>
      </c>
      <c r="F115" s="8">
        <v>0.3</v>
      </c>
      <c r="G115" s="8">
        <v>0.35</v>
      </c>
    </row>
    <row r="116" spans="1:7" x14ac:dyDescent="0.25">
      <c r="A116" s="2" t="s">
        <v>42</v>
      </c>
      <c r="B116" s="9">
        <f>VLOOKUP($A116,'Exempt Non-managerial'!$A:$K,10,FALSE)+1</f>
        <v>0.98331042110474187</v>
      </c>
      <c r="C116" s="9">
        <f>VLOOKUP($A116,'Exempt Non-managerial'!$A:$K,11,FALSE)+1</f>
        <v>0.85505254009108</v>
      </c>
      <c r="D116" s="8">
        <v>0.85</v>
      </c>
      <c r="E116" s="8">
        <v>1</v>
      </c>
      <c r="F116" s="8">
        <v>0.3</v>
      </c>
      <c r="G116" s="8">
        <v>0.35</v>
      </c>
    </row>
    <row r="117" spans="1:7" x14ac:dyDescent="0.25">
      <c r="A117" s="2" t="s">
        <v>136</v>
      </c>
      <c r="B117" s="9">
        <f>VLOOKUP($A117,'Exempt Non-managerial'!$A:$K,10,FALSE)+1</f>
        <v>0.98175492142980481</v>
      </c>
      <c r="C117" s="9">
        <f>VLOOKUP($A117,'Exempt Non-managerial'!$A:$K,11,FALSE)+1</f>
        <v>0.90903233465722666</v>
      </c>
      <c r="D117" s="8">
        <v>0.85</v>
      </c>
      <c r="E117" s="8">
        <v>1</v>
      </c>
      <c r="F117" s="8">
        <v>0.3</v>
      </c>
      <c r="G117" s="8">
        <v>0.35</v>
      </c>
    </row>
    <row r="118" spans="1:7" x14ac:dyDescent="0.25">
      <c r="A118" s="2" t="s">
        <v>41</v>
      </c>
      <c r="B118" s="9">
        <f>VLOOKUP($A118,'Exempt Non-managerial'!$A:$K,10,FALSE)+1</f>
        <v>0.980235967793881</v>
      </c>
      <c r="C118" s="9">
        <f>VLOOKUP($A118,'Exempt Non-managerial'!$A:$K,11,FALSE)+1</f>
        <v>0.89112360708534621</v>
      </c>
      <c r="D118" s="8">
        <v>0.85</v>
      </c>
      <c r="E118" s="8">
        <v>1</v>
      </c>
      <c r="F118" s="8">
        <v>0.3</v>
      </c>
      <c r="G118" s="8">
        <v>0.35</v>
      </c>
    </row>
    <row r="119" spans="1:7" x14ac:dyDescent="0.25">
      <c r="A119" s="2" t="s">
        <v>152</v>
      </c>
      <c r="B119" s="9">
        <f>VLOOKUP($A119,'Exempt Non-managerial'!$A:$K,10,FALSE)+1</f>
        <v>0.97975996340784355</v>
      </c>
      <c r="C119" s="9">
        <f>VLOOKUP($A119,'Exempt Non-managerial'!$A:$K,11,FALSE)+1</f>
        <v>0.89069087582531226</v>
      </c>
      <c r="D119" s="8">
        <v>0.85</v>
      </c>
      <c r="E119" s="8">
        <v>1</v>
      </c>
      <c r="F119" s="8">
        <v>0.3</v>
      </c>
      <c r="G119" s="8">
        <v>0.35</v>
      </c>
    </row>
    <row r="120" spans="1:7" x14ac:dyDescent="0.25">
      <c r="A120" s="2" t="s">
        <v>49</v>
      </c>
      <c r="B120" s="9">
        <f>VLOOKUP($A120,'Exempt Non-managerial'!$A:$K,10,FALSE)+1</f>
        <v>0.97731393119340593</v>
      </c>
      <c r="C120" s="9">
        <f>VLOOKUP($A120,'Exempt Non-managerial'!$A:$K,11,FALSE)+1</f>
        <v>0.90492030666056089</v>
      </c>
      <c r="D120" s="8">
        <v>0.85</v>
      </c>
      <c r="E120" s="8">
        <v>1</v>
      </c>
      <c r="F120" s="8">
        <v>0.3</v>
      </c>
      <c r="G120" s="8">
        <v>0.35</v>
      </c>
    </row>
    <row r="121" spans="1:7" x14ac:dyDescent="0.25">
      <c r="A121" s="2" t="s">
        <v>244</v>
      </c>
      <c r="B121" s="9">
        <f>VLOOKUP($A121,'Exempt Non-managerial'!$A:$K,10,FALSE)+1</f>
        <v>0.97579850051947836</v>
      </c>
      <c r="C121" s="9">
        <f>VLOOKUP($A121,'Exempt Non-managerial'!$A:$K,11,FALSE)+1</f>
        <v>0.88708954592679845</v>
      </c>
      <c r="D121" s="8">
        <v>0.85</v>
      </c>
      <c r="E121" s="8">
        <v>1</v>
      </c>
      <c r="F121" s="8">
        <v>0.3</v>
      </c>
      <c r="G121" s="8">
        <v>0.35</v>
      </c>
    </row>
    <row r="122" spans="1:7" x14ac:dyDescent="0.25">
      <c r="A122" s="2" t="s">
        <v>208</v>
      </c>
      <c r="B122" s="9">
        <f>VLOOKUP($A122,'Exempt Non-managerial'!$A:$K,10,FALSE)+1</f>
        <v>0.97466630439013002</v>
      </c>
      <c r="C122" s="9">
        <f>VLOOKUP($A122,'Exempt Non-managerial'!$A:$K,11,FALSE)+1</f>
        <v>0.88606027671830001</v>
      </c>
      <c r="D122" s="8">
        <v>0.85</v>
      </c>
      <c r="E122" s="8">
        <v>1</v>
      </c>
      <c r="F122" s="8">
        <v>0.3</v>
      </c>
      <c r="G122" s="8">
        <v>0.35</v>
      </c>
    </row>
    <row r="123" spans="1:7" x14ac:dyDescent="0.25">
      <c r="A123" s="2" t="s">
        <v>24</v>
      </c>
      <c r="B123" s="9">
        <f>VLOOKUP($A123,'Exempt Non-managerial'!$A:$K,10,FALSE)+1</f>
        <v>0.97379493087463342</v>
      </c>
      <c r="C123" s="9">
        <f>VLOOKUP($A123,'Exempt Non-managerial'!$A:$K,11,FALSE)+1</f>
        <v>0.84677820076055088</v>
      </c>
      <c r="D123" s="8">
        <v>0.85</v>
      </c>
      <c r="E123" s="8">
        <v>1</v>
      </c>
      <c r="F123" s="8">
        <v>0.3</v>
      </c>
      <c r="G123" s="8">
        <v>0.35</v>
      </c>
    </row>
    <row r="124" spans="1:7" x14ac:dyDescent="0.25">
      <c r="A124" s="2" t="s">
        <v>187</v>
      </c>
      <c r="B124" s="9">
        <f>VLOOKUP($A124,'Exempt Non-managerial'!$A:$K,10,FALSE)+1</f>
        <v>0.97360951990306588</v>
      </c>
      <c r="C124" s="9">
        <f>VLOOKUP($A124,'Exempt Non-managerial'!$A:$K,11,FALSE)+1</f>
        <v>0.84661697382875301</v>
      </c>
      <c r="D124" s="8">
        <v>0.85</v>
      </c>
      <c r="E124" s="8">
        <v>1</v>
      </c>
      <c r="F124" s="8">
        <v>0.3</v>
      </c>
      <c r="G124" s="8">
        <v>0.35</v>
      </c>
    </row>
    <row r="125" spans="1:7" x14ac:dyDescent="0.25">
      <c r="A125" s="2" t="s">
        <v>23</v>
      </c>
      <c r="B125" s="9">
        <f>VLOOKUP($A125,'Exempt Non-managerial'!$A:$K,10,FALSE)+1</f>
        <v>0.97341405982245455</v>
      </c>
      <c r="C125" s="9">
        <f>VLOOKUP($A125,'Exempt Non-managerial'!$A:$K,11,FALSE)+1</f>
        <v>0.84644700854126487</v>
      </c>
      <c r="D125" s="8">
        <v>0.85</v>
      </c>
      <c r="E125" s="8">
        <v>1</v>
      </c>
      <c r="F125" s="8">
        <v>0.3</v>
      </c>
      <c r="G125" s="8">
        <v>0.35</v>
      </c>
    </row>
    <row r="126" spans="1:7" x14ac:dyDescent="0.25">
      <c r="A126" s="2" t="s">
        <v>199</v>
      </c>
      <c r="B126" s="9">
        <f>VLOOKUP($A126,'Exempt Non-managerial'!$A:$K,10,FALSE)+1</f>
        <v>0.97248223000107459</v>
      </c>
      <c r="C126" s="9">
        <f>VLOOKUP($A126,'Exempt Non-managerial'!$A:$K,11,FALSE)+1</f>
        <v>0.84563672174006499</v>
      </c>
      <c r="D126" s="8">
        <v>0.85</v>
      </c>
      <c r="E126" s="8">
        <v>1</v>
      </c>
      <c r="F126" s="8">
        <v>0.3</v>
      </c>
      <c r="G126" s="8">
        <v>0.35</v>
      </c>
    </row>
    <row r="127" spans="1:7" x14ac:dyDescent="0.25">
      <c r="A127" s="2" t="s">
        <v>167</v>
      </c>
      <c r="B127" s="9">
        <f>VLOOKUP($A127,'Exempt Non-managerial'!$A:$K,10,FALSE)+1</f>
        <v>0.97228783607891001</v>
      </c>
      <c r="C127" s="9">
        <f>VLOOKUP($A127,'Exempt Non-managerial'!$A:$K,11,FALSE)+1</f>
        <v>0.84546768354687818</v>
      </c>
      <c r="D127" s="8">
        <v>0.85</v>
      </c>
      <c r="E127" s="8">
        <v>1</v>
      </c>
      <c r="F127" s="8">
        <v>0.3</v>
      </c>
      <c r="G127" s="8">
        <v>0.35</v>
      </c>
    </row>
    <row r="128" spans="1:7" x14ac:dyDescent="0.25">
      <c r="A128" s="2" t="s">
        <v>88</v>
      </c>
      <c r="B128" s="9">
        <f>VLOOKUP($A128,'Exempt Non-managerial'!$A:$K,10,FALSE)+1</f>
        <v>0.97030701125528729</v>
      </c>
      <c r="C128" s="9">
        <f>VLOOKUP($A128,'Exempt Non-managerial'!$A:$K,11,FALSE)+1</f>
        <v>0.88209728295935197</v>
      </c>
      <c r="D128" s="8">
        <v>0.85</v>
      </c>
      <c r="E128" s="8">
        <v>1</v>
      </c>
      <c r="F128" s="8">
        <v>0.3</v>
      </c>
      <c r="G128" s="8">
        <v>0.35</v>
      </c>
    </row>
    <row r="129" spans="1:7" x14ac:dyDescent="0.25">
      <c r="A129" s="2" t="s">
        <v>171</v>
      </c>
      <c r="B129" s="9">
        <f>VLOOKUP($A129,'Exempt Non-managerial'!$A:$K,10,FALSE)+1</f>
        <v>0.96951836746401199</v>
      </c>
      <c r="C129" s="9">
        <f>VLOOKUP($A129,'Exempt Non-managerial'!$A:$K,11,FALSE)+1</f>
        <v>0.80793197288667662</v>
      </c>
      <c r="D129" s="8">
        <v>0.85</v>
      </c>
      <c r="E129" s="8">
        <v>1</v>
      </c>
      <c r="F129" s="8">
        <v>0.3</v>
      </c>
      <c r="G129" s="8">
        <v>0.35</v>
      </c>
    </row>
    <row r="130" spans="1:7" x14ac:dyDescent="0.25">
      <c r="A130" s="2" t="s">
        <v>246</v>
      </c>
      <c r="B130" s="9">
        <f>VLOOKUP($A130,'Exempt Non-managerial'!$A:$K,10,FALSE)+1</f>
        <v>0.96619239159284698</v>
      </c>
      <c r="C130" s="9">
        <f>VLOOKUP($A130,'Exempt Non-managerial'!$A:$K,11,FALSE)+1</f>
        <v>0.84016729703725834</v>
      </c>
      <c r="D130" s="8">
        <v>0.85</v>
      </c>
      <c r="E130" s="8">
        <v>1</v>
      </c>
      <c r="F130" s="8">
        <v>0.3</v>
      </c>
      <c r="G130" s="8">
        <v>0.35</v>
      </c>
    </row>
    <row r="131" spans="1:7" x14ac:dyDescent="0.25">
      <c r="A131" s="2" t="s">
        <v>170</v>
      </c>
      <c r="B131" s="9">
        <f>VLOOKUP($A131,'Exempt Non-managerial'!$A:$K,10,FALSE)+1</f>
        <v>0.9661651051548088</v>
      </c>
      <c r="C131" s="9">
        <f>VLOOKUP($A131,'Exempt Non-managerial'!$A:$K,11,FALSE)+1</f>
        <v>0.88639000472918239</v>
      </c>
      <c r="D131" s="8">
        <v>0.85</v>
      </c>
      <c r="E131" s="8">
        <v>1</v>
      </c>
      <c r="F131" s="8">
        <v>0.3</v>
      </c>
      <c r="G131" s="8">
        <v>0.35</v>
      </c>
    </row>
    <row r="132" spans="1:7" x14ac:dyDescent="0.25">
      <c r="A132" s="2" t="s">
        <v>179</v>
      </c>
      <c r="B132" s="9">
        <f>VLOOKUP($A132,'Exempt Non-managerial'!$A:$K,10,FALSE)+1</f>
        <v>0.96561768399126491</v>
      </c>
      <c r="C132" s="9">
        <f>VLOOKUP($A132,'Exempt Non-managerial'!$A:$K,11,FALSE)+1</f>
        <v>0.83966755129675219</v>
      </c>
      <c r="D132" s="8">
        <v>0.85</v>
      </c>
      <c r="E132" s="8">
        <v>1</v>
      </c>
      <c r="F132" s="8">
        <v>0.3</v>
      </c>
      <c r="G132" s="8">
        <v>0.35</v>
      </c>
    </row>
    <row r="133" spans="1:7" x14ac:dyDescent="0.25">
      <c r="A133" s="2" t="s">
        <v>149</v>
      </c>
      <c r="B133" s="9">
        <f>VLOOKUP($A133,'Exempt Non-managerial'!$A:$K,10,FALSE)+1</f>
        <v>0.96555943579098635</v>
      </c>
      <c r="C133" s="9">
        <f>VLOOKUP($A133,'Exempt Non-managerial'!$A:$K,11,FALSE)+1</f>
        <v>0.83961690068781436</v>
      </c>
      <c r="D133" s="8">
        <v>0.85</v>
      </c>
      <c r="E133" s="8">
        <v>1</v>
      </c>
      <c r="F133" s="8">
        <v>0.3</v>
      </c>
      <c r="G133" s="8">
        <v>0.35</v>
      </c>
    </row>
    <row r="134" spans="1:7" x14ac:dyDescent="0.25">
      <c r="A134" s="2" t="s">
        <v>67</v>
      </c>
      <c r="B134" s="9">
        <f>VLOOKUP($A134,'Exempt Non-managerial'!$A:$K,10,FALSE)+1</f>
        <v>0.96311102035687357</v>
      </c>
      <c r="C134" s="9">
        <f>VLOOKUP($A134,'Exempt Non-managerial'!$A:$K,11,FALSE)+1</f>
        <v>0.80259251696406131</v>
      </c>
      <c r="D134" s="8">
        <v>0.85</v>
      </c>
      <c r="E134" s="8">
        <v>1</v>
      </c>
      <c r="F134" s="8">
        <v>0.3</v>
      </c>
      <c r="G134" s="8">
        <v>0.35</v>
      </c>
    </row>
    <row r="135" spans="1:7" x14ac:dyDescent="0.25">
      <c r="A135" s="2" t="s">
        <v>74</v>
      </c>
      <c r="B135" s="9">
        <f>VLOOKUP($A135,'Exempt Non-managerial'!$A:$K,10,FALSE)+1</f>
        <v>0.96307475209763549</v>
      </c>
      <c r="C135" s="9">
        <f>VLOOKUP($A135,'Exempt Non-managerial'!$A:$K,11,FALSE)+1</f>
        <v>0.87552250190694125</v>
      </c>
      <c r="D135" s="8">
        <v>0.85</v>
      </c>
      <c r="E135" s="8">
        <v>1</v>
      </c>
      <c r="F135" s="8">
        <v>0.3</v>
      </c>
      <c r="G135" s="8">
        <v>0.35</v>
      </c>
    </row>
    <row r="136" spans="1:7" x14ac:dyDescent="0.25">
      <c r="A136" s="2" t="s">
        <v>213</v>
      </c>
      <c r="B136" s="9">
        <f>VLOOKUP($A136,'Exempt Non-managerial'!$A:$K,10,FALSE)+1</f>
        <v>0.96173870989512356</v>
      </c>
      <c r="C136" s="9">
        <f>VLOOKUP($A136,'Exempt Non-managerial'!$A:$K,11,FALSE)+1</f>
        <v>0.89049880545844762</v>
      </c>
      <c r="D136" s="8">
        <v>0.85</v>
      </c>
      <c r="E136" s="8">
        <v>1</v>
      </c>
      <c r="F136" s="8">
        <v>0.3</v>
      </c>
      <c r="G136" s="8">
        <v>0.35</v>
      </c>
    </row>
    <row r="137" spans="1:7" x14ac:dyDescent="0.25">
      <c r="A137" s="2" t="s">
        <v>59</v>
      </c>
      <c r="B137" s="9">
        <f>VLOOKUP($A137,'Exempt Non-managerial'!$A:$K,10,FALSE)+1</f>
        <v>0.96128750626922177</v>
      </c>
      <c r="C137" s="9">
        <f>VLOOKUP($A137,'Exempt Non-managerial'!$A:$K,11,FALSE)+1</f>
        <v>0.83590217936454081</v>
      </c>
      <c r="D137" s="8">
        <v>0.85</v>
      </c>
      <c r="E137" s="8">
        <v>1</v>
      </c>
      <c r="F137" s="8">
        <v>0.3</v>
      </c>
      <c r="G137" s="8">
        <v>0.35</v>
      </c>
    </row>
    <row r="138" spans="1:7" x14ac:dyDescent="0.25">
      <c r="A138" s="2" t="s">
        <v>29</v>
      </c>
      <c r="B138" s="9">
        <f>VLOOKUP($A138,'Exempt Non-managerial'!$A:$K,10,FALSE)+1</f>
        <v>0.96109456742816768</v>
      </c>
      <c r="C138" s="9">
        <f>VLOOKUP($A138,'Exempt Non-managerial'!$A:$K,11,FALSE)+1</f>
        <v>0.7688756539425341</v>
      </c>
      <c r="D138" s="8">
        <v>0.85</v>
      </c>
      <c r="E138" s="8">
        <v>1</v>
      </c>
      <c r="F138" s="8">
        <v>0.3</v>
      </c>
      <c r="G138" s="8">
        <v>0.35</v>
      </c>
    </row>
    <row r="139" spans="1:7" x14ac:dyDescent="0.25">
      <c r="A139" s="2" t="s">
        <v>48</v>
      </c>
      <c r="B139" s="9">
        <f>VLOOKUP($A139,'Exempt Non-managerial'!$A:$K,10,FALSE)+1</f>
        <v>0.96105302211656229</v>
      </c>
      <c r="C139" s="9">
        <f>VLOOKUP($A139,'Exempt Non-managerial'!$A:$K,11,FALSE)+1</f>
        <v>0.87368456556051111</v>
      </c>
      <c r="D139" s="8">
        <v>0.85</v>
      </c>
      <c r="E139" s="8">
        <v>1</v>
      </c>
      <c r="F139" s="8">
        <v>0.3</v>
      </c>
      <c r="G139" s="8">
        <v>0.35</v>
      </c>
    </row>
    <row r="140" spans="1:7" x14ac:dyDescent="0.25">
      <c r="A140" s="2" t="s">
        <v>166</v>
      </c>
      <c r="B140" s="9">
        <f>VLOOKUP($A140,'Exempt Non-managerial'!$A:$K,10,FALSE)+1</f>
        <v>0.96041918459365483</v>
      </c>
      <c r="C140" s="9">
        <f>VLOOKUP($A140,'Exempt Non-managerial'!$A:$K,11,FALSE)+1</f>
        <v>0.87310834963059525</v>
      </c>
      <c r="D140" s="8">
        <v>0.85</v>
      </c>
      <c r="E140" s="8">
        <v>1</v>
      </c>
      <c r="F140" s="8">
        <v>0.3</v>
      </c>
      <c r="G140" s="8">
        <v>0.35</v>
      </c>
    </row>
    <row r="141" spans="1:7" x14ac:dyDescent="0.25">
      <c r="A141" s="2" t="s">
        <v>93</v>
      </c>
      <c r="B141" s="9">
        <f>VLOOKUP($A141,'Exempt Non-managerial'!$A:$K,10,FALSE)+1</f>
        <v>0.95899055713831505</v>
      </c>
      <c r="C141" s="9">
        <f>VLOOKUP($A141,'Exempt Non-managerial'!$A:$K,11,FALSE)+1</f>
        <v>0.83390483229418699</v>
      </c>
      <c r="D141" s="8">
        <v>0.85</v>
      </c>
      <c r="E141" s="8">
        <v>1</v>
      </c>
      <c r="F141" s="8">
        <v>0.3</v>
      </c>
      <c r="G141" s="8">
        <v>0.35</v>
      </c>
    </row>
    <row r="142" spans="1:7" x14ac:dyDescent="0.25">
      <c r="A142" s="2" t="s">
        <v>248</v>
      </c>
      <c r="B142" s="9">
        <f>VLOOKUP($A142,'Exempt Non-managerial'!$A:$K,10,FALSE)+1</f>
        <v>0.95802102814859691</v>
      </c>
      <c r="C142" s="9">
        <f>VLOOKUP($A142,'Exempt Non-managerial'!$A:$K,11,FALSE)+1</f>
        <v>0.79835085679049744</v>
      </c>
      <c r="D142" s="8">
        <v>0.85</v>
      </c>
      <c r="E142" s="8">
        <v>1</v>
      </c>
      <c r="F142" s="8">
        <v>0.3</v>
      </c>
      <c r="G142" s="8">
        <v>0.35</v>
      </c>
    </row>
    <row r="143" spans="1:7" x14ac:dyDescent="0.25">
      <c r="A143" s="2" t="s">
        <v>235</v>
      </c>
      <c r="B143" s="9">
        <f>VLOOKUP($A143,'Exempt Non-managerial'!$A:$K,10,FALSE)+1</f>
        <v>0.95749879222724055</v>
      </c>
      <c r="C143" s="9">
        <f>VLOOKUP($A143,'Exempt Non-managerial'!$A:$K,11,FALSE)+1</f>
        <v>0.87045344747930953</v>
      </c>
      <c r="D143" s="8">
        <v>0.85</v>
      </c>
      <c r="E143" s="8">
        <v>1</v>
      </c>
      <c r="F143" s="8">
        <v>0.3</v>
      </c>
      <c r="G143" s="8">
        <v>0.35</v>
      </c>
    </row>
    <row r="144" spans="1:7" x14ac:dyDescent="0.25">
      <c r="A144" s="2" t="s">
        <v>239</v>
      </c>
      <c r="B144" s="9">
        <f>VLOOKUP($A144,'Exempt Non-managerial'!$A:$K,10,FALSE)+1</f>
        <v>0.95727388889407272</v>
      </c>
      <c r="C144" s="9">
        <f>VLOOKUP($A144,'Exempt Non-managerial'!$A:$K,11,FALSE)+1</f>
        <v>0.76581911111525813</v>
      </c>
      <c r="D144" s="8">
        <v>0.85</v>
      </c>
      <c r="E144" s="8">
        <v>1</v>
      </c>
      <c r="F144" s="8">
        <v>0.3</v>
      </c>
      <c r="G144" s="8">
        <v>0.35</v>
      </c>
    </row>
    <row r="145" spans="1:7" x14ac:dyDescent="0.25">
      <c r="A145" s="2" t="s">
        <v>154</v>
      </c>
      <c r="B145" s="9">
        <f>VLOOKUP($A145,'Exempt Non-managerial'!$A:$K,10,FALSE)+1</f>
        <v>0.95600710840343184</v>
      </c>
      <c r="C145" s="9">
        <f>VLOOKUP($A145,'Exempt Non-managerial'!$A:$K,11,FALSE)+1</f>
        <v>0.88519176704021463</v>
      </c>
      <c r="D145" s="8">
        <v>0.85</v>
      </c>
      <c r="E145" s="8">
        <v>1</v>
      </c>
      <c r="F145" s="8">
        <v>0.3</v>
      </c>
      <c r="G145" s="8">
        <v>0.35</v>
      </c>
    </row>
    <row r="146" spans="1:7" x14ac:dyDescent="0.25">
      <c r="A146" s="2" t="s">
        <v>105</v>
      </c>
      <c r="B146" s="9">
        <f>VLOOKUP($A146,'Exempt Non-managerial'!$A:$K,10,FALSE)+1</f>
        <v>0.95580057179056366</v>
      </c>
      <c r="C146" s="9">
        <f>VLOOKUP($A146,'Exempt Non-managerial'!$A:$K,11,FALSE)+1</f>
        <v>0.7965004764921364</v>
      </c>
      <c r="D146" s="8">
        <v>0.85</v>
      </c>
      <c r="E146" s="8">
        <v>1</v>
      </c>
      <c r="F146" s="8">
        <v>0.3</v>
      </c>
      <c r="G146" s="8">
        <v>0.35</v>
      </c>
    </row>
    <row r="147" spans="1:7" x14ac:dyDescent="0.25">
      <c r="A147" s="2" t="s">
        <v>79</v>
      </c>
      <c r="B147" s="9">
        <f>VLOOKUP($A147,'Exempt Non-managerial'!$A:$K,10,FALSE)+1</f>
        <v>0.95538988978084971</v>
      </c>
      <c r="C147" s="9">
        <f>VLOOKUP($A147,'Exempt Non-managerial'!$A:$K,11,FALSE)+1</f>
        <v>0.87650448603747666</v>
      </c>
      <c r="D147" s="8">
        <v>0.85</v>
      </c>
      <c r="E147" s="8">
        <v>1</v>
      </c>
      <c r="F147" s="8">
        <v>0.3</v>
      </c>
      <c r="G147" s="8">
        <v>0.35</v>
      </c>
    </row>
    <row r="148" spans="1:7" x14ac:dyDescent="0.25">
      <c r="A148" s="2" t="s">
        <v>243</v>
      </c>
      <c r="B148" s="9">
        <f>VLOOKUP($A148,'Exempt Non-managerial'!$A:$K,10,FALSE)+1</f>
        <v>0.95513002105825318</v>
      </c>
      <c r="C148" s="9">
        <f>VLOOKUP($A148,'Exempt Non-managerial'!$A:$K,11,FALSE)+1</f>
        <v>0.87626607436536985</v>
      </c>
      <c r="D148" s="8">
        <v>0.85</v>
      </c>
      <c r="E148" s="8">
        <v>1</v>
      </c>
      <c r="F148" s="8">
        <v>0.3</v>
      </c>
      <c r="G148" s="8">
        <v>0.35</v>
      </c>
    </row>
    <row r="149" spans="1:7" x14ac:dyDescent="0.25">
      <c r="A149" s="2" t="s">
        <v>128</v>
      </c>
      <c r="B149" s="9">
        <f>VLOOKUP($A149,'Exempt Non-managerial'!$A:$K,10,FALSE)+1</f>
        <v>0.95436136843274466</v>
      </c>
      <c r="C149" s="9">
        <f>VLOOKUP($A149,'Exempt Non-managerial'!$A:$K,11,FALSE)+1</f>
        <v>0.86760124402976779</v>
      </c>
      <c r="D149" s="8">
        <v>0.85</v>
      </c>
      <c r="E149" s="8">
        <v>1</v>
      </c>
      <c r="F149" s="8">
        <v>0.3</v>
      </c>
      <c r="G149" s="8">
        <v>0.35</v>
      </c>
    </row>
    <row r="150" spans="1:7" x14ac:dyDescent="0.25">
      <c r="A150" s="2" t="s">
        <v>161</v>
      </c>
      <c r="B150" s="9">
        <f>VLOOKUP($A150,'Exempt Non-managerial'!$A:$K,10,FALSE)+1</f>
        <v>0.95286506894812517</v>
      </c>
      <c r="C150" s="9">
        <f>VLOOKUP($A150,'Exempt Non-managerial'!$A:$K,11,FALSE)+1</f>
        <v>0.86624097177102288</v>
      </c>
      <c r="D150" s="8">
        <v>0.85</v>
      </c>
      <c r="E150" s="8">
        <v>1</v>
      </c>
      <c r="F150" s="8">
        <v>0.3</v>
      </c>
      <c r="G150" s="8">
        <v>0.35</v>
      </c>
    </row>
    <row r="151" spans="1:7" x14ac:dyDescent="0.25">
      <c r="A151" s="2" t="s">
        <v>97</v>
      </c>
      <c r="B151" s="9">
        <f>VLOOKUP($A151,'Exempt Non-managerial'!$A:$K,10,FALSE)+1</f>
        <v>0.95226657974346196</v>
      </c>
      <c r="C151" s="9">
        <f>VLOOKUP($A151,'Exempt Non-managerial'!$A:$K,11,FALSE)+1</f>
        <v>0.79355548311955171</v>
      </c>
      <c r="D151" s="8">
        <v>0.85</v>
      </c>
      <c r="E151" s="8">
        <v>1</v>
      </c>
      <c r="F151" s="8">
        <v>0.3</v>
      </c>
      <c r="G151" s="8">
        <v>0.35</v>
      </c>
    </row>
    <row r="152" spans="1:7" x14ac:dyDescent="0.25">
      <c r="A152" s="2" t="s">
        <v>252</v>
      </c>
      <c r="B152" s="9">
        <f>VLOOKUP($A152,'Exempt Non-managerial'!$A:$K,10,FALSE)+1</f>
        <v>0.95200716386804995</v>
      </c>
      <c r="C152" s="9">
        <f>VLOOKUP($A152,'Exempt Non-managerial'!$A:$K,11,FALSE)+1</f>
        <v>0.82783231640699995</v>
      </c>
      <c r="D152" s="8">
        <v>0.85</v>
      </c>
      <c r="E152" s="8">
        <v>1</v>
      </c>
      <c r="F152" s="8">
        <v>0.3</v>
      </c>
      <c r="G152" s="8">
        <v>0.35</v>
      </c>
    </row>
    <row r="153" spans="1:7" x14ac:dyDescent="0.25">
      <c r="A153" s="2" t="s">
        <v>178</v>
      </c>
      <c r="B153" s="9">
        <f>VLOOKUP($A153,'Exempt Non-managerial'!$A:$K,10,FALSE)+1</f>
        <v>0.95084088461651017</v>
      </c>
      <c r="C153" s="9">
        <f>VLOOKUP($A153,'Exempt Non-managerial'!$A:$K,11,FALSE)+1</f>
        <v>0.8268181605360958</v>
      </c>
      <c r="D153" s="8">
        <v>0.85</v>
      </c>
      <c r="E153" s="8">
        <v>1</v>
      </c>
      <c r="F153" s="8">
        <v>0.3</v>
      </c>
      <c r="G153" s="8">
        <v>0.35</v>
      </c>
    </row>
    <row r="154" spans="1:7" x14ac:dyDescent="0.25">
      <c r="A154" s="2" t="s">
        <v>212</v>
      </c>
      <c r="B154" s="9">
        <f>VLOOKUP($A154,'Exempt Non-managerial'!$A:$K,10,FALSE)+1</f>
        <v>0.95013205476532958</v>
      </c>
      <c r="C154" s="9">
        <f>VLOOKUP($A154,'Exempt Non-managerial'!$A:$K,11,FALSE)+1</f>
        <v>0.87168078418837569</v>
      </c>
      <c r="D154" s="8">
        <v>0.85</v>
      </c>
      <c r="E154" s="8">
        <v>1</v>
      </c>
      <c r="F154" s="8">
        <v>0.3</v>
      </c>
      <c r="G154" s="8">
        <v>0.35</v>
      </c>
    </row>
    <row r="155" spans="1:7" x14ac:dyDescent="0.25">
      <c r="A155" s="2" t="s">
        <v>185</v>
      </c>
      <c r="B155" s="9">
        <f>VLOOKUP($A155,'Exempt Non-managerial'!$A:$K,10,FALSE)+1</f>
        <v>0.94930428098806663</v>
      </c>
      <c r="C155" s="9">
        <f>VLOOKUP($A155,'Exempt Non-managerial'!$A:$K,11,FALSE)+1</f>
        <v>0.79108690082338895</v>
      </c>
      <c r="D155" s="8">
        <v>0.85</v>
      </c>
      <c r="E155" s="8">
        <v>1</v>
      </c>
      <c r="F155" s="8">
        <v>0.3</v>
      </c>
      <c r="G155" s="8">
        <v>0.35</v>
      </c>
    </row>
    <row r="156" spans="1:7" x14ac:dyDescent="0.25">
      <c r="A156" s="2" t="s">
        <v>55</v>
      </c>
      <c r="B156" s="9">
        <f>VLOOKUP($A156,'Exempt Non-managerial'!$A:$K,10,FALSE)+1</f>
        <v>0.94901823922846473</v>
      </c>
      <c r="C156" s="9">
        <f>VLOOKUP($A156,'Exempt Non-managerial'!$A:$K,11,FALSE)+1</f>
        <v>0.86274385384405872</v>
      </c>
      <c r="D156" s="8">
        <v>0.85</v>
      </c>
      <c r="E156" s="8">
        <v>1</v>
      </c>
      <c r="F156" s="8">
        <v>0.3</v>
      </c>
      <c r="G156" s="8">
        <v>0.35</v>
      </c>
    </row>
    <row r="157" spans="1:7" x14ac:dyDescent="0.25">
      <c r="A157" s="2" t="s">
        <v>271</v>
      </c>
      <c r="B157" s="9">
        <f>VLOOKUP($A157,'Exempt Non-managerial'!$A:$K,10,FALSE)+1</f>
        <v>0.94806763285024165</v>
      </c>
      <c r="C157" s="9">
        <f>VLOOKUP($A157,'Exempt Non-managerial'!$A:$K,11,FALSE)+1</f>
        <v>0.86187966622749235</v>
      </c>
      <c r="D157" s="8">
        <v>0.85</v>
      </c>
      <c r="E157" s="8">
        <v>1</v>
      </c>
      <c r="F157" s="8">
        <v>0.3</v>
      </c>
      <c r="G157" s="8">
        <v>0.35</v>
      </c>
    </row>
    <row r="158" spans="1:7" x14ac:dyDescent="0.25">
      <c r="A158" s="2" t="s">
        <v>114</v>
      </c>
      <c r="B158" s="9">
        <f>VLOOKUP($A158,'Exempt Non-managerial'!$A:$K,10,FALSE)+1</f>
        <v>0.94708975055004696</v>
      </c>
      <c r="C158" s="9">
        <f>VLOOKUP($A158,'Exempt Non-managerial'!$A:$K,11,FALSE)+1</f>
        <v>0.78924145879170593</v>
      </c>
      <c r="D158" s="8">
        <v>0.85</v>
      </c>
      <c r="E158" s="8">
        <v>1</v>
      </c>
      <c r="F158" s="8">
        <v>0.3</v>
      </c>
      <c r="G158" s="8">
        <v>0.35</v>
      </c>
    </row>
    <row r="159" spans="1:7" x14ac:dyDescent="0.25">
      <c r="A159" s="2" t="s">
        <v>109</v>
      </c>
      <c r="B159" s="9">
        <f>VLOOKUP($A159,'Exempt Non-managerial'!$A:$K,10,FALSE)+1</f>
        <v>0.9467023617820719</v>
      </c>
      <c r="C159" s="9">
        <f>VLOOKUP($A159,'Exempt Non-managerial'!$A:$K,11,FALSE)+1</f>
        <v>0.86063851071097441</v>
      </c>
      <c r="D159" s="8">
        <v>0.85</v>
      </c>
      <c r="E159" s="8">
        <v>1</v>
      </c>
      <c r="F159" s="8">
        <v>0.3</v>
      </c>
      <c r="G159" s="8">
        <v>0.35</v>
      </c>
    </row>
    <row r="160" spans="1:7" x14ac:dyDescent="0.25">
      <c r="A160" s="2" t="s">
        <v>98</v>
      </c>
      <c r="B160" s="9">
        <f>VLOOKUP($A160,'Exempt Non-managerial'!$A:$K,10,FALSE)+1</f>
        <v>0.94625477393125546</v>
      </c>
      <c r="C160" s="9">
        <f>VLOOKUP($A160,'Exempt Non-managerial'!$A:$K,11,FALSE)+1</f>
        <v>0.86023161266477766</v>
      </c>
      <c r="D160" s="8">
        <v>0.85</v>
      </c>
      <c r="E160" s="8">
        <v>1</v>
      </c>
      <c r="F160" s="8">
        <v>0.3</v>
      </c>
      <c r="G160" s="8">
        <v>0.35</v>
      </c>
    </row>
    <row r="161" spans="1:7" x14ac:dyDescent="0.25">
      <c r="A161" s="2" t="s">
        <v>100</v>
      </c>
      <c r="B161" s="9">
        <f>VLOOKUP($A161,'Exempt Non-managerial'!$A:$K,10,FALSE)+1</f>
        <v>0.94535261525209402</v>
      </c>
      <c r="C161" s="9">
        <f>VLOOKUP($A161,'Exempt Non-managerial'!$A:$K,11,FALSE)+1</f>
        <v>0.78779384604341174</v>
      </c>
      <c r="D161" s="8">
        <v>0.85</v>
      </c>
      <c r="E161" s="8">
        <v>1</v>
      </c>
      <c r="F161" s="8">
        <v>0.3</v>
      </c>
      <c r="G161" s="8">
        <v>0.35</v>
      </c>
    </row>
    <row r="162" spans="1:7" x14ac:dyDescent="0.25">
      <c r="A162" s="2" t="s">
        <v>121</v>
      </c>
      <c r="B162" s="9">
        <f>VLOOKUP($A162,'Exempt Non-managerial'!$A:$K,10,FALSE)+1</f>
        <v>0.94476543998866247</v>
      </c>
      <c r="C162" s="9">
        <f>VLOOKUP($A162,'Exempt Non-managerial'!$A:$K,11,FALSE)+1</f>
        <v>0.85887767271696591</v>
      </c>
      <c r="D162" s="8">
        <v>0.85</v>
      </c>
      <c r="E162" s="8">
        <v>1</v>
      </c>
      <c r="F162" s="8">
        <v>0.3</v>
      </c>
      <c r="G162" s="8">
        <v>0.35</v>
      </c>
    </row>
    <row r="163" spans="1:7" x14ac:dyDescent="0.25">
      <c r="A163" s="2" t="s">
        <v>115</v>
      </c>
      <c r="B163" s="9">
        <f>VLOOKUP($A163,'Exempt Non-managerial'!$A:$K,10,FALSE)+1</f>
        <v>0.94374518961910492</v>
      </c>
      <c r="C163" s="9">
        <f>VLOOKUP($A163,'Exempt Non-managerial'!$A:$K,11,FALSE)+1</f>
        <v>0.78645432468258747</v>
      </c>
      <c r="D163" s="8">
        <v>0.85</v>
      </c>
      <c r="E163" s="8">
        <v>1</v>
      </c>
      <c r="F163" s="8">
        <v>0.3</v>
      </c>
      <c r="G163" s="8">
        <v>0.35</v>
      </c>
    </row>
    <row r="164" spans="1:7" x14ac:dyDescent="0.25">
      <c r="A164" s="2" t="s">
        <v>73</v>
      </c>
      <c r="B164" s="9">
        <f>VLOOKUP($A164,'Exempt Non-managerial'!$A:$K,10,FALSE)+1</f>
        <v>0.94370415274385677</v>
      </c>
      <c r="C164" s="9">
        <f>VLOOKUP($A164,'Exempt Non-managerial'!$A:$K,11,FALSE)+1</f>
        <v>0.86578362637051076</v>
      </c>
      <c r="D164" s="8">
        <v>0.85</v>
      </c>
      <c r="E164" s="8">
        <v>1</v>
      </c>
      <c r="F164" s="8">
        <v>0.3</v>
      </c>
      <c r="G164" s="8">
        <v>0.35</v>
      </c>
    </row>
    <row r="165" spans="1:7" x14ac:dyDescent="0.25">
      <c r="A165" s="2" t="s">
        <v>133</v>
      </c>
      <c r="B165" s="9">
        <f>VLOOKUP($A165,'Exempt Non-managerial'!$A:$K,10,FALSE)+1</f>
        <v>0.94357316948134984</v>
      </c>
      <c r="C165" s="9">
        <f>VLOOKUP($A165,'Exempt Non-managerial'!$A:$K,11,FALSE)+1</f>
        <v>0.86566345823977053</v>
      </c>
      <c r="D165" s="8">
        <v>0.85</v>
      </c>
      <c r="E165" s="8">
        <v>1</v>
      </c>
      <c r="F165" s="8">
        <v>0.3</v>
      </c>
      <c r="G165" s="8">
        <v>0.35</v>
      </c>
    </row>
    <row r="166" spans="1:7" x14ac:dyDescent="0.25">
      <c r="A166" s="2" t="s">
        <v>76</v>
      </c>
      <c r="B166" s="9">
        <f>VLOOKUP($A166,'Exempt Non-managerial'!$A:$K,10,FALSE)+1</f>
        <v>0.94263792922050593</v>
      </c>
      <c r="C166" s="9">
        <f>VLOOKUP($A166,'Exempt Non-managerial'!$A:$K,11,FALSE)+1</f>
        <v>0.85694357201864158</v>
      </c>
      <c r="D166" s="8">
        <v>0.85</v>
      </c>
      <c r="E166" s="8">
        <v>1</v>
      </c>
      <c r="F166" s="8">
        <v>0.3</v>
      </c>
      <c r="G166" s="8">
        <v>0.35</v>
      </c>
    </row>
    <row r="167" spans="1:7" x14ac:dyDescent="0.25">
      <c r="A167" s="2" t="s">
        <v>256</v>
      </c>
      <c r="B167" s="9">
        <f>VLOOKUP($A167,'Exempt Non-managerial'!$A:$K,10,FALSE)+1</f>
        <v>0.94006967744371306</v>
      </c>
      <c r="C167" s="9">
        <f>VLOOKUP($A167,'Exempt Non-managerial'!$A:$K,11,FALSE)+1</f>
        <v>0.81745189342931568</v>
      </c>
      <c r="D167" s="8">
        <v>0.85</v>
      </c>
      <c r="E167" s="8">
        <v>1</v>
      </c>
      <c r="F167" s="8">
        <v>0.3</v>
      </c>
      <c r="G167" s="8">
        <v>0.35</v>
      </c>
    </row>
    <row r="168" spans="1:7" x14ac:dyDescent="0.25">
      <c r="A168" s="2" t="s">
        <v>69</v>
      </c>
      <c r="B168" s="9">
        <f>VLOOKUP($A168,'Exempt Non-managerial'!$A:$K,10,FALSE)+1</f>
        <v>0.93809924278312928</v>
      </c>
      <c r="C168" s="9">
        <f>VLOOKUP($A168,'Exempt Non-managerial'!$A:$K,11,FALSE)+1</f>
        <v>0.85281749343920832</v>
      </c>
      <c r="D168" s="8">
        <v>0.85</v>
      </c>
      <c r="E168" s="8">
        <v>1</v>
      </c>
      <c r="F168" s="8">
        <v>0.3</v>
      </c>
      <c r="G168" s="8">
        <v>0.35</v>
      </c>
    </row>
    <row r="169" spans="1:7" x14ac:dyDescent="0.25">
      <c r="A169" s="2" t="s">
        <v>184</v>
      </c>
      <c r="B169" s="9">
        <f>VLOOKUP($A169,'Exempt Non-managerial'!$A:$K,10,FALSE)+1</f>
        <v>0.93765984080984199</v>
      </c>
      <c r="C169" s="9">
        <f>VLOOKUP($A169,'Exempt Non-managerial'!$A:$K,11,FALSE)+1</f>
        <v>0.86023838606407521</v>
      </c>
      <c r="D169" s="8">
        <v>0.85</v>
      </c>
      <c r="E169" s="8">
        <v>1</v>
      </c>
      <c r="F169" s="8">
        <v>0.3</v>
      </c>
      <c r="G169" s="8">
        <v>0.35</v>
      </c>
    </row>
    <row r="170" spans="1:7" x14ac:dyDescent="0.25">
      <c r="A170" s="2" t="s">
        <v>193</v>
      </c>
      <c r="B170" s="9">
        <f>VLOOKUP($A170,'Exempt Non-managerial'!$A:$K,10,FALSE)+1</f>
        <v>0.93703040850583197</v>
      </c>
      <c r="C170" s="9">
        <f>VLOOKUP($A170,'Exempt Non-managerial'!$A:$K,11,FALSE)+1</f>
        <v>0.85184582591439262</v>
      </c>
      <c r="D170" s="8">
        <v>0.85</v>
      </c>
      <c r="E170" s="8">
        <v>1</v>
      </c>
      <c r="F170" s="8">
        <v>0.3</v>
      </c>
      <c r="G170" s="8">
        <v>0.35</v>
      </c>
    </row>
    <row r="171" spans="1:7" x14ac:dyDescent="0.25">
      <c r="A171" s="2" t="s">
        <v>143</v>
      </c>
      <c r="B171" s="9">
        <f>VLOOKUP($A171,'Exempt Non-managerial'!$A:$K,10,FALSE)+1</f>
        <v>0.93591676410406333</v>
      </c>
      <c r="C171" s="9">
        <f>VLOOKUP($A171,'Exempt Non-managerial'!$A:$K,11,FALSE)+1</f>
        <v>0.85083342191278466</v>
      </c>
      <c r="D171" s="8">
        <v>0.85</v>
      </c>
      <c r="E171" s="8">
        <v>1</v>
      </c>
      <c r="F171" s="8">
        <v>0.3</v>
      </c>
      <c r="G171" s="8">
        <v>0.35</v>
      </c>
    </row>
    <row r="172" spans="1:7" x14ac:dyDescent="0.25">
      <c r="A172" s="2" t="s">
        <v>89</v>
      </c>
      <c r="B172" s="9">
        <f>VLOOKUP($A172,'Exempt Non-managerial'!$A:$K,10,FALSE)+1</f>
        <v>0.93421830400664851</v>
      </c>
      <c r="C172" s="9">
        <f>VLOOKUP($A172,'Exempt Non-managerial'!$A:$K,11,FALSE)+1</f>
        <v>0.84928936727877136</v>
      </c>
      <c r="D172" s="8">
        <v>0.85</v>
      </c>
      <c r="E172" s="8">
        <v>1</v>
      </c>
      <c r="F172" s="8">
        <v>0.3</v>
      </c>
      <c r="G172" s="8">
        <v>0.35</v>
      </c>
    </row>
    <row r="173" spans="1:7" x14ac:dyDescent="0.25">
      <c r="A173" s="2" t="s">
        <v>58</v>
      </c>
      <c r="B173" s="9">
        <f>VLOOKUP($A173,'Exempt Non-managerial'!$A:$K,10,FALSE)+1</f>
        <v>0.93368901435969298</v>
      </c>
      <c r="C173" s="9">
        <f>VLOOKUP($A173,'Exempt Non-managerial'!$A:$K,11,FALSE)+1</f>
        <v>0.81190349074755919</v>
      </c>
      <c r="D173" s="8">
        <v>0.85</v>
      </c>
      <c r="E173" s="8">
        <v>1</v>
      </c>
      <c r="F173" s="8">
        <v>0.3</v>
      </c>
      <c r="G173" s="8">
        <v>0.35</v>
      </c>
    </row>
    <row r="174" spans="1:7" x14ac:dyDescent="0.25">
      <c r="A174" s="2" t="s">
        <v>39</v>
      </c>
      <c r="B174" s="9">
        <f>VLOOKUP($A174,'Exempt Non-managerial'!$A:$K,10,FALSE)+1</f>
        <v>0.9326410792599209</v>
      </c>
      <c r="C174" s="9">
        <f>VLOOKUP($A174,'Exempt Non-managerial'!$A:$K,11,FALSE)+1</f>
        <v>0.84785552659992791</v>
      </c>
      <c r="D174" s="8">
        <v>0.85</v>
      </c>
      <c r="E174" s="8">
        <v>1</v>
      </c>
      <c r="F174" s="8">
        <v>0.3</v>
      </c>
      <c r="G174" s="8">
        <v>0.35</v>
      </c>
    </row>
    <row r="175" spans="1:7" x14ac:dyDescent="0.25">
      <c r="A175" s="2" t="s">
        <v>129</v>
      </c>
      <c r="B175" s="9">
        <f>VLOOKUP($A175,'Exempt Non-managerial'!$A:$K,10,FALSE)+1</f>
        <v>0.92686133451404928</v>
      </c>
      <c r="C175" s="9">
        <f>VLOOKUP($A175,'Exempt Non-managerial'!$A:$K,11,FALSE)+1</f>
        <v>0.84260121319459025</v>
      </c>
      <c r="D175" s="8">
        <v>0.85</v>
      </c>
      <c r="E175" s="8">
        <v>1</v>
      </c>
      <c r="F175" s="8">
        <v>0.3</v>
      </c>
      <c r="G175" s="8">
        <v>0.35</v>
      </c>
    </row>
    <row r="176" spans="1:7" x14ac:dyDescent="0.25">
      <c r="A176" s="2" t="s">
        <v>66</v>
      </c>
      <c r="B176" s="9">
        <f>VLOOKUP($A176,'Exempt Non-managerial'!$A:$K,10,FALSE)+1</f>
        <v>0.9260428156447067</v>
      </c>
      <c r="C176" s="9">
        <f>VLOOKUP($A176,'Exempt Non-managerial'!$A:$K,11,FALSE)+1</f>
        <v>0.80525462229974509</v>
      </c>
      <c r="D176" s="8">
        <v>0.85</v>
      </c>
      <c r="E176" s="8">
        <v>1</v>
      </c>
      <c r="F176" s="8">
        <v>0.3</v>
      </c>
      <c r="G176" s="8">
        <v>0.35</v>
      </c>
    </row>
    <row r="177" spans="1:7" x14ac:dyDescent="0.25">
      <c r="A177" s="2" t="s">
        <v>168</v>
      </c>
      <c r="B177" s="9">
        <f>VLOOKUP($A177,'Exempt Non-managerial'!$A:$K,10,FALSE)+1</f>
        <v>0.92583196004545787</v>
      </c>
      <c r="C177" s="9">
        <f>VLOOKUP($A177,'Exempt Non-managerial'!$A:$K,11,FALSE)+1</f>
        <v>0.84166541822314345</v>
      </c>
      <c r="D177" s="8">
        <v>0.85</v>
      </c>
      <c r="E177" s="8">
        <v>1</v>
      </c>
      <c r="F177" s="8">
        <v>0.3</v>
      </c>
      <c r="G177" s="8">
        <v>0.35</v>
      </c>
    </row>
    <row r="178" spans="1:7" x14ac:dyDescent="0.25">
      <c r="A178" s="2" t="s">
        <v>78</v>
      </c>
      <c r="B178" s="9">
        <f>VLOOKUP($A178,'Exempt Non-managerial'!$A:$K,10,FALSE)+1</f>
        <v>0.92551372622937078</v>
      </c>
      <c r="C178" s="9">
        <f>VLOOKUP($A178,'Exempt Non-managerial'!$A:$K,11,FALSE)+1</f>
        <v>0.84137611475397334</v>
      </c>
      <c r="D178" s="8">
        <v>0.85</v>
      </c>
      <c r="E178" s="8">
        <v>1</v>
      </c>
      <c r="F178" s="8">
        <v>0.3</v>
      </c>
      <c r="G178" s="8">
        <v>0.35</v>
      </c>
    </row>
    <row r="179" spans="1:7" x14ac:dyDescent="0.25">
      <c r="A179" s="2" t="s">
        <v>234</v>
      </c>
      <c r="B179" s="9">
        <f>VLOOKUP($A179,'Exempt Non-managerial'!$A:$K,10,FALSE)+1</f>
        <v>0.92514351387196214</v>
      </c>
      <c r="C179" s="9">
        <f>VLOOKUP($A179,'Exempt Non-managerial'!$A:$K,11,FALSE)+1</f>
        <v>0.84103955806542008</v>
      </c>
      <c r="D179" s="8">
        <v>0.85</v>
      </c>
      <c r="E179" s="8">
        <v>1</v>
      </c>
      <c r="F179" s="8">
        <v>0.3</v>
      </c>
      <c r="G179" s="8">
        <v>0.35</v>
      </c>
    </row>
    <row r="180" spans="1:7" x14ac:dyDescent="0.25">
      <c r="A180" s="2" t="s">
        <v>260</v>
      </c>
      <c r="B180" s="9">
        <f>VLOOKUP($A180,'Exempt Non-managerial'!$A:$K,10,FALSE)+1</f>
        <v>0.924331467963727</v>
      </c>
      <c r="C180" s="9">
        <f>VLOOKUP($A180,'Exempt Non-managerial'!$A:$K,11,FALSE)+1</f>
        <v>0.84030133451247901</v>
      </c>
      <c r="D180" s="8">
        <v>0.85</v>
      </c>
      <c r="E180" s="8">
        <v>1</v>
      </c>
      <c r="F180" s="8">
        <v>0.3</v>
      </c>
      <c r="G180" s="8">
        <v>0.35</v>
      </c>
    </row>
    <row r="181" spans="1:7" x14ac:dyDescent="0.25">
      <c r="A181" s="2" t="s">
        <v>233</v>
      </c>
      <c r="B181" s="9">
        <f>VLOOKUP($A181,'Exempt Non-managerial'!$A:$K,10,FALSE)+1</f>
        <v>0.92076426427499469</v>
      </c>
      <c r="C181" s="9">
        <f>VLOOKUP($A181,'Exempt Non-managerial'!$A:$K,11,FALSE)+1</f>
        <v>0.83705842206817693</v>
      </c>
      <c r="D181" s="8">
        <v>0.85</v>
      </c>
      <c r="E181" s="8">
        <v>1</v>
      </c>
      <c r="F181" s="8">
        <v>0.3</v>
      </c>
      <c r="G181" s="8">
        <v>0.35</v>
      </c>
    </row>
    <row r="182" spans="1:7" x14ac:dyDescent="0.25">
      <c r="A182" s="2" t="s">
        <v>237</v>
      </c>
      <c r="B182" s="9">
        <f>VLOOKUP($A182,'Exempt Non-managerial'!$A:$K,10,FALSE)+1</f>
        <v>0.92030311313532931</v>
      </c>
      <c r="C182" s="9">
        <f>VLOOKUP($A182,'Exempt Non-managerial'!$A:$K,11,FALSE)+1</f>
        <v>0.85213251216234187</v>
      </c>
      <c r="D182" s="8">
        <v>0.85</v>
      </c>
      <c r="E182" s="8">
        <v>1</v>
      </c>
      <c r="F182" s="8">
        <v>0.3</v>
      </c>
      <c r="G182" s="8">
        <v>0.35</v>
      </c>
    </row>
    <row r="183" spans="1:7" x14ac:dyDescent="0.25">
      <c r="A183" s="2" t="s">
        <v>27</v>
      </c>
      <c r="B183" s="9">
        <f>VLOOKUP($A183,'Exempt Non-managerial'!$A:$K,10,FALSE)+1</f>
        <v>0.91900961206295717</v>
      </c>
      <c r="C183" s="9">
        <f>VLOOKUP($A183,'Exempt Non-managerial'!$A:$K,11,FALSE)+1</f>
        <v>0.79913879309822367</v>
      </c>
      <c r="D183" s="8">
        <v>0.85</v>
      </c>
      <c r="E183" s="8">
        <v>1</v>
      </c>
      <c r="F183" s="8">
        <v>0.3</v>
      </c>
      <c r="G183" s="8">
        <v>0.35</v>
      </c>
    </row>
    <row r="184" spans="1:7" x14ac:dyDescent="0.25">
      <c r="A184" s="2" t="s">
        <v>189</v>
      </c>
      <c r="B184" s="9">
        <f>VLOOKUP($A184,'Exempt Non-managerial'!$A:$K,10,FALSE)+1</f>
        <v>0.91738451721491143</v>
      </c>
      <c r="C184" s="9">
        <f>VLOOKUP($A184,'Exempt Non-managerial'!$A:$K,11,FALSE)+1</f>
        <v>0.83398592474082855</v>
      </c>
      <c r="D184" s="8">
        <v>0.85</v>
      </c>
      <c r="E184" s="8">
        <v>1</v>
      </c>
      <c r="F184" s="8">
        <v>0.3</v>
      </c>
      <c r="G184" s="8">
        <v>0.35</v>
      </c>
    </row>
    <row r="185" spans="1:7" x14ac:dyDescent="0.25">
      <c r="A185" s="2" t="s">
        <v>44</v>
      </c>
      <c r="B185" s="9">
        <f>VLOOKUP($A185,'Exempt Non-managerial'!$A:$K,10,FALSE)+1</f>
        <v>0.91667651609608081</v>
      </c>
      <c r="C185" s="9">
        <f>VLOOKUP($A185,'Exempt Non-managerial'!$A:$K,11,FALSE)+1</f>
        <v>0.86478916612837808</v>
      </c>
      <c r="D185" s="8">
        <v>0.85</v>
      </c>
      <c r="E185" s="8">
        <v>1</v>
      </c>
      <c r="F185" s="8">
        <v>0.3</v>
      </c>
      <c r="G185" s="8">
        <v>0.35</v>
      </c>
    </row>
    <row r="186" spans="1:7" x14ac:dyDescent="0.25">
      <c r="A186" s="2" t="s">
        <v>236</v>
      </c>
      <c r="B186" s="9">
        <f>VLOOKUP($A186,'Exempt Non-managerial'!$A:$K,10,FALSE)+1</f>
        <v>0.91550913587770721</v>
      </c>
      <c r="C186" s="9">
        <f>VLOOKUP($A186,'Exempt Non-managerial'!$A:$K,11,FALSE)+1</f>
        <v>0.83991663841991482</v>
      </c>
      <c r="D186" s="8">
        <v>0.85</v>
      </c>
      <c r="E186" s="8">
        <v>1</v>
      </c>
      <c r="F186" s="8">
        <v>0.3</v>
      </c>
      <c r="G186" s="8">
        <v>0.35</v>
      </c>
    </row>
    <row r="187" spans="1:7" x14ac:dyDescent="0.25">
      <c r="A187" s="2" t="s">
        <v>263</v>
      </c>
      <c r="B187" s="9">
        <f>VLOOKUP($A187,'Exempt Non-managerial'!$A:$K,10,FALSE)+1</f>
        <v>0.91443398876005655</v>
      </c>
      <c r="C187" s="9">
        <f>VLOOKUP($A187,'Exempt Non-managerial'!$A:$K,11,FALSE)+1</f>
        <v>0.8313036261455059</v>
      </c>
      <c r="D187" s="8">
        <v>0.85</v>
      </c>
      <c r="E187" s="8">
        <v>1</v>
      </c>
      <c r="F187" s="8">
        <v>0.3</v>
      </c>
      <c r="G187" s="8">
        <v>0.35</v>
      </c>
    </row>
    <row r="188" spans="1:7" x14ac:dyDescent="0.25">
      <c r="A188" s="2" t="s">
        <v>94</v>
      </c>
      <c r="B188" s="9">
        <f>VLOOKUP($A188,'Exempt Non-managerial'!$A:$K,10,FALSE)+1</f>
        <v>0.91228563975479315</v>
      </c>
      <c r="C188" s="9">
        <f>VLOOKUP($A188,'Exempt Non-managerial'!$A:$K,11,FALSE)+1</f>
        <v>0.84470892569888256</v>
      </c>
      <c r="D188" s="8">
        <v>0.85</v>
      </c>
      <c r="E188" s="8">
        <v>1</v>
      </c>
      <c r="F188" s="8">
        <v>0.3</v>
      </c>
      <c r="G188" s="8">
        <v>0.35</v>
      </c>
    </row>
    <row r="189" spans="1:7" x14ac:dyDescent="0.25">
      <c r="A189" s="2" t="s">
        <v>165</v>
      </c>
      <c r="B189" s="9">
        <f>VLOOKUP($A189,'Exempt Non-managerial'!$A:$K,10,FALSE)+1</f>
        <v>0.91153286581954773</v>
      </c>
      <c r="C189" s="9">
        <f>VLOOKUP($A189,'Exempt Non-managerial'!$A:$K,11,FALSE)+1</f>
        <v>0.85993666586749784</v>
      </c>
      <c r="D189" s="8">
        <v>0.85</v>
      </c>
      <c r="E189" s="8">
        <v>1</v>
      </c>
      <c r="F189" s="8">
        <v>0.3</v>
      </c>
      <c r="G189" s="8">
        <v>0.35</v>
      </c>
    </row>
    <row r="190" spans="1:7" x14ac:dyDescent="0.25">
      <c r="A190" s="2" t="s">
        <v>81</v>
      </c>
      <c r="B190" s="9">
        <f>VLOOKUP($A190,'Exempt Non-managerial'!$A:$K,10,FALSE)+1</f>
        <v>0.91140969111403891</v>
      </c>
      <c r="C190" s="9">
        <f>VLOOKUP($A190,'Exempt Non-managerial'!$A:$K,11,FALSE)+1</f>
        <v>0.75950807592836578</v>
      </c>
      <c r="D190" s="8">
        <v>0.85</v>
      </c>
      <c r="E190" s="8">
        <v>1</v>
      </c>
      <c r="F190" s="8">
        <v>0.3</v>
      </c>
      <c r="G190" s="8">
        <v>0.35</v>
      </c>
    </row>
    <row r="191" spans="1:7" x14ac:dyDescent="0.25">
      <c r="A191" s="2" t="s">
        <v>102</v>
      </c>
      <c r="B191" s="9">
        <f>VLOOKUP($A191,'Exempt Non-managerial'!$A:$K,10,FALSE)+1</f>
        <v>0.91084317508875823</v>
      </c>
      <c r="C191" s="9">
        <f>VLOOKUP($A191,'Exempt Non-managerial'!$A:$K,11,FALSE)+1</f>
        <v>0.82803925008068924</v>
      </c>
      <c r="D191" s="8">
        <v>0.85</v>
      </c>
      <c r="E191" s="8">
        <v>1</v>
      </c>
      <c r="F191" s="8">
        <v>0.3</v>
      </c>
      <c r="G191" s="8">
        <v>0.35</v>
      </c>
    </row>
    <row r="192" spans="1:7" x14ac:dyDescent="0.25">
      <c r="A192" s="2" t="s">
        <v>245</v>
      </c>
      <c r="B192" s="9">
        <f>VLOOKUP($A192,'Exempt Non-managerial'!$A:$K,10,FALSE)+1</f>
        <v>0.90979311953012854</v>
      </c>
      <c r="C192" s="9">
        <f>VLOOKUP($A192,'Exempt Non-managerial'!$A:$K,11,FALSE)+1</f>
        <v>0.82708465411829857</v>
      </c>
      <c r="D192" s="8">
        <v>0.85</v>
      </c>
      <c r="E192" s="8">
        <v>1</v>
      </c>
      <c r="F192" s="8">
        <v>0.3</v>
      </c>
      <c r="G192" s="8">
        <v>0.35</v>
      </c>
    </row>
    <row r="193" spans="1:7" x14ac:dyDescent="0.25">
      <c r="A193" s="2" t="s">
        <v>257</v>
      </c>
      <c r="B193" s="9">
        <f>VLOOKUP($A193,'Exempt Non-managerial'!$A:$K,10,FALSE)+1</f>
        <v>0.90971032383839456</v>
      </c>
      <c r="C193" s="9">
        <f>VLOOKUP($A193,'Exempt Non-managerial'!$A:$K,11,FALSE)+1</f>
        <v>0.79105245551164749</v>
      </c>
      <c r="D193" s="8">
        <v>0.85</v>
      </c>
      <c r="E193" s="8">
        <v>1</v>
      </c>
      <c r="F193" s="8">
        <v>0.3</v>
      </c>
      <c r="G193" s="8">
        <v>0.35</v>
      </c>
    </row>
    <row r="194" spans="1:7" x14ac:dyDescent="0.25">
      <c r="A194" s="2" t="s">
        <v>186</v>
      </c>
      <c r="B194" s="9">
        <f>VLOOKUP($A194,'Exempt Non-managerial'!$A:$K,10,FALSE)+1</f>
        <v>0.90962987922532712</v>
      </c>
      <c r="C194" s="9">
        <f>VLOOKUP($A194,'Exempt Non-managerial'!$A:$K,11,FALSE)+1</f>
        <v>0.82693625384120639</v>
      </c>
      <c r="D194" s="8">
        <v>0.85</v>
      </c>
      <c r="E194" s="8">
        <v>1</v>
      </c>
      <c r="F194" s="8">
        <v>0.3</v>
      </c>
      <c r="G194" s="8">
        <v>0.35</v>
      </c>
    </row>
    <row r="195" spans="1:7" x14ac:dyDescent="0.25">
      <c r="A195" s="2" t="s">
        <v>77</v>
      </c>
      <c r="B195" s="9">
        <f>VLOOKUP($A195,'Exempt Non-managerial'!$A:$K,10,FALSE)+1</f>
        <v>0.90822811920418134</v>
      </c>
      <c r="C195" s="9">
        <f>VLOOKUP($A195,'Exempt Non-managerial'!$A:$K,11,FALSE)+1</f>
        <v>0.83323680660934074</v>
      </c>
      <c r="D195" s="8">
        <v>0.85</v>
      </c>
      <c r="E195" s="8">
        <v>1</v>
      </c>
      <c r="F195" s="8">
        <v>0.3</v>
      </c>
      <c r="G195" s="8">
        <v>0.35</v>
      </c>
    </row>
    <row r="196" spans="1:7" x14ac:dyDescent="0.25">
      <c r="A196" s="2" t="s">
        <v>241</v>
      </c>
      <c r="B196" s="9">
        <f>VLOOKUP($A196,'Exempt Non-managerial'!$A:$K,10,FALSE)+1</f>
        <v>0.90675334453454115</v>
      </c>
      <c r="C196" s="9">
        <f>VLOOKUP($A196,'Exempt Non-managerial'!$A:$K,11,FALSE)+1</f>
        <v>0.75562778711211753</v>
      </c>
      <c r="D196" s="8">
        <v>0.85</v>
      </c>
      <c r="E196" s="8">
        <v>1</v>
      </c>
      <c r="F196" s="8">
        <v>0.3</v>
      </c>
      <c r="G196" s="8">
        <v>0.35</v>
      </c>
    </row>
    <row r="197" spans="1:7" x14ac:dyDescent="0.25">
      <c r="A197" s="2" t="s">
        <v>56</v>
      </c>
      <c r="B197" s="9">
        <f>VLOOKUP($A197,'Exempt Non-managerial'!$A:$K,10,FALSE)+1</f>
        <v>0.90665819527963309</v>
      </c>
      <c r="C197" s="9">
        <f>VLOOKUP($A197,'Exempt Non-managerial'!$A:$K,11,FALSE)+1</f>
        <v>0.82423472298148459</v>
      </c>
      <c r="D197" s="8">
        <v>0.85</v>
      </c>
      <c r="E197" s="8">
        <v>1</v>
      </c>
      <c r="F197" s="8">
        <v>0.3</v>
      </c>
      <c r="G197" s="8">
        <v>0.35</v>
      </c>
    </row>
    <row r="198" spans="1:7" x14ac:dyDescent="0.25">
      <c r="A198" s="2" t="s">
        <v>52</v>
      </c>
      <c r="B198" s="9">
        <f>VLOOKUP($A198,'Exempt Non-managerial'!$A:$K,10,FALSE)+1</f>
        <v>0.90583392920757699</v>
      </c>
      <c r="C198" s="9">
        <f>VLOOKUP($A198,'Exempt Non-managerial'!$A:$K,11,FALSE)+1</f>
        <v>0.82348539018870626</v>
      </c>
      <c r="D198" s="8">
        <v>0.85</v>
      </c>
      <c r="E198" s="8">
        <v>1</v>
      </c>
      <c r="F198" s="8">
        <v>0.3</v>
      </c>
      <c r="G198" s="8">
        <v>0.35</v>
      </c>
    </row>
    <row r="199" spans="1:7" x14ac:dyDescent="0.25">
      <c r="A199" s="2" t="s">
        <v>138</v>
      </c>
      <c r="B199" s="9">
        <f>VLOOKUP($A199,'Exempt Non-managerial'!$A:$K,10,FALSE)+1</f>
        <v>0.90495778194786325</v>
      </c>
      <c r="C199" s="9">
        <f>VLOOKUP($A199,'Exempt Non-managerial'!$A:$K,11,FALSE)+1</f>
        <v>0.82268889267987566</v>
      </c>
      <c r="D199" s="8">
        <v>0.85</v>
      </c>
      <c r="E199" s="8">
        <v>1</v>
      </c>
      <c r="F199" s="8">
        <v>0.3</v>
      </c>
      <c r="G199" s="8">
        <v>0.35</v>
      </c>
    </row>
    <row r="200" spans="1:7" x14ac:dyDescent="0.25">
      <c r="A200" s="2" t="s">
        <v>64</v>
      </c>
      <c r="B200" s="9">
        <f>VLOOKUP($A200,'Exempt Non-managerial'!$A:$K,10,FALSE)+1</f>
        <v>0.90337962377653547</v>
      </c>
      <c r="C200" s="9">
        <f>VLOOKUP($A200,'Exempt Non-managerial'!$A:$K,11,FALSE)+1</f>
        <v>0.82125420343321398</v>
      </c>
      <c r="D200" s="8">
        <v>0.85</v>
      </c>
      <c r="E200" s="8">
        <v>1</v>
      </c>
      <c r="F200" s="8">
        <v>0.3</v>
      </c>
      <c r="G200" s="8">
        <v>0.35</v>
      </c>
    </row>
    <row r="201" spans="1:7" x14ac:dyDescent="0.25">
      <c r="A201" s="2" t="s">
        <v>265</v>
      </c>
      <c r="B201" s="9">
        <f>VLOOKUP($A201,'Exempt Non-managerial'!$A:$K,10,FALSE)+1</f>
        <v>0.90291907582838282</v>
      </c>
      <c r="C201" s="9">
        <f>VLOOKUP($A201,'Exempt Non-managerial'!$A:$K,11,FALSE)+1</f>
        <v>0.82083552348034794</v>
      </c>
      <c r="D201" s="8">
        <v>0.85</v>
      </c>
      <c r="E201" s="8">
        <v>1</v>
      </c>
      <c r="F201" s="8">
        <v>0.3</v>
      </c>
      <c r="G201" s="8">
        <v>0.35</v>
      </c>
    </row>
    <row r="202" spans="1:7" x14ac:dyDescent="0.25">
      <c r="A202" s="2" t="s">
        <v>219</v>
      </c>
      <c r="B202" s="9">
        <f>VLOOKUP($A202,'Exempt Non-managerial'!$A:$K,10,FALSE)+1</f>
        <v>0.90291002033752987</v>
      </c>
      <c r="C202" s="9">
        <f>VLOOKUP($A202,'Exempt Non-managerial'!$A:$K,11,FALSE)+1</f>
        <v>0.72232801627002385</v>
      </c>
      <c r="D202" s="8">
        <v>0.85</v>
      </c>
      <c r="E202" s="8">
        <v>1</v>
      </c>
      <c r="F202" s="8">
        <v>0.3</v>
      </c>
      <c r="G202" s="8">
        <v>0.35</v>
      </c>
    </row>
    <row r="203" spans="1:7" x14ac:dyDescent="0.25">
      <c r="A203" s="2" t="s">
        <v>80</v>
      </c>
      <c r="B203" s="9">
        <f>VLOOKUP($A203,'Exempt Non-managerial'!$A:$K,10,FALSE)+1</f>
        <v>0.90105330419820162</v>
      </c>
      <c r="C203" s="9">
        <f>VLOOKUP($A203,'Exempt Non-managerial'!$A:$K,11,FALSE)+1</f>
        <v>0.81913936745291049</v>
      </c>
      <c r="D203" s="8">
        <v>0.85</v>
      </c>
      <c r="E203" s="8">
        <v>1</v>
      </c>
      <c r="F203" s="8">
        <v>0.3</v>
      </c>
      <c r="G203" s="8">
        <v>0.35</v>
      </c>
    </row>
    <row r="204" spans="1:7" x14ac:dyDescent="0.25">
      <c r="A204" s="2" t="s">
        <v>90</v>
      </c>
      <c r="B204" s="9">
        <f>VLOOKUP($A204,'Exempt Non-managerial'!$A:$K,10,FALSE)+1</f>
        <v>0.8999417577715082</v>
      </c>
      <c r="C204" s="9">
        <f>VLOOKUP($A204,'Exempt Non-managerial'!$A:$K,11,FALSE)+1</f>
        <v>0.81812887070137108</v>
      </c>
      <c r="D204" s="8">
        <v>0.85</v>
      </c>
      <c r="E204" s="8">
        <v>1</v>
      </c>
      <c r="F204" s="8">
        <v>0.3</v>
      </c>
      <c r="G204" s="8">
        <v>0.35</v>
      </c>
    </row>
    <row r="205" spans="1:7" x14ac:dyDescent="0.25">
      <c r="A205" s="2" t="s">
        <v>273</v>
      </c>
      <c r="B205" s="9">
        <f>VLOOKUP($A205,'Exempt Non-managerial'!$A:$K,10,FALSE)+1</f>
        <v>0.89897615173843304</v>
      </c>
      <c r="C205" s="9">
        <f>VLOOKUP($A205,'Exempt Non-managerial'!$A:$K,11,FALSE)+1</f>
        <v>0.81725104703493912</v>
      </c>
      <c r="D205" s="8">
        <v>0.85</v>
      </c>
      <c r="E205" s="8">
        <v>1</v>
      </c>
      <c r="F205" s="8">
        <v>0.3</v>
      </c>
      <c r="G205" s="8">
        <v>0.35</v>
      </c>
    </row>
    <row r="206" spans="1:7" x14ac:dyDescent="0.25">
      <c r="A206" s="2" t="s">
        <v>190</v>
      </c>
      <c r="B206" s="9">
        <f>VLOOKUP($A206,'Exempt Non-managerial'!$A:$K,10,FALSE)+1</f>
        <v>0.89831641705375675</v>
      </c>
      <c r="C206" s="9">
        <f>VLOOKUP($A206,'Exempt Non-managerial'!$A:$K,11,FALSE)+1</f>
        <v>0.81665128823068789</v>
      </c>
      <c r="D206" s="8">
        <v>0.85</v>
      </c>
      <c r="E206" s="8">
        <v>1</v>
      </c>
      <c r="F206" s="8">
        <v>0.3</v>
      </c>
      <c r="G206" s="8">
        <v>0.35</v>
      </c>
    </row>
    <row r="207" spans="1:7" x14ac:dyDescent="0.25">
      <c r="A207" s="2" t="s">
        <v>151</v>
      </c>
      <c r="B207" s="9">
        <f>VLOOKUP($A207,'Exempt Non-managerial'!$A:$K,10,FALSE)+1</f>
        <v>0.89742024739583348</v>
      </c>
      <c r="C207" s="9">
        <f>VLOOKUP($A207,'Exempt Non-managerial'!$A:$K,11,FALSE)+1</f>
        <v>0.81583658854166663</v>
      </c>
      <c r="D207" s="8">
        <v>0.85</v>
      </c>
      <c r="E207" s="8">
        <v>1</v>
      </c>
      <c r="F207" s="8">
        <v>0.3</v>
      </c>
      <c r="G207" s="8">
        <v>0.35</v>
      </c>
    </row>
    <row r="208" spans="1:7" x14ac:dyDescent="0.25">
      <c r="A208" s="2" t="s">
        <v>30</v>
      </c>
      <c r="B208" s="9">
        <f>VLOOKUP($A208,'Exempt Non-managerial'!$A:$K,10,FALSE)+1</f>
        <v>0.89736480310654132</v>
      </c>
      <c r="C208" s="9">
        <f>VLOOKUP($A208,'Exempt Non-managerial'!$A:$K,11,FALSE)+1</f>
        <v>0.81578618464231023</v>
      </c>
      <c r="D208" s="8">
        <v>0.85</v>
      </c>
      <c r="E208" s="8">
        <v>1</v>
      </c>
      <c r="F208" s="8">
        <v>0.3</v>
      </c>
      <c r="G208" s="8">
        <v>0.35</v>
      </c>
    </row>
    <row r="209" spans="1:7" x14ac:dyDescent="0.25">
      <c r="A209" s="2" t="s">
        <v>251</v>
      </c>
      <c r="B209" s="9">
        <f>VLOOKUP($A209,'Exempt Non-managerial'!$A:$K,10,FALSE)+1</f>
        <v>0.89126414917459063</v>
      </c>
      <c r="C209" s="9">
        <f>VLOOKUP($A209,'Exempt Non-managerial'!$A:$K,11,FALSE)+1</f>
        <v>0.74272012431215884</v>
      </c>
      <c r="D209" s="8">
        <v>0.85</v>
      </c>
      <c r="E209" s="8">
        <v>1</v>
      </c>
      <c r="F209" s="8">
        <v>0.3</v>
      </c>
      <c r="G209" s="8">
        <v>0.35</v>
      </c>
    </row>
    <row r="210" spans="1:7" x14ac:dyDescent="0.25">
      <c r="A210" s="2" t="s">
        <v>87</v>
      </c>
      <c r="B210" s="9">
        <f>VLOOKUP($A210,'Exempt Non-managerial'!$A:$K,10,FALSE)+1</f>
        <v>0.89105905725883072</v>
      </c>
      <c r="C210" s="9">
        <f>VLOOKUP($A210,'Exempt Non-managerial'!$A:$K,11,FALSE)+1</f>
        <v>0.68543004404525443</v>
      </c>
      <c r="D210" s="8">
        <v>0.85</v>
      </c>
      <c r="E210" s="8">
        <v>1</v>
      </c>
      <c r="F210" s="8">
        <v>0.3</v>
      </c>
      <c r="G210" s="8">
        <v>0.35</v>
      </c>
    </row>
    <row r="211" spans="1:7" x14ac:dyDescent="0.25">
      <c r="A211" s="2" t="s">
        <v>240</v>
      </c>
      <c r="B211" s="9">
        <f>VLOOKUP($A211,'Exempt Non-managerial'!$A:$K,10,FALSE)+1</f>
        <v>0.89066155942072234</v>
      </c>
      <c r="C211" s="9">
        <f>VLOOKUP($A211,'Exempt Non-managerial'!$A:$K,11,FALSE)+1</f>
        <v>0.74221796618393543</v>
      </c>
      <c r="D211" s="8">
        <v>0.85</v>
      </c>
      <c r="E211" s="8">
        <v>1</v>
      </c>
      <c r="F211" s="8">
        <v>0.3</v>
      </c>
      <c r="G211" s="8">
        <v>0.35</v>
      </c>
    </row>
    <row r="212" spans="1:7" x14ac:dyDescent="0.25">
      <c r="A212" s="2" t="s">
        <v>266</v>
      </c>
      <c r="B212" s="9">
        <f>VLOOKUP($A212,'Exempt Non-managerial'!$A:$K,10,FALSE)+1</f>
        <v>0.88910139465181603</v>
      </c>
      <c r="C212" s="9">
        <f>VLOOKUP($A212,'Exempt Non-managerial'!$A:$K,11,FALSE)+1</f>
        <v>0.80827399513801457</v>
      </c>
      <c r="D212" s="8">
        <v>0.85</v>
      </c>
      <c r="E212" s="8">
        <v>1</v>
      </c>
      <c r="F212" s="8">
        <v>0.3</v>
      </c>
      <c r="G212" s="8">
        <v>0.35</v>
      </c>
    </row>
    <row r="213" spans="1:7" x14ac:dyDescent="0.25">
      <c r="A213" s="2" t="s">
        <v>250</v>
      </c>
      <c r="B213" s="9">
        <f>VLOOKUP($A213,'Exempt Non-managerial'!$A:$K,10,FALSE)+1</f>
        <v>0.8884040468895319</v>
      </c>
      <c r="C213" s="9">
        <f>VLOOKUP($A213,'Exempt Non-managerial'!$A:$K,11,FALSE)+1</f>
        <v>0.74033670574127663</v>
      </c>
      <c r="D213" s="8">
        <v>0.85</v>
      </c>
      <c r="E213" s="8">
        <v>1</v>
      </c>
      <c r="F213" s="8">
        <v>0.3</v>
      </c>
      <c r="G213" s="8">
        <v>0.35</v>
      </c>
    </row>
    <row r="214" spans="1:7" x14ac:dyDescent="0.25">
      <c r="A214" s="2" t="s">
        <v>258</v>
      </c>
      <c r="B214" s="9">
        <f>VLOOKUP($A214,'Exempt Non-managerial'!$A:$K,10,FALSE)+1</f>
        <v>0.8868384227985312</v>
      </c>
      <c r="C214" s="9">
        <f>VLOOKUP($A214,'Exempt Non-managerial'!$A:$K,11,FALSE)+1</f>
        <v>0.80621674799866461</v>
      </c>
      <c r="D214" s="8">
        <v>0.85</v>
      </c>
      <c r="E214" s="8">
        <v>1</v>
      </c>
      <c r="F214" s="8">
        <v>0.3</v>
      </c>
      <c r="G214" s="8">
        <v>0.35</v>
      </c>
    </row>
    <row r="215" spans="1:7" x14ac:dyDescent="0.25">
      <c r="A215" s="2" t="s">
        <v>272</v>
      </c>
      <c r="B215" s="9">
        <f>VLOOKUP($A215,'Exempt Non-managerial'!$A:$K,10,FALSE)+1</f>
        <v>0.88570555073923285</v>
      </c>
      <c r="C215" s="9">
        <f>VLOOKUP($A215,'Exempt Non-managerial'!$A:$K,11,FALSE)+1</f>
        <v>0.80518686430839348</v>
      </c>
      <c r="D215" s="8">
        <v>0.85</v>
      </c>
      <c r="E215" s="8">
        <v>1</v>
      </c>
      <c r="F215" s="8">
        <v>0.3</v>
      </c>
      <c r="G215" s="8">
        <v>0.35</v>
      </c>
    </row>
    <row r="216" spans="1:7" x14ac:dyDescent="0.25">
      <c r="A216" s="2" t="s">
        <v>118</v>
      </c>
      <c r="B216" s="9">
        <f>VLOOKUP($A216,'Exempt Non-managerial'!$A:$K,10,FALSE)+1</f>
        <v>0.88114011767788658</v>
      </c>
      <c r="C216" s="9">
        <f>VLOOKUP($A216,'Exempt Non-managerial'!$A:$K,11,FALSE)+1</f>
        <v>0.80103647061626049</v>
      </c>
      <c r="D216" s="8">
        <v>0.85</v>
      </c>
      <c r="E216" s="8">
        <v>1</v>
      </c>
      <c r="F216" s="8">
        <v>0.3</v>
      </c>
      <c r="G216" s="8">
        <v>0.35</v>
      </c>
    </row>
    <row r="217" spans="1:7" x14ac:dyDescent="0.25">
      <c r="A217" s="2" t="s">
        <v>145</v>
      </c>
      <c r="B217" s="9">
        <f>VLOOKUP($A217,'Exempt Non-managerial'!$A:$K,10,FALSE)+1</f>
        <v>0.87771327682313605</v>
      </c>
      <c r="C217" s="9">
        <f>VLOOKUP($A217,'Exempt Non-managerial'!$A:$K,11,FALSE)+1</f>
        <v>0.76322893636794442</v>
      </c>
      <c r="D217" s="8">
        <v>0.85</v>
      </c>
      <c r="E217" s="8">
        <v>1</v>
      </c>
      <c r="F217" s="8">
        <v>0.3</v>
      </c>
      <c r="G217" s="8">
        <v>0.35</v>
      </c>
    </row>
    <row r="218" spans="1:7" x14ac:dyDescent="0.25">
      <c r="A218" s="2" t="s">
        <v>164</v>
      </c>
      <c r="B218" s="9">
        <f>VLOOKUP($A218,'Exempt Non-managerial'!$A:$K,10,FALSE)+1</f>
        <v>0.87488384125620189</v>
      </c>
      <c r="C218" s="9">
        <f>VLOOKUP($A218,'Exempt Non-managerial'!$A:$K,11,FALSE)+1</f>
        <v>0.802645725923121</v>
      </c>
      <c r="D218" s="8">
        <v>0.85</v>
      </c>
      <c r="E218" s="8">
        <v>1</v>
      </c>
      <c r="F218" s="8">
        <v>0.3</v>
      </c>
      <c r="G218" s="8">
        <v>0.35</v>
      </c>
    </row>
    <row r="219" spans="1:7" x14ac:dyDescent="0.25">
      <c r="A219" s="2" t="s">
        <v>36</v>
      </c>
      <c r="B219" s="9">
        <f>VLOOKUP($A219,'Exempt Non-managerial'!$A:$K,10,FALSE)+1</f>
        <v>0.8742469462997241</v>
      </c>
      <c r="C219" s="9">
        <f>VLOOKUP($A219,'Exempt Non-managerial'!$A:$K,11,FALSE)+1</f>
        <v>0.72853912191643677</v>
      </c>
      <c r="D219" s="8">
        <v>0.85</v>
      </c>
      <c r="E219" s="8">
        <v>1</v>
      </c>
      <c r="F219" s="8">
        <v>0.3</v>
      </c>
      <c r="G219" s="8">
        <v>0.35</v>
      </c>
    </row>
    <row r="220" spans="1:7" x14ac:dyDescent="0.25">
      <c r="A220" s="2" t="s">
        <v>82</v>
      </c>
      <c r="B220" s="9">
        <f>VLOOKUP($A220,'Exempt Non-managerial'!$A:$K,10,FALSE)+1</f>
        <v>0.87284101544039683</v>
      </c>
      <c r="C220" s="9">
        <f>VLOOKUP($A220,'Exempt Non-managerial'!$A:$K,11,FALSE)+1</f>
        <v>0.80077157379852915</v>
      </c>
      <c r="D220" s="8">
        <v>0.85</v>
      </c>
      <c r="E220" s="8">
        <v>1</v>
      </c>
      <c r="F220" s="8">
        <v>0.3</v>
      </c>
      <c r="G220" s="8">
        <v>0.35</v>
      </c>
    </row>
    <row r="221" spans="1:7" x14ac:dyDescent="0.25">
      <c r="A221" s="2" t="s">
        <v>262</v>
      </c>
      <c r="B221" s="9">
        <f>VLOOKUP($A221,'Exempt Non-managerial'!$A:$K,10,FALSE)+1</f>
        <v>0.86689484672823736</v>
      </c>
      <c r="C221" s="9">
        <f>VLOOKUP($A221,'Exempt Non-managerial'!$A:$K,11,FALSE)+1</f>
        <v>0.80268041363725673</v>
      </c>
      <c r="D221" s="8">
        <v>0.85</v>
      </c>
      <c r="E221" s="8">
        <v>1</v>
      </c>
      <c r="F221" s="8">
        <v>0.3</v>
      </c>
      <c r="G221" s="8">
        <v>0.35</v>
      </c>
    </row>
    <row r="222" spans="1:7" x14ac:dyDescent="0.25">
      <c r="A222" s="2" t="s">
        <v>119</v>
      </c>
      <c r="B222" s="9">
        <f>VLOOKUP($A222,'Exempt Non-managerial'!$A:$K,10,FALSE)+1</f>
        <v>0.86096332899390848</v>
      </c>
      <c r="C222" s="9">
        <f>VLOOKUP($A222,'Exempt Non-managerial'!$A:$K,11,FALSE)+1</f>
        <v>0.79718826758695227</v>
      </c>
      <c r="D222" s="8">
        <v>0.85</v>
      </c>
      <c r="E222" s="8">
        <v>1</v>
      </c>
      <c r="F222" s="8">
        <v>0.3</v>
      </c>
      <c r="G222" s="8">
        <v>0.35</v>
      </c>
    </row>
    <row r="223" spans="1:7" x14ac:dyDescent="0.25">
      <c r="A223" s="2" t="s">
        <v>195</v>
      </c>
      <c r="B223" s="9">
        <f>VLOOKUP($A223,'Exempt Non-managerial'!$A:$K,10,FALSE)+1</f>
        <v>0.86091607856570185</v>
      </c>
      <c r="C223" s="9">
        <f>VLOOKUP($A223,'Exempt Non-managerial'!$A:$K,11,FALSE)+1</f>
        <v>0.7486226770136537</v>
      </c>
      <c r="D223" s="8">
        <v>0.85</v>
      </c>
      <c r="E223" s="8">
        <v>1</v>
      </c>
      <c r="F223" s="8">
        <v>0.3</v>
      </c>
      <c r="G223" s="8">
        <v>0.35</v>
      </c>
    </row>
    <row r="224" spans="1:7" x14ac:dyDescent="0.25">
      <c r="A224" s="2" t="s">
        <v>211</v>
      </c>
      <c r="B224" s="9">
        <f>VLOOKUP($A224,'Exempt Non-managerial'!$A:$K,10,FALSE)+1</f>
        <v>0.85929664959958285</v>
      </c>
      <c r="C224" s="9">
        <f>VLOOKUP($A224,'Exempt Non-managerial'!$A:$K,11,FALSE)+1</f>
        <v>0.78117877236325706</v>
      </c>
      <c r="D224" s="8">
        <v>0.85</v>
      </c>
      <c r="E224" s="8">
        <v>1</v>
      </c>
      <c r="F224" s="8">
        <v>0.3</v>
      </c>
      <c r="G224" s="8">
        <v>0.35</v>
      </c>
    </row>
    <row r="225" spans="1:7" x14ac:dyDescent="0.25">
      <c r="A225" s="2" t="s">
        <v>176</v>
      </c>
      <c r="B225" s="9">
        <f>VLOOKUP($A225,'Exempt Non-managerial'!$A:$K,10,FALSE)+1</f>
        <v>0.85245752813885467</v>
      </c>
      <c r="C225" s="9">
        <f>VLOOKUP($A225,'Exempt Non-managerial'!$A:$K,11,FALSE)+1</f>
        <v>0.77496138921714053</v>
      </c>
      <c r="D225" s="8">
        <v>0.85</v>
      </c>
      <c r="E225" s="8">
        <v>1</v>
      </c>
      <c r="F225" s="8">
        <v>0.3</v>
      </c>
      <c r="G225" s="8">
        <v>0.35</v>
      </c>
    </row>
    <row r="226" spans="1:7" x14ac:dyDescent="0.25">
      <c r="A226" s="2" t="s">
        <v>91</v>
      </c>
      <c r="B226" s="9">
        <f>VLOOKUP($A226,'Exempt Non-managerial'!$A:$K,10,FALSE)+1</f>
        <v>0.85221801838379341</v>
      </c>
      <c r="C226" s="9">
        <f>VLOOKUP($A226,'Exempt Non-managerial'!$A:$K,11,FALSE)+1</f>
        <v>0.71018168198649456</v>
      </c>
      <c r="D226" s="8">
        <v>0.85</v>
      </c>
      <c r="E226" s="8">
        <v>1</v>
      </c>
      <c r="F226" s="8">
        <v>0.3</v>
      </c>
      <c r="G226" s="8">
        <v>0.35</v>
      </c>
    </row>
    <row r="227" spans="1:7" x14ac:dyDescent="0.25">
      <c r="A227" s="2" t="s">
        <v>231</v>
      </c>
      <c r="B227" s="9">
        <f>VLOOKUP($A227,'Exempt Non-managerial'!$A:$K,10,FALSE)+1</f>
        <v>0.84823516706498836</v>
      </c>
      <c r="C227" s="9">
        <f>VLOOKUP($A227,'Exempt Non-managerial'!$A:$K,11,FALSE)+1</f>
        <v>0.77112287914998934</v>
      </c>
      <c r="D227" s="8">
        <v>0.85</v>
      </c>
      <c r="E227" s="8">
        <v>1</v>
      </c>
      <c r="F227" s="8">
        <v>0.3</v>
      </c>
      <c r="G227" s="8">
        <v>0.35</v>
      </c>
    </row>
    <row r="228" spans="1:7" x14ac:dyDescent="0.25">
      <c r="A228" s="2" t="s">
        <v>264</v>
      </c>
      <c r="B228" s="9">
        <f>VLOOKUP($A228,'Exempt Non-managerial'!$A:$K,10,FALSE)+1</f>
        <v>0.84758098843753182</v>
      </c>
      <c r="C228" s="9">
        <f>VLOOKUP($A228,'Exempt Non-managerial'!$A:$K,11,FALSE)+1</f>
        <v>0.70631749036460989</v>
      </c>
      <c r="D228" s="8">
        <v>0.85</v>
      </c>
      <c r="E228" s="8">
        <v>1</v>
      </c>
      <c r="F228" s="8">
        <v>0.3</v>
      </c>
      <c r="G228" s="8">
        <v>0.35</v>
      </c>
    </row>
    <row r="229" spans="1:7" x14ac:dyDescent="0.25">
      <c r="A229" s="2" t="s">
        <v>276</v>
      </c>
      <c r="B229" s="9">
        <f>VLOOKUP($A229,'Exempt Non-managerial'!$A:$K,10,FALSE)+1</f>
        <v>0.84568018800590161</v>
      </c>
      <c r="C229" s="9">
        <f>VLOOKUP($A229,'Exempt Non-managerial'!$A:$K,11,FALSE)+1</f>
        <v>0.73537407652687115</v>
      </c>
      <c r="D229" s="8">
        <v>0.85</v>
      </c>
      <c r="E229" s="8">
        <v>1</v>
      </c>
      <c r="F229" s="8">
        <v>0.3</v>
      </c>
      <c r="G229" s="8">
        <v>0.35</v>
      </c>
    </row>
    <row r="230" spans="1:7" x14ac:dyDescent="0.25">
      <c r="A230" s="2" t="s">
        <v>238</v>
      </c>
      <c r="B230" s="9">
        <f>VLOOKUP($A230,'Exempt Non-managerial'!$A:$K,10,FALSE)+1</f>
        <v>0.84406501637778086</v>
      </c>
      <c r="C230" s="9">
        <f>VLOOKUP($A230,'Exempt Non-managerial'!$A:$K,11,FALSE)+1</f>
        <v>0.73396957945893981</v>
      </c>
      <c r="D230" s="8">
        <v>0.85</v>
      </c>
      <c r="E230" s="8">
        <v>1</v>
      </c>
      <c r="F230" s="8">
        <v>0.3</v>
      </c>
      <c r="G230" s="8">
        <v>0.35</v>
      </c>
    </row>
    <row r="231" spans="1:7" x14ac:dyDescent="0.25">
      <c r="A231" s="2" t="s">
        <v>111</v>
      </c>
      <c r="B231" s="9">
        <f>VLOOKUP($A231,'Exempt Non-managerial'!$A:$K,10,FALSE)+1</f>
        <v>0.84026391380350074</v>
      </c>
      <c r="C231" s="9">
        <f>VLOOKUP($A231,'Exempt Non-managerial'!$A:$K,11,FALSE)+1</f>
        <v>0.76387628527590967</v>
      </c>
      <c r="D231" s="8">
        <v>0.85</v>
      </c>
      <c r="E231" s="8">
        <v>1</v>
      </c>
      <c r="F231" s="8">
        <v>0.3</v>
      </c>
      <c r="G231" s="8">
        <v>0.35</v>
      </c>
    </row>
    <row r="232" spans="1:7" x14ac:dyDescent="0.25">
      <c r="A232" s="2" t="s">
        <v>106</v>
      </c>
      <c r="B232" s="9">
        <f>VLOOKUP($A232,'Exempt Non-managerial'!$A:$K,10,FALSE)+1</f>
        <v>0.82767929603056611</v>
      </c>
      <c r="C232" s="9">
        <f>VLOOKUP($A232,'Exempt Non-managerial'!$A:$K,11,FALSE)+1</f>
        <v>0.71972112698310098</v>
      </c>
      <c r="D232" s="8">
        <v>0.85</v>
      </c>
      <c r="E232" s="8">
        <v>1</v>
      </c>
      <c r="F232" s="8">
        <v>0.3</v>
      </c>
      <c r="G232" s="8">
        <v>0.35</v>
      </c>
    </row>
    <row r="233" spans="1:7" x14ac:dyDescent="0.25">
      <c r="A233" s="2" t="s">
        <v>108</v>
      </c>
      <c r="B233" s="9">
        <f>VLOOKUP($A233,'Exempt Non-managerial'!$A:$K,10,FALSE)+1</f>
        <v>0.82681215196609459</v>
      </c>
      <c r="C233" s="9">
        <f>VLOOKUP($A233,'Exempt Non-managerial'!$A:$K,11,FALSE)+1</f>
        <v>0.66144972157287563</v>
      </c>
      <c r="D233" s="8">
        <v>0.85</v>
      </c>
      <c r="E233" s="8">
        <v>1</v>
      </c>
      <c r="F233" s="8">
        <v>0.3</v>
      </c>
      <c r="G233" s="8">
        <v>0.35</v>
      </c>
    </row>
    <row r="234" spans="1:7" x14ac:dyDescent="0.25">
      <c r="A234" s="2" t="s">
        <v>230</v>
      </c>
      <c r="B234" s="9">
        <f>VLOOKUP($A234,'Exempt Non-managerial'!$A:$K,10,FALSE)+1</f>
        <v>0.82513562270427632</v>
      </c>
      <c r="C234" s="9">
        <f>VLOOKUP($A234,'Exempt Non-managerial'!$A:$K,11,FALSE)+1</f>
        <v>0.7501232933675237</v>
      </c>
      <c r="D234" s="8">
        <v>0.85</v>
      </c>
      <c r="E234" s="8">
        <v>1</v>
      </c>
      <c r="F234" s="8">
        <v>0.3</v>
      </c>
      <c r="G234" s="8">
        <v>0.35</v>
      </c>
    </row>
    <row r="235" spans="1:7" x14ac:dyDescent="0.25">
      <c r="A235" s="2" t="s">
        <v>132</v>
      </c>
      <c r="B235" s="9">
        <f>VLOOKUP($A235,'Exempt Non-managerial'!$A:$K,10,FALSE)+1</f>
        <v>0.82205704116625711</v>
      </c>
      <c r="C235" s="9">
        <f>VLOOKUP($A235,'Exempt Non-managerial'!$A:$K,11,FALSE)+1</f>
        <v>0.68504753430521426</v>
      </c>
      <c r="D235" s="8">
        <v>0.85</v>
      </c>
      <c r="E235" s="8">
        <v>1</v>
      </c>
      <c r="F235" s="8">
        <v>0.3</v>
      </c>
      <c r="G235" s="8">
        <v>0.35</v>
      </c>
    </row>
    <row r="236" spans="1:7" x14ac:dyDescent="0.25">
      <c r="A236" s="2" t="s">
        <v>130</v>
      </c>
      <c r="B236" s="9">
        <f>VLOOKUP($A236,'Exempt Non-managerial'!$A:$K,10,FALSE)+1</f>
        <v>0.81451763690525891</v>
      </c>
      <c r="C236" s="9">
        <f>VLOOKUP($A236,'Exempt Non-managerial'!$A:$K,11,FALSE)+1</f>
        <v>0.70827620600457308</v>
      </c>
      <c r="D236" s="8">
        <v>0.85</v>
      </c>
      <c r="E236" s="8">
        <v>1</v>
      </c>
      <c r="F236" s="8">
        <v>0.3</v>
      </c>
      <c r="G236" s="8">
        <v>0.35</v>
      </c>
    </row>
    <row r="237" spans="1:7" x14ac:dyDescent="0.25">
      <c r="A237" s="2" t="s">
        <v>117</v>
      </c>
      <c r="B237" s="9">
        <f>VLOOKUP($A237,'Exempt Non-managerial'!$A:$K,10,FALSE)+1</f>
        <v>0.80857151697507201</v>
      </c>
      <c r="C237" s="9">
        <f>VLOOKUP($A237,'Exempt Non-managerial'!$A:$K,11,FALSE)+1</f>
        <v>0.73506501543188363</v>
      </c>
      <c r="D237" s="8">
        <v>0.85</v>
      </c>
      <c r="E237" s="8">
        <v>1</v>
      </c>
      <c r="F237" s="8">
        <v>0.3</v>
      </c>
      <c r="G237" s="8">
        <v>0.35</v>
      </c>
    </row>
    <row r="238" spans="1:7" x14ac:dyDescent="0.25">
      <c r="A238" s="2" t="s">
        <v>180</v>
      </c>
      <c r="B238" s="9">
        <f>VLOOKUP($A238,'Exempt Non-managerial'!$A:$K,10,FALSE)+1</f>
        <v>0.80807653612344188</v>
      </c>
      <c r="C238" s="9">
        <f>VLOOKUP($A238,'Exempt Non-managerial'!$A:$K,11,FALSE)+1</f>
        <v>0.73461503283949248</v>
      </c>
      <c r="D238" s="8">
        <v>0.85</v>
      </c>
      <c r="E238" s="8">
        <v>1</v>
      </c>
      <c r="F238" s="8">
        <v>0.3</v>
      </c>
      <c r="G238" s="8">
        <v>0.35</v>
      </c>
    </row>
    <row r="239" spans="1:7" x14ac:dyDescent="0.25">
      <c r="A239" s="2" t="s">
        <v>35</v>
      </c>
      <c r="B239" s="9">
        <f>VLOOKUP($A239,'Exempt Non-managerial'!$A:$K,10,FALSE)+1</f>
        <v>0.79793887924745088</v>
      </c>
      <c r="C239" s="9">
        <f>VLOOKUP($A239,'Exempt Non-managerial'!$A:$K,11,FALSE)+1</f>
        <v>0.69385989499778344</v>
      </c>
      <c r="D239" s="8">
        <v>0.85</v>
      </c>
      <c r="E239" s="8">
        <v>1</v>
      </c>
      <c r="F239" s="8">
        <v>0.3</v>
      </c>
      <c r="G239" s="8">
        <v>0.35</v>
      </c>
    </row>
    <row r="240" spans="1:7" x14ac:dyDescent="0.25">
      <c r="A240" s="2" t="s">
        <v>181</v>
      </c>
      <c r="B240" s="9">
        <f>VLOOKUP($A240,'Exempt Non-managerial'!$A:$K,10,FALSE)+1</f>
        <v>0.79590538947339917</v>
      </c>
      <c r="C240" s="9">
        <f>VLOOKUP($A240,'Exempt Non-managerial'!$A:$K,11,FALSE)+1</f>
        <v>0.72355035406672652</v>
      </c>
      <c r="D240" s="8">
        <v>0.85</v>
      </c>
      <c r="E240" s="8">
        <v>1</v>
      </c>
      <c r="F240" s="8">
        <v>0.3</v>
      </c>
      <c r="G240" s="8">
        <v>0.35</v>
      </c>
    </row>
    <row r="241" spans="1:7" x14ac:dyDescent="0.25">
      <c r="A241" s="2" t="s">
        <v>85</v>
      </c>
      <c r="B241" s="9">
        <f>VLOOKUP($A241,'Exempt Non-managerial'!$A:$K,10,FALSE)+1</f>
        <v>0.79328347212393246</v>
      </c>
      <c r="C241" s="9">
        <f>VLOOKUP($A241,'Exempt Non-managerial'!$A:$K,11,FALSE)+1</f>
        <v>0.72778300194856183</v>
      </c>
      <c r="D241" s="8">
        <v>0.85</v>
      </c>
      <c r="E241" s="8">
        <v>1</v>
      </c>
      <c r="F241" s="8">
        <v>0.3</v>
      </c>
      <c r="G241" s="8">
        <v>0.35</v>
      </c>
    </row>
    <row r="242" spans="1:7" x14ac:dyDescent="0.25">
      <c r="A242" s="2" t="s">
        <v>84</v>
      </c>
      <c r="B242" s="9">
        <f>VLOOKUP($A242,'Exempt Non-managerial'!$A:$K,10,FALSE)+1</f>
        <v>0.78339396196450561</v>
      </c>
      <c r="C242" s="9">
        <f>VLOOKUP($A242,'Exempt Non-managerial'!$A:$K,11,FALSE)+1</f>
        <v>0.71217632905864137</v>
      </c>
      <c r="D242" s="8">
        <v>0.85</v>
      </c>
      <c r="E242" s="8">
        <v>1</v>
      </c>
      <c r="F242" s="8">
        <v>0.3</v>
      </c>
      <c r="G242" s="8">
        <v>0.35</v>
      </c>
    </row>
    <row r="243" spans="1:7" x14ac:dyDescent="0.25">
      <c r="A243" s="2" t="s">
        <v>182</v>
      </c>
      <c r="B243" s="9">
        <f>VLOOKUP($A243,'Exempt Non-managerial'!$A:$K,10,FALSE)+1</f>
        <v>0.7693202620104993</v>
      </c>
      <c r="C243" s="9">
        <f>VLOOKUP($A243,'Exempt Non-managerial'!$A:$K,11,FALSE)+1</f>
        <v>0.69938205637318118</v>
      </c>
      <c r="D243" s="8">
        <v>0.85</v>
      </c>
      <c r="E243" s="8">
        <v>1</v>
      </c>
      <c r="F243" s="8">
        <v>0.3</v>
      </c>
      <c r="G243" s="8">
        <v>0.35</v>
      </c>
    </row>
    <row r="244" spans="1:7" x14ac:dyDescent="0.25">
      <c r="A244" s="2" t="s">
        <v>277</v>
      </c>
      <c r="B244" s="9">
        <f>VLOOKUP($A244,'Exempt Non-managerial'!$A:$K,10,FALSE)+1</f>
        <v>0.76100466195766381</v>
      </c>
      <c r="C244" s="9">
        <f>VLOOKUP($A244,'Exempt Non-managerial'!$A:$K,11,FALSE)+1</f>
        <v>0.6918224199615125</v>
      </c>
      <c r="D244" s="8">
        <v>0.85</v>
      </c>
      <c r="E244" s="8">
        <v>1</v>
      </c>
      <c r="F244" s="8">
        <v>0.3</v>
      </c>
      <c r="G244" s="8">
        <v>0.35</v>
      </c>
    </row>
    <row r="245" spans="1:7" x14ac:dyDescent="0.25">
      <c r="A245" s="2" t="s">
        <v>148</v>
      </c>
      <c r="B245" s="9">
        <f>VLOOKUP($A245,'Exempt Non-managerial'!$A:$K,10,FALSE)+1</f>
        <v>0.7597936448208864</v>
      </c>
      <c r="C245" s="9">
        <f>VLOOKUP($A245,'Exempt Non-managerial'!$A:$K,11,FALSE)+1</f>
        <v>0.69072149529171489</v>
      </c>
      <c r="D245" s="8">
        <v>0.85</v>
      </c>
      <c r="E245" s="8">
        <v>1</v>
      </c>
      <c r="F245" s="8">
        <v>0.3</v>
      </c>
      <c r="G245" s="8">
        <v>0.35</v>
      </c>
    </row>
    <row r="246" spans="1:7" x14ac:dyDescent="0.25">
      <c r="A246" s="2" t="s">
        <v>274</v>
      </c>
      <c r="B246" s="9">
        <f>VLOOKUP($A246,'Exempt Non-managerial'!$A:$K,10,FALSE)+1</f>
        <v>0.75312446369730057</v>
      </c>
      <c r="C246" s="9">
        <f>VLOOKUP($A246,'Exempt Non-managerial'!$A:$K,11,FALSE)+1</f>
        <v>0.65489083799765269</v>
      </c>
      <c r="D246" s="8">
        <v>0.85</v>
      </c>
      <c r="E246" s="8">
        <v>1</v>
      </c>
      <c r="F246" s="8">
        <v>0.3</v>
      </c>
      <c r="G246" s="8">
        <v>0.35</v>
      </c>
    </row>
    <row r="247" spans="1:7" x14ac:dyDescent="0.25">
      <c r="A247" s="2" t="s">
        <v>144</v>
      </c>
      <c r="B247" s="9">
        <f>VLOOKUP($A247,'Exempt Non-managerial'!$A:$K,10,FALSE)+1</f>
        <v>0.74019219849662199</v>
      </c>
      <c r="C247" s="9">
        <f>VLOOKUP($A247,'Exempt Non-managerial'!$A:$K,11,FALSE)+1</f>
        <v>0.6729019986332927</v>
      </c>
      <c r="D247" s="8">
        <v>0.85</v>
      </c>
      <c r="E247" s="8">
        <v>1</v>
      </c>
      <c r="F247" s="8">
        <v>0.3</v>
      </c>
      <c r="G247" s="8">
        <v>0.35</v>
      </c>
    </row>
    <row r="248" spans="1:7" x14ac:dyDescent="0.25">
      <c r="A248" s="2" t="s">
        <v>65</v>
      </c>
      <c r="B248" s="9">
        <f>VLOOKUP($A248,'Exempt Non-managerial'!$A:$K,10,FALSE)+1</f>
        <v>0.7007685414366045</v>
      </c>
      <c r="C248" s="9">
        <f>VLOOKUP($A248,'Exempt Non-managerial'!$A:$K,11,FALSE)+1</f>
        <v>0.63706231039691308</v>
      </c>
      <c r="D248" s="8">
        <v>0.85</v>
      </c>
      <c r="E248" s="8">
        <v>1</v>
      </c>
      <c r="F248" s="8">
        <v>0.3</v>
      </c>
      <c r="G248" s="8">
        <v>0.35</v>
      </c>
    </row>
    <row r="249" spans="1:7" x14ac:dyDescent="0.25">
      <c r="A249" s="2"/>
      <c r="B249" s="9" t="e">
        <f>VLOOKUP($A249,'Exempt Non-managerial'!$A:$K,10,FALSE)+1</f>
        <v>#N/A</v>
      </c>
      <c r="C249" s="9" t="e">
        <f>VLOOKUP($A249,'Exempt Non-managerial'!$A:$K,11,FALSE)+1</f>
        <v>#N/A</v>
      </c>
      <c r="D249" s="8">
        <v>0.85</v>
      </c>
      <c r="E249" s="8">
        <v>1</v>
      </c>
      <c r="F249" s="8">
        <v>0.3</v>
      </c>
      <c r="G249" s="8">
        <v>0.35</v>
      </c>
    </row>
  </sheetData>
  <autoFilter ref="A3:C69" xr:uid="{00000000-0009-0000-0000-000002000000}">
    <sortState xmlns:xlrd2="http://schemas.microsoft.com/office/spreadsheetml/2017/richdata2" ref="A4:C47">
      <sortCondition descending="1" ref="B3:B47"/>
    </sortState>
  </autoFilter>
  <sortState xmlns:xlrd2="http://schemas.microsoft.com/office/spreadsheetml/2017/richdata2" ref="A4:G248">
    <sortCondition descending="1" ref="B4:B248"/>
  </sortState>
  <pageMargins left="0.7" right="0.7" top="0.75" bottom="0.75" header="0.3" footer="0.3"/>
  <pageSetup orientation="portrait" horizontalDpi="1200" verticalDpi="1200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xNjc5PC9Vc2VyTmFtZT48RGF0ZVRpbWU+MTAvNC8yMDIyIDM6MDQ6NDMgUE08L0RhdGVUaW1lPjxMYWJlbFN0cmluZz5BRVAgUHVibGlj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c5f8eb12-5b27-439d-aaa6-3402af626fa3" value=""/>
  <element uid="c64218ab-b8d1-40b6-a478-cb8be1e10ecc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AEP Ohio</Operating_x0020_Company>
    <lcf76f155ced4ddcb4097134ff3c332f xmlns="5b640fb8-5a34-41c1-9307-1b790ff29a8b">
      <Terms xmlns="http://schemas.microsoft.com/office/infopath/2007/PartnerControls"/>
    </lcf76f155ced4ddcb4097134ff3c332f>
    <TaxCatchAll xmlns="51831b8d-857f-44dd-949b-652450d1a5df" xsi:nil="true"/>
    <_Flow_SignoffStatus xmlns="5b640fb8-5a34-41c1-9307-1b790ff29a8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BF7A10-E83E-4B66-BE56-FDEBD508C7B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E4DD3E1-4224-4506-93B2-4706E086CC81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DE0DCDB3-0633-43A6-BBF2-EC21B07A41DC}"/>
</file>

<file path=customXml/itemProps4.xml><?xml version="1.0" encoding="utf-8"?>
<ds:datastoreItem xmlns:ds="http://schemas.openxmlformats.org/officeDocument/2006/customXml" ds:itemID="{90EAE7D9-0AE4-447E-8345-A984CB14B3C5}"/>
</file>

<file path=customXml/itemProps5.xml><?xml version="1.0" encoding="utf-8"?>
<ds:datastoreItem xmlns:ds="http://schemas.openxmlformats.org/officeDocument/2006/customXml" ds:itemID="{CA0D85BD-3B33-4BD2-9D48-E9E7E2182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Exempt Non-managerial</vt:lpstr>
      <vt:lpstr>Exempt Graph Data All</vt:lpstr>
      <vt:lpstr>Exempt Chart1</vt:lpstr>
      <vt:lpstr>'Exempt Non-managerial'!Print_Titles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s291679</dc:creator>
  <cp:keywords/>
  <cp:lastModifiedBy>s998510</cp:lastModifiedBy>
  <cp:lastPrinted>2023-05-03T21:40:54Z</cp:lastPrinted>
  <dcterms:created xsi:type="dcterms:W3CDTF">2018-12-19T20:55:02Z</dcterms:created>
  <dcterms:modified xsi:type="dcterms:W3CDTF">2023-05-03T21:41:05Z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ddd31a65-1a27-44a8-97dd-ad5cd6ca2963</vt:lpwstr>
  </property>
  <property fmtid="{D5CDD505-2E9C-101B-9397-08002B2CF9AE}" pid="3" name="bjSaver">
    <vt:lpwstr>ymOzOy9TozdO3fPkFt/NYaxMcqEF9d4G</vt:lpwstr>
  </property>
  <property fmtid="{D5CDD505-2E9C-101B-9397-08002B2CF9AE}" pid="4" name="bjDocumentSecurityLabel">
    <vt:lpwstr>AEP Public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uid="c5f8eb12-5b27-439d-aaa6-3402af626fa3" value="" /&gt;&lt;element uid="c64218ab-b8d1-40b6-a478-cb8be1e10ecc" value="" /&gt;&lt;/sisl&gt;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{1DBF7A10-E83E-4B66-BE56-FDEBD508C7BD}</vt:lpwstr>
  </property>
  <property fmtid="{D5CDD505-2E9C-101B-9397-08002B2CF9AE}" pid="13" name="ContentTypeId">
    <vt:lpwstr>0x01010001136CE24ED5F449BD16740FFC7FAF6F</vt:lpwstr>
  </property>
</Properties>
</file>