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PHDRs/Attachments/"/>
    </mc:Choice>
  </mc:AlternateContent>
  <xr:revisionPtr revIDLastSave="17" documentId="8_{8B2A97C5-90D4-4E68-AE7B-CE390FECE984}" xr6:coauthVersionLast="47" xr6:coauthVersionMax="47" xr10:uidLastSave="{1FF34842-D5E6-442C-9560-010F8AFE3EDC}"/>
  <bookViews>
    <workbookView xWindow="-57720" yWindow="-1785" windowWidth="29040" windowHeight="17520" xr2:uid="{9D4829CB-ED77-4429-BFE6-B2EC555EA075}"/>
  </bookViews>
  <sheets>
    <sheet name="Attachment 1" sheetId="1" r:id="rId1"/>
    <sheet name="KPCO_R_KPSC_6_9_Attachment1" sheetId="2" r:id="rId2"/>
  </sheets>
  <definedNames>
    <definedName name="_xlnm.Print_Area" localSheetId="0">'Attachment 1'!$A$2:$J$15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 s="1"/>
  <c r="D20" i="2"/>
  <c r="D19" i="2"/>
  <c r="D21" i="2" s="1"/>
  <c r="D22" i="2" s="1"/>
  <c r="D17" i="2"/>
  <c r="B17" i="2"/>
  <c r="G16" i="2"/>
  <c r="C16" i="2"/>
  <c r="G15" i="2"/>
  <c r="C15" i="2"/>
  <c r="G14" i="2"/>
  <c r="C14" i="2"/>
  <c r="G13" i="2"/>
  <c r="C13" i="2"/>
  <c r="G12" i="2"/>
  <c r="C12" i="2"/>
  <c r="G11" i="2"/>
  <c r="G19" i="2" s="1"/>
  <c r="G21" i="2" s="1"/>
  <c r="C11" i="2"/>
  <c r="C10" i="2"/>
  <c r="C9" i="2"/>
  <c r="C8" i="2"/>
  <c r="G17" i="2" l="1"/>
  <c r="G22" i="2" s="1"/>
  <c r="C17" i="2"/>
</calcChain>
</file>

<file path=xl/sharedStrings.xml><?xml version="1.0" encoding="utf-8"?>
<sst xmlns="http://schemas.openxmlformats.org/spreadsheetml/2006/main" count="71" uniqueCount="48">
  <si>
    <t>Reference to Staff Sixth Request, Item 9 Attachment 1</t>
  </si>
  <si>
    <t>Aviation Included by percent and allocation basis</t>
  </si>
  <si>
    <t>Company Billed - %'s</t>
  </si>
  <si>
    <t>Company Billed - $'s</t>
  </si>
  <si>
    <t>Basis for Allocation</t>
  </si>
  <si>
    <t>Kentucky Power</t>
  </si>
  <si>
    <t>Other AEP Affiliates</t>
  </si>
  <si>
    <t>Total</t>
  </si>
  <si>
    <t>08 - Number of Electric Retail Cust</t>
  </si>
  <si>
    <t xml:space="preserve">09 - Number of Employees           </t>
  </si>
  <si>
    <t xml:space="preserve">17 - Number of Purchase Orders     </t>
  </si>
  <si>
    <t xml:space="preserve">33 - Number of Workstations        </t>
  </si>
  <si>
    <t xml:space="preserve">48 - MW Generating Capability      </t>
  </si>
  <si>
    <t xml:space="preserve">58 - Total Assets                  </t>
  </si>
  <si>
    <t xml:space="preserve">63 - Total Gross Utility Plant     </t>
  </si>
  <si>
    <t>Kentucky Power Company</t>
  </si>
  <si>
    <t>AEPSC Billings to Kentucky Power Company for Aviation</t>
  </si>
  <si>
    <t>For the Test Year Ended March 2023</t>
  </si>
  <si>
    <t>Kentucky Power - Total Company</t>
  </si>
  <si>
    <t>Kentucky Power - KY Jurisdictional</t>
  </si>
  <si>
    <t>FERC 
Account</t>
  </si>
  <si>
    <t xml:space="preserve"> AEPSC Billed Amount</t>
  </si>
  <si>
    <t>Mitchell Share Billed to WPCo</t>
  </si>
  <si>
    <t>AEPSC Billed Amount 
Net of 
Mitchell Share Billed to WPCo</t>
  </si>
  <si>
    <t>Allocator Description</t>
  </si>
  <si>
    <t>Allocator</t>
  </si>
  <si>
    <t>Account Included/Excluded from Cost of Service?</t>
  </si>
  <si>
    <t>1630</t>
  </si>
  <si>
    <t>Excluded</t>
  </si>
  <si>
    <t>4264</t>
  </si>
  <si>
    <t>4265</t>
  </si>
  <si>
    <t>5000</t>
  </si>
  <si>
    <t>PDAF</t>
  </si>
  <si>
    <t>Included</t>
  </si>
  <si>
    <t>5600</t>
  </si>
  <si>
    <t>GP-TRANS</t>
  </si>
  <si>
    <t>9100</t>
  </si>
  <si>
    <t>CUST</t>
  </si>
  <si>
    <t>9210</t>
  </si>
  <si>
    <t>A&amp;G</t>
  </si>
  <si>
    <t>9230</t>
  </si>
  <si>
    <t>9302</t>
  </si>
  <si>
    <t>Grand Total</t>
  </si>
  <si>
    <t>Total Included</t>
  </si>
  <si>
    <t>Total Excluded</t>
  </si>
  <si>
    <t>KPCO_R_KPSC_6_9_Attachment1</t>
  </si>
  <si>
    <t>Check - Reconciles</t>
  </si>
  <si>
    <t xml:space="preserve">KPCO_R_KPSC_PHDR_38_Attachment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</si>
</sst>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0" fillId="0" borderId="0" xfId="3" applyNumberFormat="1" applyFont="1"/>
    <xf numFmtId="9" fontId="0" fillId="0" borderId="0" xfId="3" applyFont="1"/>
    <xf numFmtId="165" fontId="0" fillId="0" borderId="0" xfId="2" applyNumberFormat="1" applyFont="1"/>
    <xf numFmtId="164" fontId="0" fillId="0" borderId="2" xfId="3" applyNumberFormat="1" applyFont="1" applyBorder="1"/>
    <xf numFmtId="9" fontId="0" fillId="0" borderId="2" xfId="3" applyFont="1" applyBorder="1"/>
    <xf numFmtId="165" fontId="0" fillId="0" borderId="2" xfId="2" applyNumberFormat="1" applyFont="1" applyBorder="1"/>
    <xf numFmtId="43" fontId="0" fillId="0" borderId="0" xfId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/>
    </xf>
    <xf numFmtId="38" fontId="0" fillId="0" borderId="10" xfId="0" applyNumberFormat="1" applyBorder="1"/>
    <xf numFmtId="166" fontId="0" fillId="0" borderId="0" xfId="0" applyNumberFormat="1"/>
    <xf numFmtId="166" fontId="0" fillId="0" borderId="11" xfId="1" applyNumberFormat="1" applyFont="1" applyBorder="1"/>
    <xf numFmtId="166" fontId="0" fillId="2" borderId="11" xfId="1" applyNumberFormat="1" applyFont="1" applyFill="1" applyBorder="1"/>
    <xf numFmtId="166" fontId="0" fillId="2" borderId="0" xfId="1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38" fontId="0" fillId="0" borderId="12" xfId="0" applyNumberFormat="1" applyBorder="1"/>
    <xf numFmtId="166" fontId="0" fillId="0" borderId="13" xfId="1" applyNumberFormat="1" applyFont="1" applyBorder="1"/>
    <xf numFmtId="166" fontId="0" fillId="2" borderId="13" xfId="1" applyNumberFormat="1" applyFont="1" applyFill="1" applyBorder="1"/>
    <xf numFmtId="0" fontId="4" fillId="0" borderId="13" xfId="0" applyFont="1" applyBorder="1" applyAlignment="1">
      <alignment horizontal="left"/>
    </xf>
    <xf numFmtId="0" fontId="4" fillId="0" borderId="0" xfId="0" applyFont="1"/>
    <xf numFmtId="167" fontId="4" fillId="0" borderId="0" xfId="0" applyNumberFormat="1" applyFont="1"/>
    <xf numFmtId="166" fontId="0" fillId="0" borderId="8" xfId="1" applyNumberFormat="1" applyFont="1" applyBorder="1"/>
    <xf numFmtId="0" fontId="4" fillId="0" borderId="8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38" fontId="0" fillId="0" borderId="14" xfId="0" applyNumberFormat="1" applyBorder="1"/>
    <xf numFmtId="166" fontId="0" fillId="0" borderId="14" xfId="0" applyNumberFormat="1" applyBorder="1"/>
    <xf numFmtId="38" fontId="0" fillId="0" borderId="9" xfId="0" applyNumberFormat="1" applyBorder="1"/>
    <xf numFmtId="38" fontId="0" fillId="2" borderId="9" xfId="0" applyNumberFormat="1" applyFill="1" applyBorder="1"/>
    <xf numFmtId="38" fontId="2" fillId="0" borderId="0" xfId="0" applyNumberFormat="1" applyFont="1"/>
    <xf numFmtId="0" fontId="2" fillId="0" borderId="0" xfId="0" applyFont="1" applyAlignment="1">
      <alignment horizontal="center"/>
    </xf>
    <xf numFmtId="38" fontId="0" fillId="0" borderId="0" xfId="0" applyNumberFormat="1"/>
    <xf numFmtId="38" fontId="0" fillId="2" borderId="0" xfId="0" applyNumberFormat="1" applyFill="1"/>
    <xf numFmtId="38" fontId="0" fillId="0" borderId="2" xfId="0" applyNumberFormat="1" applyBorder="1"/>
    <xf numFmtId="165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193D-6C26-4783-B4D5-8E456639942E}">
  <sheetPr>
    <pageSetUpPr fitToPage="1"/>
  </sheetPr>
  <dimension ref="A1:I50"/>
  <sheetViews>
    <sheetView tabSelected="1" zoomScale="85" zoomScaleNormal="85" workbookViewId="0">
      <selection activeCell="J20" sqref="J20"/>
    </sheetView>
  </sheetViews>
  <sheetFormatPr defaultRowHeight="15" x14ac:dyDescent="0.25"/>
  <cols>
    <col min="1" max="1" width="33.140625" bestFit="1" customWidth="1"/>
    <col min="2" max="4" width="13.7109375" style="10" customWidth="1"/>
    <col min="5" max="5" width="9" style="10" bestFit="1" customWidth="1"/>
    <col min="6" max="6" width="33.140625" style="10" bestFit="1" customWidth="1"/>
    <col min="7" max="9" width="13.7109375" customWidth="1"/>
    <col min="10" max="10" width="11.28515625" bestFit="1" customWidth="1"/>
    <col min="11" max="11" width="31.42578125" bestFit="1" customWidth="1"/>
    <col min="12" max="12" width="10" bestFit="1" customWidth="1"/>
    <col min="13" max="13" width="18.85546875" bestFit="1" customWidth="1"/>
    <col min="14" max="14" width="11.5703125" bestFit="1" customWidth="1"/>
    <col min="15" max="15" width="28.140625" bestFit="1" customWidth="1"/>
    <col min="16" max="16" width="8.42578125" bestFit="1" customWidth="1"/>
    <col min="17" max="17" width="11.28515625" bestFit="1" customWidth="1"/>
  </cols>
  <sheetData>
    <row r="1" spans="1:9" x14ac:dyDescent="0.25">
      <c r="A1" s="13" t="s">
        <v>47</v>
      </c>
    </row>
    <row r="2" spans="1:9" x14ac:dyDescent="0.25">
      <c r="A2" s="11" t="s">
        <v>0</v>
      </c>
      <c r="B2" s="11"/>
      <c r="C2" s="11"/>
      <c r="D2" s="11"/>
      <c r="E2" s="11"/>
      <c r="F2" s="11"/>
    </row>
    <row r="3" spans="1:9" x14ac:dyDescent="0.25">
      <c r="A3" s="11" t="s">
        <v>1</v>
      </c>
      <c r="B3" s="11"/>
      <c r="C3" s="11"/>
      <c r="D3" s="11"/>
      <c r="E3" s="11"/>
      <c r="F3" s="11"/>
    </row>
    <row r="4" spans="1:9" x14ac:dyDescent="0.25">
      <c r="B4"/>
      <c r="C4"/>
      <c r="D4"/>
      <c r="E4"/>
      <c r="F4"/>
    </row>
    <row r="5" spans="1:9" x14ac:dyDescent="0.25">
      <c r="B5" s="12" t="s">
        <v>2</v>
      </c>
      <c r="C5" s="12"/>
      <c r="D5" s="12"/>
      <c r="E5"/>
      <c r="F5"/>
      <c r="G5" s="12" t="s">
        <v>3</v>
      </c>
      <c r="H5" s="12"/>
      <c r="I5" s="12"/>
    </row>
    <row r="6" spans="1:9" ht="30" x14ac:dyDescent="0.25">
      <c r="A6" s="1" t="s">
        <v>4</v>
      </c>
      <c r="B6" s="2" t="s">
        <v>5</v>
      </c>
      <c r="C6" s="2" t="s">
        <v>6</v>
      </c>
      <c r="D6" s="3" t="s">
        <v>7</v>
      </c>
      <c r="E6"/>
      <c r="F6" s="1" t="s">
        <v>4</v>
      </c>
      <c r="G6" s="2" t="s">
        <v>5</v>
      </c>
      <c r="H6" s="2" t="s">
        <v>6</v>
      </c>
      <c r="I6" s="3" t="s">
        <v>7</v>
      </c>
    </row>
    <row r="7" spans="1:9" x14ac:dyDescent="0.25">
      <c r="A7" t="s">
        <v>8</v>
      </c>
      <c r="B7" s="4">
        <v>2.9629832915403786E-2</v>
      </c>
      <c r="C7" s="4">
        <v>0.97037016708459622</v>
      </c>
      <c r="D7" s="5">
        <v>1</v>
      </c>
      <c r="E7"/>
      <c r="F7" t="s">
        <v>8</v>
      </c>
      <c r="G7" s="6">
        <v>6963.83</v>
      </c>
      <c r="H7" s="6">
        <v>228063.81999999998</v>
      </c>
      <c r="I7" s="6">
        <v>235027.64999999997</v>
      </c>
    </row>
    <row r="8" spans="1:9" x14ac:dyDescent="0.25">
      <c r="A8" t="s">
        <v>9</v>
      </c>
      <c r="B8" s="4">
        <v>2.7347787030339774E-2</v>
      </c>
      <c r="C8" s="4">
        <v>0.97265221296966031</v>
      </c>
      <c r="D8" s="5">
        <v>1</v>
      </c>
      <c r="E8"/>
      <c r="F8" t="s">
        <v>9</v>
      </c>
      <c r="G8" s="6">
        <v>3131.7599999999998</v>
      </c>
      <c r="H8" s="6">
        <v>111384.26999999997</v>
      </c>
      <c r="I8" s="6">
        <v>114516.02999999997</v>
      </c>
    </row>
    <row r="9" spans="1:9" x14ac:dyDescent="0.25">
      <c r="A9" t="s">
        <v>10</v>
      </c>
      <c r="B9" s="4">
        <v>2.8254364214301213E-2</v>
      </c>
      <c r="C9" s="4">
        <v>0.97174563578569884</v>
      </c>
      <c r="D9" s="5">
        <v>1</v>
      </c>
      <c r="E9"/>
      <c r="F9" t="s">
        <v>10</v>
      </c>
      <c r="G9" s="6">
        <v>8261.0499999999993</v>
      </c>
      <c r="H9" s="6">
        <v>284120.32999999984</v>
      </c>
      <c r="I9" s="6">
        <v>292381.37999999983</v>
      </c>
    </row>
    <row r="10" spans="1:9" x14ac:dyDescent="0.25">
      <c r="A10" t="s">
        <v>11</v>
      </c>
      <c r="B10" s="4">
        <v>2.4537149370866363E-2</v>
      </c>
      <c r="C10" s="4">
        <v>0.97546285062913363</v>
      </c>
      <c r="D10" s="5">
        <v>1</v>
      </c>
      <c r="E10"/>
      <c r="F10" t="s">
        <v>11</v>
      </c>
      <c r="G10" s="6">
        <v>1727.22</v>
      </c>
      <c r="H10" s="6">
        <v>68664.820000000007</v>
      </c>
      <c r="I10" s="6">
        <v>70392.040000000008</v>
      </c>
    </row>
    <row r="11" spans="1:9" x14ac:dyDescent="0.25">
      <c r="A11" t="s">
        <v>12</v>
      </c>
      <c r="B11" s="4">
        <v>2.160065415081831E-2</v>
      </c>
      <c r="C11" s="4">
        <v>0.97839934584918176</v>
      </c>
      <c r="D11" s="5">
        <v>1</v>
      </c>
      <c r="E11"/>
      <c r="F11" t="s">
        <v>12</v>
      </c>
      <c r="G11" s="6">
        <v>17403.306990000001</v>
      </c>
      <c r="H11" s="6">
        <v>788280.94999999972</v>
      </c>
      <c r="I11" s="6">
        <v>805684.25698999967</v>
      </c>
    </row>
    <row r="12" spans="1:9" x14ac:dyDescent="0.25">
      <c r="A12" t="s">
        <v>13</v>
      </c>
      <c r="B12" s="4">
        <v>2.7161300288899605E-2</v>
      </c>
      <c r="C12" s="4">
        <v>0.97283869971110049</v>
      </c>
      <c r="D12" s="5">
        <v>1</v>
      </c>
      <c r="E12" s="4"/>
      <c r="F12" t="s">
        <v>13</v>
      </c>
      <c r="G12" s="6">
        <v>116533.73794000008</v>
      </c>
      <c r="H12" s="6">
        <v>4173899.2199999993</v>
      </c>
      <c r="I12" s="6">
        <v>4290432.9579399992</v>
      </c>
    </row>
    <row r="13" spans="1:9" x14ac:dyDescent="0.25">
      <c r="A13" t="s">
        <v>14</v>
      </c>
      <c r="B13" s="4">
        <v>2.8868447982414572E-2</v>
      </c>
      <c r="C13" s="4">
        <v>0.97113155201758539</v>
      </c>
      <c r="D13" s="5">
        <v>1</v>
      </c>
      <c r="E13"/>
      <c r="F13" t="s">
        <v>14</v>
      </c>
      <c r="G13" s="6">
        <v>6086.1837250000008</v>
      </c>
      <c r="H13" s="6">
        <v>204738.57999999984</v>
      </c>
      <c r="I13" s="6">
        <v>210824.76372499985</v>
      </c>
    </row>
    <row r="14" spans="1:9" ht="15.75" thickBot="1" x14ac:dyDescent="0.3">
      <c r="B14" s="7">
        <v>2.6599135634941963E-2</v>
      </c>
      <c r="C14" s="7">
        <v>0.97340086436505813</v>
      </c>
      <c r="D14" s="8">
        <v>1</v>
      </c>
      <c r="E14"/>
      <c r="F14"/>
      <c r="G14" s="9">
        <v>160107.08865500009</v>
      </c>
      <c r="H14" s="9">
        <v>5859151.9899999984</v>
      </c>
      <c r="I14" s="9">
        <v>6019259.078654998</v>
      </c>
    </row>
    <row r="15" spans="1:9" ht="15.75" thickTop="1" x14ac:dyDescent="0.25">
      <c r="B15"/>
      <c r="C15"/>
      <c r="D15"/>
      <c r="E15"/>
      <c r="F15"/>
    </row>
    <row r="16" spans="1:9" x14ac:dyDescent="0.25">
      <c r="B16"/>
      <c r="C16"/>
      <c r="D16"/>
      <c r="E16"/>
      <c r="F16" s="13" t="s">
        <v>45</v>
      </c>
      <c r="G16" s="45">
        <f>KPCO_R_KPSC_6_9_Attachment1!D19</f>
        <v>160107.08865500003</v>
      </c>
    </row>
    <row r="17" spans="2:7" x14ac:dyDescent="0.25">
      <c r="B17"/>
      <c r="C17"/>
      <c r="D17"/>
      <c r="E17"/>
      <c r="F17" t="s">
        <v>46</v>
      </c>
      <c r="G17" s="48">
        <f>G14-G16</f>
        <v>0</v>
      </c>
    </row>
    <row r="18" spans="2:7" x14ac:dyDescent="0.25">
      <c r="B18"/>
      <c r="C18"/>
      <c r="D18"/>
      <c r="E18"/>
      <c r="F18"/>
    </row>
    <row r="19" spans="2:7" x14ac:dyDescent="0.25">
      <c r="B19"/>
      <c r="C19"/>
      <c r="D19"/>
      <c r="E19"/>
      <c r="F19"/>
    </row>
    <row r="20" spans="2:7" x14ac:dyDescent="0.25">
      <c r="B20"/>
      <c r="C20"/>
      <c r="D20"/>
      <c r="E20"/>
      <c r="F20"/>
    </row>
    <row r="21" spans="2:7" x14ac:dyDescent="0.25">
      <c r="B21"/>
      <c r="C21"/>
      <c r="D21"/>
      <c r="E21"/>
      <c r="F21"/>
    </row>
    <row r="22" spans="2:7" x14ac:dyDescent="0.25">
      <c r="B22"/>
      <c r="C22"/>
      <c r="D22"/>
      <c r="E22"/>
      <c r="F22"/>
    </row>
    <row r="23" spans="2:7" x14ac:dyDescent="0.25">
      <c r="B23"/>
      <c r="C23"/>
      <c r="D23"/>
      <c r="E23"/>
      <c r="F23"/>
    </row>
    <row r="24" spans="2:7" x14ac:dyDescent="0.25">
      <c r="B24"/>
      <c r="C24"/>
      <c r="D24"/>
      <c r="E24"/>
      <c r="F24"/>
    </row>
    <row r="25" spans="2:7" x14ac:dyDescent="0.25">
      <c r="B25"/>
      <c r="C25"/>
      <c r="D25"/>
      <c r="E25"/>
      <c r="F25"/>
    </row>
    <row r="26" spans="2:7" x14ac:dyDescent="0.25">
      <c r="B26"/>
      <c r="C26"/>
      <c r="D26"/>
      <c r="E26"/>
      <c r="F26"/>
    </row>
    <row r="27" spans="2:7" x14ac:dyDescent="0.25">
      <c r="B27"/>
      <c r="C27"/>
      <c r="D27"/>
      <c r="E27"/>
      <c r="F27"/>
    </row>
    <row r="28" spans="2:7" x14ac:dyDescent="0.25">
      <c r="B28"/>
      <c r="C28"/>
      <c r="D28"/>
      <c r="E28"/>
      <c r="F28"/>
    </row>
    <row r="29" spans="2:7" x14ac:dyDescent="0.25">
      <c r="B29"/>
      <c r="C29"/>
      <c r="D29"/>
      <c r="E29"/>
      <c r="F29"/>
    </row>
    <row r="30" spans="2:7" x14ac:dyDescent="0.25">
      <c r="B30"/>
      <c r="C30"/>
      <c r="D30"/>
      <c r="E30"/>
      <c r="F30"/>
    </row>
    <row r="31" spans="2:7" x14ac:dyDescent="0.25">
      <c r="B31"/>
      <c r="C31"/>
      <c r="D31"/>
      <c r="E31"/>
      <c r="F31"/>
    </row>
    <row r="32" spans="2:7" x14ac:dyDescent="0.25">
      <c r="B32"/>
      <c r="C32"/>
      <c r="D32"/>
      <c r="E32"/>
      <c r="F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2" x14ac:dyDescent="0.25">
      <c r="B49"/>
    </row>
    <row r="50" spans="2:2" x14ac:dyDescent="0.25">
      <c r="B50"/>
    </row>
  </sheetData>
  <mergeCells count="4">
    <mergeCell ref="A2:F2"/>
    <mergeCell ref="A3:F3"/>
    <mergeCell ref="B5:D5"/>
    <mergeCell ref="G5:I5"/>
  </mergeCells>
  <pageMargins left="0.7" right="0.7" top="0.75" bottom="0.75" header="0.3" footer="0.3"/>
  <pageSetup scale="74" orientation="landscape" verticalDpi="0" r:id="rId1"/>
  <headerFooter>
    <oddHeader>&amp;RCase No. 2023-00159
Staff's Post Hearing Data Requests
Dated 12/05/2023
Item No. 38
Attachment 1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5160-A9F3-44BD-8BC4-B9BC1FA48422}">
  <dimension ref="A1:H22"/>
  <sheetViews>
    <sheetView workbookViewId="0">
      <selection activeCell="C36" sqref="C36"/>
    </sheetView>
  </sheetViews>
  <sheetFormatPr defaultRowHeight="15" x14ac:dyDescent="0.25"/>
  <cols>
    <col min="1" max="1" width="11.28515625" customWidth="1"/>
    <col min="2" max="4" width="15.85546875" customWidth="1"/>
    <col min="5" max="5" width="11.140625" bestFit="1" customWidth="1"/>
    <col min="6" max="6" width="9" bestFit="1" customWidth="1"/>
    <col min="7" max="7" width="15.85546875" customWidth="1"/>
    <col min="8" max="8" width="20.140625" customWidth="1"/>
  </cols>
  <sheetData>
    <row r="1" spans="1:8" x14ac:dyDescent="0.25">
      <c r="A1" s="13" t="s">
        <v>45</v>
      </c>
    </row>
    <row r="2" spans="1:8" x14ac:dyDescent="0.25">
      <c r="A2" s="13" t="s">
        <v>15</v>
      </c>
    </row>
    <row r="3" spans="1:8" x14ac:dyDescent="0.25">
      <c r="A3" s="13" t="s">
        <v>16</v>
      </c>
    </row>
    <row r="4" spans="1:8" x14ac:dyDescent="0.25">
      <c r="A4" s="13" t="s">
        <v>17</v>
      </c>
    </row>
    <row r="6" spans="1:8" x14ac:dyDescent="0.25">
      <c r="B6" s="14" t="s">
        <v>18</v>
      </c>
      <c r="C6" s="15"/>
      <c r="D6" s="16"/>
      <c r="E6" s="14" t="s">
        <v>19</v>
      </c>
      <c r="F6" s="15"/>
      <c r="G6" s="16"/>
    </row>
    <row r="7" spans="1:8" ht="75" x14ac:dyDescent="0.25">
      <c r="A7" s="17" t="s">
        <v>20</v>
      </c>
      <c r="B7" s="18" t="s">
        <v>21</v>
      </c>
      <c r="C7" s="19" t="s">
        <v>22</v>
      </c>
      <c r="D7" s="19" t="s">
        <v>23</v>
      </c>
      <c r="E7" s="20" t="s">
        <v>24</v>
      </c>
      <c r="F7" s="20" t="s">
        <v>25</v>
      </c>
      <c r="G7" s="20" t="s">
        <v>23</v>
      </c>
      <c r="H7" s="21" t="s">
        <v>26</v>
      </c>
    </row>
    <row r="8" spans="1:8" x14ac:dyDescent="0.25">
      <c r="A8" s="22" t="s">
        <v>27</v>
      </c>
      <c r="B8" s="23">
        <v>2624.61</v>
      </c>
      <c r="C8" s="24">
        <f>B8-D8</f>
        <v>246.29946500000005</v>
      </c>
      <c r="D8" s="25">
        <v>2378.3105350000001</v>
      </c>
      <c r="E8" s="26"/>
      <c r="F8" s="27"/>
      <c r="G8" s="26"/>
      <c r="H8" s="28" t="s">
        <v>28</v>
      </c>
    </row>
    <row r="9" spans="1:8" x14ac:dyDescent="0.25">
      <c r="A9" s="29" t="s">
        <v>29</v>
      </c>
      <c r="B9" s="30">
        <v>4592.8499999999995</v>
      </c>
      <c r="C9" s="24">
        <f t="shared" ref="C9:C16" si="0">B9-D9</f>
        <v>571.90522999999985</v>
      </c>
      <c r="D9" s="31">
        <v>4020.9447699999996</v>
      </c>
      <c r="E9" s="32"/>
      <c r="F9" s="27"/>
      <c r="G9" s="32"/>
      <c r="H9" s="28" t="s">
        <v>28</v>
      </c>
    </row>
    <row r="10" spans="1:8" x14ac:dyDescent="0.25">
      <c r="A10" s="29" t="s">
        <v>30</v>
      </c>
      <c r="B10" s="30">
        <v>34436.390000000014</v>
      </c>
      <c r="C10" s="24">
        <f t="shared" si="0"/>
        <v>5570.2751950000202</v>
      </c>
      <c r="D10" s="31">
        <v>28866.114804999994</v>
      </c>
      <c r="E10" s="32"/>
      <c r="F10" s="27"/>
      <c r="G10" s="32"/>
      <c r="H10" s="28" t="s">
        <v>28</v>
      </c>
    </row>
    <row r="11" spans="1:8" x14ac:dyDescent="0.25">
      <c r="A11" s="29" t="s">
        <v>31</v>
      </c>
      <c r="B11" s="30">
        <v>16964.96</v>
      </c>
      <c r="C11" s="24">
        <f t="shared" si="0"/>
        <v>4737.6767850000015</v>
      </c>
      <c r="D11" s="31">
        <v>12227.283214999998</v>
      </c>
      <c r="E11" s="33" t="s">
        <v>32</v>
      </c>
      <c r="F11" s="34">
        <v>0.98499999999999999</v>
      </c>
      <c r="G11" s="31">
        <f>D11*F11</f>
        <v>12043.873966774998</v>
      </c>
      <c r="H11" s="28" t="s">
        <v>33</v>
      </c>
    </row>
    <row r="12" spans="1:8" x14ac:dyDescent="0.25">
      <c r="A12" s="29" t="s">
        <v>34</v>
      </c>
      <c r="B12" s="30">
        <v>12017.689999999999</v>
      </c>
      <c r="C12" s="24">
        <f t="shared" si="0"/>
        <v>0</v>
      </c>
      <c r="D12" s="31">
        <v>12017.689999999999</v>
      </c>
      <c r="E12" s="33" t="s">
        <v>35</v>
      </c>
      <c r="F12" s="34">
        <v>0.98499999999999999</v>
      </c>
      <c r="G12" s="31">
        <f t="shared" ref="G12:G16" si="1">D12*F12</f>
        <v>11837.424649999999</v>
      </c>
      <c r="H12" s="28" t="s">
        <v>33</v>
      </c>
    </row>
    <row r="13" spans="1:8" x14ac:dyDescent="0.25">
      <c r="A13" s="29" t="s">
        <v>36</v>
      </c>
      <c r="B13" s="30">
        <v>1408.99</v>
      </c>
      <c r="C13" s="24">
        <f t="shared" si="0"/>
        <v>330.51299999999992</v>
      </c>
      <c r="D13" s="31">
        <v>1078.4770000000001</v>
      </c>
      <c r="E13" s="33" t="s">
        <v>37</v>
      </c>
      <c r="F13" s="35">
        <v>1</v>
      </c>
      <c r="G13" s="31">
        <f t="shared" si="1"/>
        <v>1078.4770000000001</v>
      </c>
      <c r="H13" s="28" t="s">
        <v>33</v>
      </c>
    </row>
    <row r="14" spans="1:8" x14ac:dyDescent="0.25">
      <c r="A14" s="29" t="s">
        <v>38</v>
      </c>
      <c r="B14" s="30">
        <v>140204.98000000013</v>
      </c>
      <c r="C14" s="24">
        <f t="shared" si="0"/>
        <v>11691.485285000104</v>
      </c>
      <c r="D14" s="31">
        <v>128513.49471500002</v>
      </c>
      <c r="E14" s="33" t="s">
        <v>39</v>
      </c>
      <c r="F14" s="34">
        <v>0.98499999999999999</v>
      </c>
      <c r="G14" s="31">
        <f t="shared" si="1"/>
        <v>126585.79229427502</v>
      </c>
      <c r="H14" s="28" t="s">
        <v>33</v>
      </c>
    </row>
    <row r="15" spans="1:8" x14ac:dyDescent="0.25">
      <c r="A15" s="29" t="s">
        <v>40</v>
      </c>
      <c r="B15" s="30">
        <v>6699.5200000000013</v>
      </c>
      <c r="C15" s="24">
        <f t="shared" si="0"/>
        <v>979.99627500000133</v>
      </c>
      <c r="D15" s="31">
        <v>5719.523725</v>
      </c>
      <c r="E15" s="33" t="s">
        <v>39</v>
      </c>
      <c r="F15" s="34">
        <v>0.98499999999999999</v>
      </c>
      <c r="G15" s="31">
        <f t="shared" si="1"/>
        <v>5633.730869125</v>
      </c>
      <c r="H15" s="28" t="s">
        <v>33</v>
      </c>
    </row>
    <row r="16" spans="1:8" x14ac:dyDescent="0.25">
      <c r="A16" s="29" t="s">
        <v>41</v>
      </c>
      <c r="B16" s="30">
        <v>550.62</v>
      </c>
      <c r="C16" s="24">
        <f t="shared" si="0"/>
        <v>0</v>
      </c>
      <c r="D16" s="36">
        <v>550.62</v>
      </c>
      <c r="E16" s="37" t="s">
        <v>39</v>
      </c>
      <c r="F16" s="34">
        <v>0.98499999999999999</v>
      </c>
      <c r="G16" s="36">
        <f t="shared" si="1"/>
        <v>542.36069999999995</v>
      </c>
      <c r="H16" s="28" t="s">
        <v>33</v>
      </c>
    </row>
    <row r="17" spans="1:8" x14ac:dyDescent="0.25">
      <c r="A17" s="38" t="s">
        <v>42</v>
      </c>
      <c r="B17" s="39">
        <f>SUM(B8:B16)</f>
        <v>219500.61000000013</v>
      </c>
      <c r="C17" s="40">
        <f>SUM(C8:C16)</f>
        <v>24128.151235000129</v>
      </c>
      <c r="D17" s="41">
        <f>SUM(D8:D16)</f>
        <v>195372.45876500002</v>
      </c>
      <c r="E17" s="42"/>
      <c r="F17" s="42"/>
      <c r="G17" s="41">
        <f>SUM(G11:G16)</f>
        <v>157721.659480175</v>
      </c>
    </row>
    <row r="19" spans="1:8" x14ac:dyDescent="0.25">
      <c r="D19" s="43">
        <f>SUM(D11:D16)</f>
        <v>160107.08865500003</v>
      </c>
      <c r="E19" s="43"/>
      <c r="F19" s="43"/>
      <c r="G19" s="43">
        <f>SUM(G11:G16)</f>
        <v>157721.659480175</v>
      </c>
      <c r="H19" s="44" t="s">
        <v>43</v>
      </c>
    </row>
    <row r="20" spans="1:8" x14ac:dyDescent="0.25">
      <c r="D20" s="45">
        <f>SUM(D8:D10)</f>
        <v>35265.370109999996</v>
      </c>
      <c r="E20" s="45"/>
      <c r="F20" s="45"/>
      <c r="G20" s="46"/>
      <c r="H20" s="28" t="s">
        <v>44</v>
      </c>
    </row>
    <row r="21" spans="1:8" ht="15.75" thickBot="1" x14ac:dyDescent="0.3">
      <c r="D21" s="47">
        <f>D19+D20</f>
        <v>195372.45876500002</v>
      </c>
      <c r="E21" s="45"/>
      <c r="F21" s="45"/>
      <c r="G21" s="47">
        <f>G19+G20</f>
        <v>157721.659480175</v>
      </c>
      <c r="H21" s="28" t="s">
        <v>42</v>
      </c>
    </row>
    <row r="22" spans="1:8" ht="15.75" thickTop="1" x14ac:dyDescent="0.25">
      <c r="D22" s="10">
        <f>D21-D17</f>
        <v>0</v>
      </c>
      <c r="E22" s="10"/>
      <c r="F22" s="10"/>
      <c r="G22" s="10">
        <f>G21-G17</f>
        <v>0</v>
      </c>
    </row>
  </sheetData>
  <mergeCells count="2">
    <mergeCell ref="B6:D6"/>
    <mergeCell ref="E6:G6"/>
  </mergeCells>
  <pageMargins left="0.7" right="0.7" top="0.75" bottom="0.75" header="0.3" footer="0.3"/>
  <pageSetup orientation="portrait" r:id="rId1"/>
  <headerFooter>
    <oddHeader>&amp;RCase No. 2023-00159
Staff's Sixth Set of Data Requests
Dated 10/30/2023
Item No. 9
Attachment 1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FMxMzAxODY8L1VzZXJOYW1lPjxEYXRlVGltZT4xMi8xMC8yMDIzIDk6NDQ6MzcgUE08L0RhdGVUaW1lPjxMYWJlbFN0cmluZz5BRVAgSW50ZXJuYWw8L0xhYmVsU3RyaW5nPjwvaXRlbT48L2xhYmVsSGlzdG9yeT4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7880673-9489-45D2-AB6D-61E08AC25D3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61F2007-A5E1-4E07-8955-DC2843585AE0}">
  <ds:schemaRefs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51831b8d-857f-44dd-949b-652450d1a5df"/>
    <ds:schemaRef ds:uri="http://schemas.microsoft.com/office/2006/documentManagement/types"/>
    <ds:schemaRef ds:uri="http://purl.org/dc/dcmitype/"/>
    <ds:schemaRef ds:uri="a1040523-5304-4b09-b6d4-64a124c994e2"/>
    <ds:schemaRef ds:uri="5b640fb8-5a34-41c1-9307-1b790ff29a8b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A64EAC-BD0B-455B-A670-46CC9245AF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994100-1474-4EFA-A5D5-0FEA96A7A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C1F678B-4107-4D39-921F-2013E08AC9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Attachment 1</vt:lpstr>
      <vt:lpstr>KPCO_R_KPSC_6_9_Attachment1</vt:lpstr>
      <vt:lpstr>'Attachment 1'!Print_Area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 Lysiak</dc:creator>
  <cp:lastModifiedBy>Heather M Whitney</cp:lastModifiedBy>
  <dcterms:created xsi:type="dcterms:W3CDTF">2023-12-10T21:44:21Z</dcterms:created>
  <dcterms:modified xsi:type="dcterms:W3CDTF">2023-12-12T17:03:20Z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5d67a70d-9306-4eb5-939c-0e0ba82c37b1</vt:lpwstr>
  </property>
  <property fmtid="{D5CDD505-2E9C-101B-9397-08002B2CF9AE}" pid="3" name="bjClsUserRVM">
    <vt:lpwstr>[]</vt:lpwstr>
  </property>
  <property fmtid="{D5CDD505-2E9C-101B-9397-08002B2CF9AE}" pid="4" name="bjSaver">
    <vt:lpwstr>LgT+S9iE8TI5poaCkgSRPw/NDBl3gWLl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{57880673-9489-45D2-AB6D-61E08AC25D31}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