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nnections.xml" ContentType="application/vnd.openxmlformats-officedocument.spreadsheetml.connection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xl/metadata.xml" ContentType="application/vnd.openxmlformats-officedocument.spreadsheetml.sheetMetadata+xml"/>
  <Override PartName="/docProps/app.xml" ContentType="application/vnd.openxmlformats-officedocument.extended-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T:\Regulatory Accounting Services\Kentucky - Base Cases\2023 KY Rate Case - March 31 Test Year\Data Requests\Staff PHDR\"/>
    </mc:Choice>
  </mc:AlternateContent>
  <xr:revisionPtr revIDLastSave="0" documentId="13_ncr:1_{597FBFA1-31CE-4565-8995-5236B7B696E1}" xr6:coauthVersionLast="47" xr6:coauthVersionMax="47" xr10:uidLastSave="{00000000-0000-0000-0000-000000000000}"/>
  <bookViews>
    <workbookView xWindow="-120" yWindow="-120" windowWidth="29040" windowHeight="15720" xr2:uid="{E4955A4C-BF53-4E9F-942B-EF8346532EEB}"/>
  </bookViews>
  <sheets>
    <sheet name="PHDR_29" sheetId="1" r:id="rId1"/>
    <sheet name="A" sheetId="2" r:id="rId2"/>
    <sheet name="B" sheetId="3" r:id="rId3"/>
    <sheet name="C" sheetId="4" r:id="rId4"/>
    <sheet name="D" sheetId="5" r:id="rId5"/>
    <sheet name="E" sheetId="6" r:id="rId6"/>
    <sheet name="F" sheetId="7" r:id="rId7"/>
    <sheet name="G" sheetId="8" r:id="rId8"/>
    <sheet name="H" sheetId="9" r:id="rId9"/>
    <sheet name="I" sheetId="10" r:id="rId10"/>
    <sheet name="J" sheetId="11" r:id="rId11"/>
    <sheet name="K" sheetId="12" r:id="rId12"/>
    <sheet name="L" sheetId="13" r:id="rId13"/>
    <sheet name="M" sheetId="14" r:id="rId14"/>
    <sheet name="N" sheetId="15" r:id="rId15"/>
    <sheet name="O" sheetId="16" r:id="rId16"/>
  </sheets>
  <calcPr calcId="191029" iterate="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Query1-6f901247-20b9-4d62-bd3a-4c2c37b61e2e" name="Query1" connection="Query - Query1"/>
          <x15:modelTable id="Query1-efb57a58-5523-4a8b-89fc-d7ba17fcf7e3" name="Query11" connection="Query - Query1 (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 i="1" l="1"/>
  <c r="A7" i="1"/>
  <c r="A8" i="1" s="1"/>
  <c r="A9" i="1" s="1"/>
  <c r="A10" i="1" s="1"/>
  <c r="A11" i="1" s="1"/>
  <c r="A12" i="1" s="1"/>
  <c r="A13" i="1" s="1"/>
  <c r="A14" i="1" s="1"/>
  <c r="A15" i="1" s="1"/>
  <c r="A16" i="1" s="1"/>
  <c r="E12" i="1"/>
  <c r="I9" i="1" l="1"/>
  <c r="E13" i="1" l="1"/>
  <c r="E11" i="1"/>
  <c r="E14" i="1" s="1"/>
  <c r="E16" i="1" s="1"/>
  <c r="G13" i="1"/>
  <c r="G9" i="1"/>
  <c r="G12" i="1" l="1"/>
  <c r="G11" i="1" l="1"/>
  <c r="G14" i="1" l="1"/>
  <c r="G16" i="1" s="1"/>
  <c r="I11" i="1"/>
  <c r="I14" i="1" s="1"/>
  <c r="I16" i="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F831CA8-2541-43BC-87D0-DC6218654A73}" name="Query - Query1" description="Connection to the 'Query1' query in the workbook." type="100" refreshedVersion="8" minRefreshableVersion="5">
    <extLst>
      <ext xmlns:x15="http://schemas.microsoft.com/office/spreadsheetml/2010/11/main" uri="{DE250136-89BD-433C-8126-D09CA5730AF9}">
        <x15:connection id="fc7ceb0a-fd2e-499d-8d39-24b244587b34">
          <x15:oledbPr connection="Provider=Microsoft.Mashup.OleDb.1;Data Source=$Workbook$;Location=Query1;Extended Properties=&quot;&quot;">
            <x15:dbTables>
              <x15:dbTable name="Query1"/>
            </x15:dbTables>
          </x15:oledbPr>
        </x15:connection>
      </ext>
    </extLst>
  </connection>
  <connection id="2" xr16:uid="{B44BDE7F-359A-4BA3-B1C0-5471AB155AA6}" name="Query - Query1 (2)" description="Connection to the 'Query1 (2)' query in the workbook." type="100" refreshedVersion="8" minRefreshableVersion="5">
    <extLst>
      <ext xmlns:x15="http://schemas.microsoft.com/office/spreadsheetml/2010/11/main" uri="{DE250136-89BD-433C-8126-D09CA5730AF9}">
        <x15:connection id="04efdc1d-46cc-447c-87d2-68cbf133136e">
          <x15:oledbPr connection="Provider=Microsoft.Mashup.OleDb.1;Data Source=$Workbook$;Location=&quot;Query1 (2)&quot;;Extended Properties=&quot;&quot;">
            <x15:dbTables>
              <x15:dbTable name="Query1 (2)"/>
            </x15:dbTables>
          </x15:oledbPr>
        </x15:connection>
      </ext>
    </extLst>
  </connection>
  <connection id="3" xr16:uid="{D8985EE1-2A6E-4574-A7A6-04A81FA3D23F}"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Query1].[BUSINESS_UNIT].[All]}"/>
    <s v="{[Query1].[Year Month].&amp;[2017 1],[Query1].[Year Month].&amp;[2017 2]}"/>
    <s v="{[Query1].[JOURNAL_ID].[All]}"/>
    <s v="{[Query1].[Year Month].&amp;[2019 4],[Query1].[Year Month].&amp;[2019 5],[Query1].[Year Month].&amp;[2019 6],[Query1].[Year Month].&amp;[2019 7],[Query1].[Year Month].&amp;[2019 8],[Query1].[Year Month].&amp;[2019 9],[Query1].[Year Month].&amp;[2020 1],[Query1].[Year Month].&amp;[2020 2],[Query1].[Year Month].&amp;[2020 3],[Query1].[Year Month].&amp;[2019 10],[Query1].[Year Month].&amp;[2019 11],[Query1].[Year Month].&amp;[2019 12]}"/>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<sst xmlns="http://schemas.openxmlformats.org/spreadsheetml/2006/main" count="184" uniqueCount="103">
  <si>
    <t>Deferred Storm Expenses Included in Capitalization</t>
  </si>
  <si>
    <t>Deferred Storm Expenses Included in Rate Base</t>
  </si>
  <si>
    <t>2017-00179</t>
  </si>
  <si>
    <t>2020-00174</t>
  </si>
  <si>
    <t>Approved</t>
  </si>
  <si>
    <t>Settlement</t>
  </si>
  <si>
    <t>2023-00159</t>
  </si>
  <si>
    <t>Level of Major Storm Project Expense</t>
  </si>
  <si>
    <t>Level of Non-Major Storm Project Expense</t>
  </si>
  <si>
    <t>A</t>
  </si>
  <si>
    <t>B</t>
  </si>
  <si>
    <t>C</t>
  </si>
  <si>
    <t>D</t>
  </si>
  <si>
    <t>E</t>
  </si>
  <si>
    <t>F</t>
  </si>
  <si>
    <t>G</t>
  </si>
  <si>
    <t>H</t>
  </si>
  <si>
    <t>I</t>
  </si>
  <si>
    <t>J</t>
  </si>
  <si>
    <t>K</t>
  </si>
  <si>
    <t>L</t>
  </si>
  <si>
    <t>M</t>
  </si>
  <si>
    <t>N</t>
  </si>
  <si>
    <t xml:space="preserve">Link:  </t>
  </si>
  <si>
    <t>psc.ky.gov/pscscf/2017 Cases/2017-00179//20180118_PSC_ORDER.pdf</t>
  </si>
  <si>
    <t>*KPCO_APP_Section_V_Exhibit_2.pdf (ky.gov)</t>
  </si>
  <si>
    <t>Link:</t>
  </si>
  <si>
    <t>*20180118_PSC_ORDER.pdf (ky.gov)</t>
  </si>
  <si>
    <t>KPCO_R_KPSC_2_11_attachment1.xlsx (live.com)</t>
  </si>
  <si>
    <t>*20210113_PSC_ORDER.pdf (ky.gov)</t>
  </si>
  <si>
    <t>*KPCO_APP_Section_V_Exhibit_1.pdf (ky.gov)</t>
  </si>
  <si>
    <t>Case No. 2020-00174 Order Dated January 13, 2021, Page 51</t>
  </si>
  <si>
    <t>*KPCO_Section_V_Exhibit_2.pdf (ky.gov)</t>
  </si>
  <si>
    <t>KPCO_R_KPSC_PHDR_29_Attachment1</t>
  </si>
  <si>
    <t>Line No.</t>
  </si>
  <si>
    <t>Description</t>
  </si>
  <si>
    <t>*KPCO_Section_V_Exhibit_1.pdf (ky.gov)</t>
  </si>
  <si>
    <t>*02-KPCO_Notice_of_Filing_Corrected_Settlement_Agreement.pdf (ky.gov)</t>
  </si>
  <si>
    <t>KPCO_R_KPSC_1_11_Attachment_1.xlsx (live.com)</t>
  </si>
  <si>
    <t>Case No. 2023-00159 Section V, Application Exhibit 2, W16, multiplied by GP-DIST jurisdictional allocator of 0.999.  No changes reflected in Case No. 2023-00159 Settlement Agreement.</t>
  </si>
  <si>
    <t>Case No. 2023-00159 Section V, Application Exhibit 1, Schedule 4, Line No. 371 Column (6).  No changes reflected in Case No. 2023-00159 Settlement Agreement.</t>
  </si>
  <si>
    <t>Case No. 2023-00159 Settlement Agreement, Page 5 and Exhibit 4.</t>
  </si>
  <si>
    <t>Case No. 2017-00179 Order Dated January 18, 2018, Page 30.</t>
  </si>
  <si>
    <t>Case No. 2017-00179 Section V, Application Exhibit 2, W17, multiplied by GP-DIST jurisdictional allocator of 0.999 and Case No. 2017-00179 Order Dated January 18, 2018, Page 17.</t>
  </si>
  <si>
    <t>Case No. 2017-00179 Order Dated January 18, 2018 and Section 9. of the Case No. 2017-00179 Settlement Agreement.</t>
  </si>
  <si>
    <t>Case No. 2020-00174 Section V, Application Exhibit 2, W16, multiplied by GP-DIST jurisdictional allocator of 0.999.  No changes reflected in Case No. 2020-00174 Order Dated January 13, 2021.</t>
  </si>
  <si>
    <t>Case No. 2020-00174 Section V, Application Exhibit 1, Schedule 4, Line No. 368 Column (4).  No changes reflected in Case No. 2020-00174 Order Dated January 13, 2021.</t>
  </si>
  <si>
    <t>Not Applicable</t>
  </si>
  <si>
    <t>After-Tax Weighted Average Cost of Capital</t>
  </si>
  <si>
    <t>Level of Deferred Storm Expense Amortization</t>
  </si>
  <si>
    <t>KPCO_SR_KPSC_1_73_Attachment101_Exhibit_L.xlsx (live.com)</t>
  </si>
  <si>
    <t>Case No. 2017-00179 Order Dated January 18, 2018, Pages 8 and 10.  Kentucky Power's revenue requirement was calculated based upon jurisdictional capitalization.  Deferred storm expense regulatory assets were not directly included in Kentucky jurisdictional capitalization, as reported in Case No. 2017-00179 KPCO_SR_KPSC_1_73_Attachment101_Exhibit_L.</t>
  </si>
  <si>
    <t xml:space="preserve">Case No. 2020-00174 Order Dated January 13, 2021, Page 5.  Kentucky Power's revenue requirement was calculated based upon jurisdictional rate base.  Deferred storm expense regulatory assets were not included in Kentucky jurisdictional rate base, as reported in Case No. 2020-00174 KPCO_R_KPSC_2_11_Attachment1.  </t>
  </si>
  <si>
    <t>Kentucky Power's revenue requirement was calculated based upon jurisdictional rate base.  Deferred storm expense regulatory assets were not included in Kentucky jurisdictional rate base, as reported in Case No. 2023-00159 KPCO_R_KPSC_1_11_Attachment1.  No changes reflected in Case No. 2023-00159 Settlement Agreement.</t>
  </si>
  <si>
    <t>Represents test year per book, actual amounts reflected in Case No. 2020-00174 and reported in Case No. 2023-00159 KPCO_R_KPSC_PHDR_14_Attachment1, Line 8, multiplied by GP-DIST jurisdictional allocator of 0.999.  No changes reflected in Case No. 2020-00174 Order Dated January 13, 2021.</t>
  </si>
  <si>
    <t>Represents test year per book, actual amounts reflected in Case No. 2017-00179, multiplied by GP-DIST jurisdictional allocator of 0.999.  No changes reflected in Case No. 2017-00179 Order Dated January 18, 2018.</t>
  </si>
  <si>
    <t>BUSINESS_UNIT</t>
  </si>
  <si>
    <t>All</t>
  </si>
  <si>
    <t>Year Month</t>
  </si>
  <si>
    <t>(Multiple Items)</t>
  </si>
  <si>
    <t>Mar 16 - Feb 17</t>
  </si>
  <si>
    <t>JOURNAL_ID</t>
  </si>
  <si>
    <t>Sum of SUM(B.MONETARY_AMOUNT)</t>
  </si>
  <si>
    <t>PROJECT_TYPE</t>
  </si>
  <si>
    <t>PROJECT_ID</t>
  </si>
  <si>
    <t>DESCR</t>
  </si>
  <si>
    <t>ACCOUNT</t>
  </si>
  <si>
    <t>NMSCB</t>
  </si>
  <si>
    <t>Grand Total</t>
  </si>
  <si>
    <t>DMS16KK09</t>
  </si>
  <si>
    <t>KYPre Valid Major Event  9</t>
  </si>
  <si>
    <t>5930000</t>
  </si>
  <si>
    <t>DMS16KK10</t>
  </si>
  <si>
    <t>KYWind Storm 121716</t>
  </si>
  <si>
    <t>5880000</t>
  </si>
  <si>
    <t>9030001</t>
  </si>
  <si>
    <t>KPCo</t>
  </si>
  <si>
    <t>DMS18KK08</t>
  </si>
  <si>
    <t>KPPre Valid Major Event 8</t>
  </si>
  <si>
    <t>DMS19KK02</t>
  </si>
  <si>
    <t>KY PreValid Major Storm 2</t>
  </si>
  <si>
    <t>DMS19KK03</t>
  </si>
  <si>
    <t>KY PreValid Major Storm 3</t>
  </si>
  <si>
    <t>DMS19KK04</t>
  </si>
  <si>
    <t>KY PreValid Major Storm 4</t>
  </si>
  <si>
    <t>DMS19KK05</t>
  </si>
  <si>
    <t>KY PreValid Major Storm 5</t>
  </si>
  <si>
    <t>5830000</t>
  </si>
  <si>
    <t>DMS19KK06</t>
  </si>
  <si>
    <t>KY PreValid Major Storm 6</t>
  </si>
  <si>
    <t>9310005</t>
  </si>
  <si>
    <t>DMS20KK02</t>
  </si>
  <si>
    <t>KY Pre\Valid Major Storm 02</t>
  </si>
  <si>
    <t>O</t>
  </si>
  <si>
    <t>Case No. 2023-00159 Settlement Agreement and Case No. 2023-00159 KPCO_R_KPSC_PHDR_14_Attachment1.</t>
  </si>
  <si>
    <t>KPCO_Section_I_Application.pdf (ky.gov)</t>
  </si>
  <si>
    <t>KPCo_Exhibit_3_Actual_Costs.xlsx (live.com)</t>
  </si>
  <si>
    <t>Deferred Storm Expense Regulatory Assets</t>
  </si>
  <si>
    <t>Annual Return (Ln 1 or 2 x Ln 3)</t>
  </si>
  <si>
    <t>Annual Cost of Service - Deferred Storm Expense (Ln 6 + Ln 7 + Ln 8)</t>
  </si>
  <si>
    <t>Total Annual Revenue Requirement - Base Rates (Ln 4 + Ln 9)</t>
  </si>
  <si>
    <t>Kentucky Power Company</t>
  </si>
  <si>
    <t xml:space="preserve">Summary - Storm Expense - Base Rate Revenue Requirement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</si>
</sst>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5" formatCode="_(* #,##0_);_(* \(#,##0\);_(* &quot;-&quot;??_);_(@_)"/>
  </numFmts>
  <fonts count="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u/>
      <sz val="11"/>
      <color theme="10"/>
      <name val="Calibri"/>
      <family val="2"/>
      <scheme val="minor"/>
    </font>
    <font>
      <sz val="11"/>
      <color theme="1"/>
      <name val="Calibri"/>
      <family val="2"/>
    </font>
    <font>
      <b/>
      <sz val="11"/>
      <color theme="1"/>
      <name val="Calibri"/>
      <family val="2"/>
    </font>
    <font>
      <i/>
      <sz val="11"/>
      <color theme="1"/>
      <name val="Calibri"/>
      <family val="2"/>
      <scheme val="minor"/>
    </font>
  </fonts>
  <fills count="2">
    <fill>
      <patternFill patternType="none"/>
    </fill>
    <fill>
      <patternFill patternType="gray125"/>
    </fill>
  </fills>
  <borders count="7">
    <border>
      <left/>
      <right/>
      <top/>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47">
    <xf numFmtId="0" fontId="0" fillId="0" borderId="0" xfId="0"/>
    <xf numFmtId="165" fontId="0" fillId="0" borderId="0" xfId="1" applyNumberFormat="1" applyFont="1"/>
    <xf numFmtId="165" fontId="0" fillId="0" borderId="1" xfId="1" applyNumberFormat="1" applyFont="1" applyBorder="1"/>
    <xf numFmtId="0" fontId="0" fillId="0" borderId="0" xfId="0" applyAlignment="1">
      <alignment horizontal="center"/>
    </xf>
    <xf numFmtId="165" fontId="0" fillId="0" borderId="0" xfId="1" applyNumberFormat="1" applyFont="1" applyAlignment="1">
      <alignment horizontal="center"/>
    </xf>
    <xf numFmtId="10" fontId="0" fillId="0" borderId="0" xfId="2" applyNumberFormat="1" applyFont="1"/>
    <xf numFmtId="10" fontId="0" fillId="0" borderId="0" xfId="2" applyNumberFormat="1" applyFont="1" applyFill="1"/>
    <xf numFmtId="0" fontId="3" fillId="0" borderId="0" xfId="0" applyFont="1" applyAlignment="1">
      <alignment horizontal="center"/>
    </xf>
    <xf numFmtId="0" fontId="3" fillId="0" borderId="4" xfId="0" applyFont="1" applyBorder="1" applyAlignment="1">
      <alignment horizontal="center"/>
    </xf>
    <xf numFmtId="0" fontId="3" fillId="0" borderId="0" xfId="0" applyFont="1"/>
    <xf numFmtId="165" fontId="3" fillId="0" borderId="2" xfId="1" applyNumberFormat="1" applyFont="1" applyBorder="1"/>
    <xf numFmtId="165" fontId="3" fillId="0" borderId="0" xfId="1" applyNumberFormat="1" applyFont="1"/>
    <xf numFmtId="165" fontId="0" fillId="0" borderId="0" xfId="1" applyNumberFormat="1" applyFont="1" applyFill="1" applyAlignment="1">
      <alignment horizontal="center" vertical="center"/>
    </xf>
    <xf numFmtId="165" fontId="0" fillId="0" borderId="0" xfId="1" applyNumberFormat="1" applyFont="1" applyFill="1"/>
    <xf numFmtId="165" fontId="4" fillId="0" borderId="0" xfId="1" applyNumberFormat="1" applyFont="1"/>
    <xf numFmtId="0" fontId="4" fillId="0" borderId="0" xfId="0" applyFont="1"/>
    <xf numFmtId="0" fontId="4" fillId="0" borderId="0" xfId="0" applyFont="1" applyAlignment="1">
      <alignment horizontal="left" vertical="center"/>
    </xf>
    <xf numFmtId="0" fontId="0" fillId="0" borderId="0" xfId="0" applyFont="1"/>
    <xf numFmtId="165" fontId="1" fillId="0" borderId="1" xfId="1" applyNumberFormat="1" applyFont="1" applyBorder="1"/>
    <xf numFmtId="165" fontId="2" fillId="0" borderId="0" xfId="1" applyNumberFormat="1" applyFont="1"/>
    <xf numFmtId="0" fontId="3" fillId="0" borderId="0" xfId="0" applyFont="1" applyAlignment="1"/>
    <xf numFmtId="0" fontId="5" fillId="0" borderId="0" xfId="3"/>
    <xf numFmtId="0" fontId="4" fillId="0" borderId="0" xfId="0" applyFont="1" applyAlignment="1">
      <alignment horizontal="center" vertical="top"/>
    </xf>
    <xf numFmtId="0" fontId="3" fillId="0" borderId="3" xfId="0" applyFont="1" applyBorder="1" applyAlignment="1">
      <alignment horizontal="center" wrapText="1"/>
    </xf>
    <xf numFmtId="0" fontId="3" fillId="0" borderId="4" xfId="0" applyFont="1" applyBorder="1" applyAlignment="1">
      <alignment horizontal="center" wrapText="1"/>
    </xf>
    <xf numFmtId="0" fontId="3" fillId="0" borderId="0" xfId="0" applyFont="1" applyBorder="1" applyAlignment="1"/>
    <xf numFmtId="0" fontId="3" fillId="0" borderId="0" xfId="0" applyFont="1" applyBorder="1" applyAlignment="1">
      <alignment horizontal="center" wrapText="1"/>
    </xf>
    <xf numFmtId="0" fontId="3" fillId="0" borderId="0" xfId="0" applyFont="1" applyBorder="1" applyAlignment="1">
      <alignment horizontal="center"/>
    </xf>
    <xf numFmtId="0" fontId="0" fillId="0" borderId="0" xfId="0" applyBorder="1" applyAlignment="1">
      <alignment horizontal="center"/>
    </xf>
    <xf numFmtId="0" fontId="4" fillId="0" borderId="0" xfId="0" applyFont="1" applyBorder="1" applyAlignment="1">
      <alignment horizontal="center" vertical="top"/>
    </xf>
    <xf numFmtId="0" fontId="4" fillId="0" borderId="0" xfId="0" applyFont="1" applyBorder="1" applyAlignment="1">
      <alignment vertical="top"/>
    </xf>
    <xf numFmtId="165" fontId="0" fillId="0" borderId="0" xfId="0" applyNumberFormat="1"/>
    <xf numFmtId="0" fontId="6" fillId="0" borderId="0" xfId="0" applyFont="1"/>
    <xf numFmtId="165" fontId="6" fillId="0" borderId="0" xfId="0" applyNumberFormat="1" applyFont="1"/>
    <xf numFmtId="0" fontId="7" fillId="0" borderId="0" xfId="0" applyFont="1"/>
    <xf numFmtId="165" fontId="7" fillId="0" borderId="0" xfId="0" applyNumberFormat="1" applyFont="1"/>
    <xf numFmtId="0" fontId="0" fillId="0" borderId="0" xfId="0" applyFill="1" applyAlignment="1">
      <alignment vertical="top" wrapText="1"/>
    </xf>
    <xf numFmtId="0" fontId="0" fillId="0" borderId="0" xfId="0" applyFill="1" applyAlignment="1">
      <alignment vertical="top"/>
    </xf>
    <xf numFmtId="0" fontId="0" fillId="0" borderId="0" xfId="0" applyFill="1" applyAlignment="1">
      <alignment horizontal="left" vertical="top" wrapText="1"/>
    </xf>
    <xf numFmtId="0" fontId="0" fillId="0" borderId="0" xfId="0" applyFill="1" applyAlignment="1">
      <alignment horizontal="left" vertical="top"/>
    </xf>
    <xf numFmtId="0" fontId="8" fillId="0" borderId="0" xfId="0" applyFont="1"/>
    <xf numFmtId="165" fontId="8" fillId="0" borderId="0" xfId="1" applyNumberFormat="1" applyFont="1"/>
    <xf numFmtId="0" fontId="3" fillId="0" borderId="5" xfId="0" applyFont="1" applyBorder="1" applyAlignment="1">
      <alignment horizontal="center"/>
    </xf>
    <xf numFmtId="0" fontId="3" fillId="0" borderId="1" xfId="0" applyFont="1" applyBorder="1" applyAlignment="1">
      <alignment horizontal="center"/>
    </xf>
    <xf numFmtId="0" fontId="3" fillId="0" borderId="6" xfId="0" applyFont="1" applyBorder="1" applyAlignment="1">
      <alignment horizontal="center"/>
    </xf>
    <xf numFmtId="0" fontId="3" fillId="0" borderId="3" xfId="0" applyFont="1" applyBorder="1" applyAlignment="1">
      <alignment horizontal="left"/>
    </xf>
    <xf numFmtId="0" fontId="3" fillId="0" borderId="4" xfId="0" applyFont="1" applyBorder="1" applyAlignment="1">
      <alignment horizontal="left"/>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owerPivotData" Target="model/item.data"/><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3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5" Type="http://schemas.openxmlformats.org/officeDocument/2006/relationships/image" Target="../media/image35.png"/><Relationship Id="rId4" Type="http://schemas.openxmlformats.org/officeDocument/2006/relationships/image" Target="../media/image3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1</xdr:row>
      <xdr:rowOff>28575</xdr:rowOff>
    </xdr:from>
    <xdr:to>
      <xdr:col>10</xdr:col>
      <xdr:colOff>267580</xdr:colOff>
      <xdr:row>42</xdr:row>
      <xdr:rowOff>1086</xdr:rowOff>
    </xdr:to>
    <xdr:pic>
      <xdr:nvPicPr>
        <xdr:cNvPr id="2" name="Picture 1">
          <a:extLst>
            <a:ext uri="{FF2B5EF4-FFF2-40B4-BE49-F238E27FC236}">
              <a16:creationId xmlns:a16="http://schemas.microsoft.com/office/drawing/2014/main" id="{E97C1FD9-5BD2-657D-90A3-E42C4713B67C}"/>
            </a:ext>
          </a:extLst>
        </xdr:cNvPr>
        <xdr:cNvPicPr>
          <a:picLocks noChangeAspect="1"/>
        </xdr:cNvPicPr>
      </xdr:nvPicPr>
      <xdr:blipFill>
        <a:blip xmlns:r="http://schemas.openxmlformats.org/officeDocument/2006/relationships" r:embed="rId1"/>
        <a:stretch>
          <a:fillRect/>
        </a:stretch>
      </xdr:blipFill>
      <xdr:spPr>
        <a:xfrm>
          <a:off x="57150" y="219075"/>
          <a:ext cx="6306430" cy="7783011"/>
        </a:xfrm>
        <a:prstGeom prst="rect">
          <a:avLst/>
        </a:prstGeom>
      </xdr:spPr>
    </xdr:pic>
    <xdr:clientData/>
  </xdr:twoCellAnchor>
  <xdr:twoCellAnchor editAs="oneCell">
    <xdr:from>
      <xdr:col>0</xdr:col>
      <xdr:colOff>38100</xdr:colOff>
      <xdr:row>43</xdr:row>
      <xdr:rowOff>47625</xdr:rowOff>
    </xdr:from>
    <xdr:to>
      <xdr:col>10</xdr:col>
      <xdr:colOff>296162</xdr:colOff>
      <xdr:row>61</xdr:row>
      <xdr:rowOff>143367</xdr:rowOff>
    </xdr:to>
    <xdr:pic>
      <xdr:nvPicPr>
        <xdr:cNvPr id="4" name="Picture 3">
          <a:extLst>
            <a:ext uri="{FF2B5EF4-FFF2-40B4-BE49-F238E27FC236}">
              <a16:creationId xmlns:a16="http://schemas.microsoft.com/office/drawing/2014/main" id="{17B48033-8784-27D9-5E1D-BC54F8DC7139}"/>
            </a:ext>
          </a:extLst>
        </xdr:cNvPr>
        <xdr:cNvPicPr>
          <a:picLocks noChangeAspect="1"/>
        </xdr:cNvPicPr>
      </xdr:nvPicPr>
      <xdr:blipFill>
        <a:blip xmlns:r="http://schemas.openxmlformats.org/officeDocument/2006/relationships" r:embed="rId2"/>
        <a:stretch>
          <a:fillRect/>
        </a:stretch>
      </xdr:blipFill>
      <xdr:spPr>
        <a:xfrm>
          <a:off x="38100" y="8239125"/>
          <a:ext cx="6354062" cy="3524742"/>
        </a:xfrm>
        <a:prstGeom prst="rect">
          <a:avLst/>
        </a:prstGeom>
      </xdr:spPr>
    </xdr:pic>
    <xdr:clientData/>
  </xdr:twoCellAnchor>
  <xdr:twoCellAnchor editAs="oneCell">
    <xdr:from>
      <xdr:col>11</xdr:col>
      <xdr:colOff>38100</xdr:colOff>
      <xdr:row>1</xdr:row>
      <xdr:rowOff>38100</xdr:rowOff>
    </xdr:from>
    <xdr:to>
      <xdr:col>26</xdr:col>
      <xdr:colOff>363271</xdr:colOff>
      <xdr:row>16</xdr:row>
      <xdr:rowOff>124236</xdr:rowOff>
    </xdr:to>
    <xdr:pic>
      <xdr:nvPicPr>
        <xdr:cNvPr id="7" name="Picture 6">
          <a:extLst>
            <a:ext uri="{FF2B5EF4-FFF2-40B4-BE49-F238E27FC236}">
              <a16:creationId xmlns:a16="http://schemas.microsoft.com/office/drawing/2014/main" id="{6E6A9AFD-1ED3-9378-1ED8-6B7C000E58E8}"/>
            </a:ext>
          </a:extLst>
        </xdr:cNvPr>
        <xdr:cNvPicPr>
          <a:picLocks noChangeAspect="1"/>
        </xdr:cNvPicPr>
      </xdr:nvPicPr>
      <xdr:blipFill>
        <a:blip xmlns:r="http://schemas.openxmlformats.org/officeDocument/2006/relationships" r:embed="rId3"/>
        <a:stretch>
          <a:fillRect/>
        </a:stretch>
      </xdr:blipFill>
      <xdr:spPr>
        <a:xfrm>
          <a:off x="6743700" y="228600"/>
          <a:ext cx="9469171" cy="294363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1</xdr:row>
      <xdr:rowOff>76200</xdr:rowOff>
    </xdr:from>
    <xdr:to>
      <xdr:col>18</xdr:col>
      <xdr:colOff>163474</xdr:colOff>
      <xdr:row>45</xdr:row>
      <xdr:rowOff>134528</xdr:rowOff>
    </xdr:to>
    <xdr:pic>
      <xdr:nvPicPr>
        <xdr:cNvPr id="2" name="Picture 1">
          <a:extLst>
            <a:ext uri="{FF2B5EF4-FFF2-40B4-BE49-F238E27FC236}">
              <a16:creationId xmlns:a16="http://schemas.microsoft.com/office/drawing/2014/main" id="{1A5836CA-6C25-B7DB-765C-606E4615034A}"/>
            </a:ext>
          </a:extLst>
        </xdr:cNvPr>
        <xdr:cNvPicPr>
          <a:picLocks noChangeAspect="1"/>
        </xdr:cNvPicPr>
      </xdr:nvPicPr>
      <xdr:blipFill>
        <a:blip xmlns:r="http://schemas.openxmlformats.org/officeDocument/2006/relationships" r:embed="rId1"/>
        <a:stretch>
          <a:fillRect/>
        </a:stretch>
      </xdr:blipFill>
      <xdr:spPr>
        <a:xfrm>
          <a:off x="38100" y="457200"/>
          <a:ext cx="11098174" cy="84403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12</xdr:row>
      <xdr:rowOff>123825</xdr:rowOff>
    </xdr:from>
    <xdr:to>
      <xdr:col>12</xdr:col>
      <xdr:colOff>391601</xdr:colOff>
      <xdr:row>49</xdr:row>
      <xdr:rowOff>115282</xdr:rowOff>
    </xdr:to>
    <xdr:pic>
      <xdr:nvPicPr>
        <xdr:cNvPr id="3" name="Picture 2">
          <a:extLst>
            <a:ext uri="{FF2B5EF4-FFF2-40B4-BE49-F238E27FC236}">
              <a16:creationId xmlns:a16="http://schemas.microsoft.com/office/drawing/2014/main" id="{1CE17579-DE7C-9BB1-6B37-CF0050ECA6FE}"/>
            </a:ext>
          </a:extLst>
        </xdr:cNvPr>
        <xdr:cNvPicPr>
          <a:picLocks noChangeAspect="1"/>
        </xdr:cNvPicPr>
      </xdr:nvPicPr>
      <xdr:blipFill>
        <a:blip xmlns:r="http://schemas.openxmlformats.org/officeDocument/2006/relationships" r:embed="rId1"/>
        <a:stretch>
          <a:fillRect/>
        </a:stretch>
      </xdr:blipFill>
      <xdr:spPr>
        <a:xfrm>
          <a:off x="0" y="2409825"/>
          <a:ext cx="7706801" cy="7039957"/>
        </a:xfrm>
        <a:prstGeom prst="rect">
          <a:avLst/>
        </a:prstGeom>
      </xdr:spPr>
    </xdr:pic>
    <xdr:clientData/>
  </xdr:twoCellAnchor>
  <xdr:twoCellAnchor editAs="oneCell">
    <xdr:from>
      <xdr:col>0</xdr:col>
      <xdr:colOff>19050</xdr:colOff>
      <xdr:row>1</xdr:row>
      <xdr:rowOff>57150</xdr:rowOff>
    </xdr:from>
    <xdr:to>
      <xdr:col>12</xdr:col>
      <xdr:colOff>363019</xdr:colOff>
      <xdr:row>12</xdr:row>
      <xdr:rowOff>57442</xdr:rowOff>
    </xdr:to>
    <xdr:pic>
      <xdr:nvPicPr>
        <xdr:cNvPr id="4" name="Picture 3">
          <a:extLst>
            <a:ext uri="{FF2B5EF4-FFF2-40B4-BE49-F238E27FC236}">
              <a16:creationId xmlns:a16="http://schemas.microsoft.com/office/drawing/2014/main" id="{DB07A6E2-2652-D2D7-6E33-BB5D9579FAF9}"/>
            </a:ext>
          </a:extLst>
        </xdr:cNvPr>
        <xdr:cNvPicPr>
          <a:picLocks noChangeAspect="1"/>
        </xdr:cNvPicPr>
      </xdr:nvPicPr>
      <xdr:blipFill>
        <a:blip xmlns:r="http://schemas.openxmlformats.org/officeDocument/2006/relationships" r:embed="rId2"/>
        <a:stretch>
          <a:fillRect/>
        </a:stretch>
      </xdr:blipFill>
      <xdr:spPr>
        <a:xfrm>
          <a:off x="19050" y="247650"/>
          <a:ext cx="7659169" cy="2095792"/>
        </a:xfrm>
        <a:prstGeom prst="rect">
          <a:avLst/>
        </a:prstGeom>
      </xdr:spPr>
    </xdr:pic>
    <xdr:clientData/>
  </xdr:twoCellAnchor>
  <xdr:twoCellAnchor editAs="oneCell">
    <xdr:from>
      <xdr:col>14</xdr:col>
      <xdr:colOff>47625</xdr:colOff>
      <xdr:row>1</xdr:row>
      <xdr:rowOff>95250</xdr:rowOff>
    </xdr:from>
    <xdr:to>
      <xdr:col>27</xdr:col>
      <xdr:colOff>258310</xdr:colOff>
      <xdr:row>15</xdr:row>
      <xdr:rowOff>57517</xdr:rowOff>
    </xdr:to>
    <xdr:pic>
      <xdr:nvPicPr>
        <xdr:cNvPr id="5" name="Picture 4">
          <a:extLst>
            <a:ext uri="{FF2B5EF4-FFF2-40B4-BE49-F238E27FC236}">
              <a16:creationId xmlns:a16="http://schemas.microsoft.com/office/drawing/2014/main" id="{67CC5445-B66E-4ADD-9371-430BD83D4B8F}"/>
            </a:ext>
          </a:extLst>
        </xdr:cNvPr>
        <xdr:cNvPicPr>
          <a:picLocks noChangeAspect="1"/>
        </xdr:cNvPicPr>
      </xdr:nvPicPr>
      <xdr:blipFill>
        <a:blip xmlns:r="http://schemas.openxmlformats.org/officeDocument/2006/relationships" r:embed="rId3"/>
        <a:stretch>
          <a:fillRect/>
        </a:stretch>
      </xdr:blipFill>
      <xdr:spPr>
        <a:xfrm>
          <a:off x="8582025" y="285750"/>
          <a:ext cx="8135485" cy="2629267"/>
        </a:xfrm>
        <a:prstGeom prst="rect">
          <a:avLst/>
        </a:prstGeom>
      </xdr:spPr>
    </xdr:pic>
    <xdr:clientData/>
  </xdr:twoCellAnchor>
  <xdr:twoCellAnchor editAs="oneCell">
    <xdr:from>
      <xdr:col>14</xdr:col>
      <xdr:colOff>19050</xdr:colOff>
      <xdr:row>16</xdr:row>
      <xdr:rowOff>85725</xdr:rowOff>
    </xdr:from>
    <xdr:to>
      <xdr:col>27</xdr:col>
      <xdr:colOff>429788</xdr:colOff>
      <xdr:row>48</xdr:row>
      <xdr:rowOff>38944</xdr:rowOff>
    </xdr:to>
    <xdr:pic>
      <xdr:nvPicPr>
        <xdr:cNvPr id="6" name="Picture 5">
          <a:extLst>
            <a:ext uri="{FF2B5EF4-FFF2-40B4-BE49-F238E27FC236}">
              <a16:creationId xmlns:a16="http://schemas.microsoft.com/office/drawing/2014/main" id="{B0DAF573-DBC2-435A-ABC4-4D73412393B3}"/>
            </a:ext>
          </a:extLst>
        </xdr:cNvPr>
        <xdr:cNvPicPr>
          <a:picLocks noChangeAspect="1"/>
        </xdr:cNvPicPr>
      </xdr:nvPicPr>
      <xdr:blipFill>
        <a:blip xmlns:r="http://schemas.openxmlformats.org/officeDocument/2006/relationships" r:embed="rId4"/>
        <a:stretch>
          <a:fillRect/>
        </a:stretch>
      </xdr:blipFill>
      <xdr:spPr>
        <a:xfrm>
          <a:off x="8553450" y="3133725"/>
          <a:ext cx="8335538" cy="6049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19050</xdr:colOff>
      <xdr:row>1</xdr:row>
      <xdr:rowOff>9525</xdr:rowOff>
    </xdr:from>
    <xdr:to>
      <xdr:col>27</xdr:col>
      <xdr:colOff>382157</xdr:colOff>
      <xdr:row>45</xdr:row>
      <xdr:rowOff>58327</xdr:rowOff>
    </xdr:to>
    <xdr:pic>
      <xdr:nvPicPr>
        <xdr:cNvPr id="2" name="Picture 1">
          <a:extLst>
            <a:ext uri="{FF2B5EF4-FFF2-40B4-BE49-F238E27FC236}">
              <a16:creationId xmlns:a16="http://schemas.microsoft.com/office/drawing/2014/main" id="{32DCB186-5271-F9AB-9A36-9E875EC901CF}"/>
            </a:ext>
          </a:extLst>
        </xdr:cNvPr>
        <xdr:cNvPicPr>
          <a:picLocks noChangeAspect="1"/>
        </xdr:cNvPicPr>
      </xdr:nvPicPr>
      <xdr:blipFill>
        <a:blip xmlns:r="http://schemas.openxmlformats.org/officeDocument/2006/relationships" r:embed="rId1"/>
        <a:stretch>
          <a:fillRect/>
        </a:stretch>
      </xdr:blipFill>
      <xdr:spPr>
        <a:xfrm>
          <a:off x="8553450" y="200025"/>
          <a:ext cx="8287907" cy="8430802"/>
        </a:xfrm>
        <a:prstGeom prst="rect">
          <a:avLst/>
        </a:prstGeom>
      </xdr:spPr>
    </xdr:pic>
    <xdr:clientData/>
  </xdr:twoCellAnchor>
  <xdr:twoCellAnchor editAs="oneCell">
    <xdr:from>
      <xdr:col>0</xdr:col>
      <xdr:colOff>0</xdr:colOff>
      <xdr:row>1</xdr:row>
      <xdr:rowOff>38100</xdr:rowOff>
    </xdr:from>
    <xdr:to>
      <xdr:col>13</xdr:col>
      <xdr:colOff>267843</xdr:colOff>
      <xdr:row>37</xdr:row>
      <xdr:rowOff>20005</xdr:rowOff>
    </xdr:to>
    <xdr:pic>
      <xdr:nvPicPr>
        <xdr:cNvPr id="3" name="Picture 2">
          <a:extLst>
            <a:ext uri="{FF2B5EF4-FFF2-40B4-BE49-F238E27FC236}">
              <a16:creationId xmlns:a16="http://schemas.microsoft.com/office/drawing/2014/main" id="{2E035ACC-43B2-94D1-8748-693A04644AC0}"/>
            </a:ext>
          </a:extLst>
        </xdr:cNvPr>
        <xdr:cNvPicPr>
          <a:picLocks noChangeAspect="1"/>
        </xdr:cNvPicPr>
      </xdr:nvPicPr>
      <xdr:blipFill>
        <a:blip xmlns:r="http://schemas.openxmlformats.org/officeDocument/2006/relationships" r:embed="rId2"/>
        <a:stretch>
          <a:fillRect/>
        </a:stretch>
      </xdr:blipFill>
      <xdr:spPr>
        <a:xfrm>
          <a:off x="0" y="228600"/>
          <a:ext cx="8192643" cy="683990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9525</xdr:colOff>
      <xdr:row>1</xdr:row>
      <xdr:rowOff>57150</xdr:rowOff>
    </xdr:from>
    <xdr:to>
      <xdr:col>16</xdr:col>
      <xdr:colOff>401466</xdr:colOff>
      <xdr:row>33</xdr:row>
      <xdr:rowOff>124685</xdr:rowOff>
    </xdr:to>
    <xdr:pic>
      <xdr:nvPicPr>
        <xdr:cNvPr id="2" name="Picture 1">
          <a:extLst>
            <a:ext uri="{FF2B5EF4-FFF2-40B4-BE49-F238E27FC236}">
              <a16:creationId xmlns:a16="http://schemas.microsoft.com/office/drawing/2014/main" id="{233084E0-A2E3-91BC-F15A-AB9ECFA3FE4C}"/>
            </a:ext>
          </a:extLst>
        </xdr:cNvPr>
        <xdr:cNvPicPr>
          <a:picLocks noChangeAspect="1"/>
        </xdr:cNvPicPr>
      </xdr:nvPicPr>
      <xdr:blipFill>
        <a:blip xmlns:r="http://schemas.openxmlformats.org/officeDocument/2006/relationships" r:embed="rId1"/>
        <a:stretch>
          <a:fillRect/>
        </a:stretch>
      </xdr:blipFill>
      <xdr:spPr>
        <a:xfrm>
          <a:off x="9525" y="247650"/>
          <a:ext cx="10145541" cy="6163535"/>
        </a:xfrm>
        <a:prstGeom prst="rect">
          <a:avLst/>
        </a:prstGeom>
      </xdr:spPr>
    </xdr:pic>
    <xdr:clientData/>
  </xdr:twoCellAnchor>
  <xdr:twoCellAnchor editAs="oneCell">
    <xdr:from>
      <xdr:col>18</xdr:col>
      <xdr:colOff>47625</xdr:colOff>
      <xdr:row>1</xdr:row>
      <xdr:rowOff>85725</xdr:rowOff>
    </xdr:from>
    <xdr:to>
      <xdr:col>31</xdr:col>
      <xdr:colOff>258310</xdr:colOff>
      <xdr:row>15</xdr:row>
      <xdr:rowOff>47992</xdr:rowOff>
    </xdr:to>
    <xdr:pic>
      <xdr:nvPicPr>
        <xdr:cNvPr id="3" name="Picture 2">
          <a:extLst>
            <a:ext uri="{FF2B5EF4-FFF2-40B4-BE49-F238E27FC236}">
              <a16:creationId xmlns:a16="http://schemas.microsoft.com/office/drawing/2014/main" id="{62691C36-C0D6-4E4B-82C6-14503E534DC1}"/>
            </a:ext>
          </a:extLst>
        </xdr:cNvPr>
        <xdr:cNvPicPr>
          <a:picLocks noChangeAspect="1"/>
        </xdr:cNvPicPr>
      </xdr:nvPicPr>
      <xdr:blipFill>
        <a:blip xmlns:r="http://schemas.openxmlformats.org/officeDocument/2006/relationships" r:embed="rId2"/>
        <a:stretch>
          <a:fillRect/>
        </a:stretch>
      </xdr:blipFill>
      <xdr:spPr>
        <a:xfrm>
          <a:off x="11020425" y="276225"/>
          <a:ext cx="8135485" cy="2629267"/>
        </a:xfrm>
        <a:prstGeom prst="rect">
          <a:avLst/>
        </a:prstGeom>
      </xdr:spPr>
    </xdr:pic>
    <xdr:clientData/>
  </xdr:twoCellAnchor>
  <xdr:twoCellAnchor editAs="oneCell">
    <xdr:from>
      <xdr:col>18</xdr:col>
      <xdr:colOff>19050</xdr:colOff>
      <xdr:row>16</xdr:row>
      <xdr:rowOff>76200</xdr:rowOff>
    </xdr:from>
    <xdr:to>
      <xdr:col>31</xdr:col>
      <xdr:colOff>429788</xdr:colOff>
      <xdr:row>48</xdr:row>
      <xdr:rowOff>29419</xdr:rowOff>
    </xdr:to>
    <xdr:pic>
      <xdr:nvPicPr>
        <xdr:cNvPr id="4" name="Picture 3">
          <a:extLst>
            <a:ext uri="{FF2B5EF4-FFF2-40B4-BE49-F238E27FC236}">
              <a16:creationId xmlns:a16="http://schemas.microsoft.com/office/drawing/2014/main" id="{C4B82767-6BF9-4100-AAA1-7CCBF0D87D94}"/>
            </a:ext>
          </a:extLst>
        </xdr:cNvPr>
        <xdr:cNvPicPr>
          <a:picLocks noChangeAspect="1"/>
        </xdr:cNvPicPr>
      </xdr:nvPicPr>
      <xdr:blipFill>
        <a:blip xmlns:r="http://schemas.openxmlformats.org/officeDocument/2006/relationships" r:embed="rId3"/>
        <a:stretch>
          <a:fillRect/>
        </a:stretch>
      </xdr:blipFill>
      <xdr:spPr>
        <a:xfrm>
          <a:off x="10991850" y="3124200"/>
          <a:ext cx="8335538" cy="60492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47625</xdr:colOff>
      <xdr:row>1</xdr:row>
      <xdr:rowOff>9525</xdr:rowOff>
    </xdr:from>
    <xdr:to>
      <xdr:col>18</xdr:col>
      <xdr:colOff>211104</xdr:colOff>
      <xdr:row>44</xdr:row>
      <xdr:rowOff>172616</xdr:rowOff>
    </xdr:to>
    <xdr:pic>
      <xdr:nvPicPr>
        <xdr:cNvPr id="2" name="Picture 1">
          <a:extLst>
            <a:ext uri="{FF2B5EF4-FFF2-40B4-BE49-F238E27FC236}">
              <a16:creationId xmlns:a16="http://schemas.microsoft.com/office/drawing/2014/main" id="{621639F1-53A4-F968-8A5D-F5D4844C622F}"/>
            </a:ext>
          </a:extLst>
        </xdr:cNvPr>
        <xdr:cNvPicPr>
          <a:picLocks noChangeAspect="1"/>
        </xdr:cNvPicPr>
      </xdr:nvPicPr>
      <xdr:blipFill>
        <a:blip xmlns:r="http://schemas.openxmlformats.org/officeDocument/2006/relationships" r:embed="rId1"/>
        <a:stretch>
          <a:fillRect/>
        </a:stretch>
      </xdr:blipFill>
      <xdr:spPr>
        <a:xfrm>
          <a:off x="47625" y="200025"/>
          <a:ext cx="11136279" cy="8354591"/>
        </a:xfrm>
        <a:prstGeom prst="rect">
          <a:avLst/>
        </a:prstGeom>
      </xdr:spPr>
    </xdr:pic>
    <xdr:clientData/>
  </xdr:twoCellAnchor>
  <xdr:twoCellAnchor editAs="oneCell">
    <xdr:from>
      <xdr:col>19</xdr:col>
      <xdr:colOff>28575</xdr:colOff>
      <xdr:row>1</xdr:row>
      <xdr:rowOff>9525</xdr:rowOff>
    </xdr:from>
    <xdr:to>
      <xdr:col>32</xdr:col>
      <xdr:colOff>239260</xdr:colOff>
      <xdr:row>14</xdr:row>
      <xdr:rowOff>162292</xdr:rowOff>
    </xdr:to>
    <xdr:pic>
      <xdr:nvPicPr>
        <xdr:cNvPr id="3" name="Picture 2">
          <a:extLst>
            <a:ext uri="{FF2B5EF4-FFF2-40B4-BE49-F238E27FC236}">
              <a16:creationId xmlns:a16="http://schemas.microsoft.com/office/drawing/2014/main" id="{F2360C81-3049-0CBD-4F6D-B1841266C511}"/>
            </a:ext>
          </a:extLst>
        </xdr:cNvPr>
        <xdr:cNvPicPr>
          <a:picLocks noChangeAspect="1"/>
        </xdr:cNvPicPr>
      </xdr:nvPicPr>
      <xdr:blipFill>
        <a:blip xmlns:r="http://schemas.openxmlformats.org/officeDocument/2006/relationships" r:embed="rId2"/>
        <a:stretch>
          <a:fillRect/>
        </a:stretch>
      </xdr:blipFill>
      <xdr:spPr>
        <a:xfrm>
          <a:off x="11610975" y="200025"/>
          <a:ext cx="8135485" cy="2629267"/>
        </a:xfrm>
        <a:prstGeom prst="rect">
          <a:avLst/>
        </a:prstGeom>
      </xdr:spPr>
    </xdr:pic>
    <xdr:clientData/>
  </xdr:twoCellAnchor>
  <xdr:twoCellAnchor editAs="oneCell">
    <xdr:from>
      <xdr:col>19</xdr:col>
      <xdr:colOff>0</xdr:colOff>
      <xdr:row>16</xdr:row>
      <xdr:rowOff>0</xdr:rowOff>
    </xdr:from>
    <xdr:to>
      <xdr:col>32</xdr:col>
      <xdr:colOff>410738</xdr:colOff>
      <xdr:row>47</xdr:row>
      <xdr:rowOff>143719</xdr:rowOff>
    </xdr:to>
    <xdr:pic>
      <xdr:nvPicPr>
        <xdr:cNvPr id="4" name="Picture 3">
          <a:extLst>
            <a:ext uri="{FF2B5EF4-FFF2-40B4-BE49-F238E27FC236}">
              <a16:creationId xmlns:a16="http://schemas.microsoft.com/office/drawing/2014/main" id="{3BE31FCF-1932-49B0-2C9E-9A1503C664DE}"/>
            </a:ext>
          </a:extLst>
        </xdr:cNvPr>
        <xdr:cNvPicPr>
          <a:picLocks noChangeAspect="1"/>
        </xdr:cNvPicPr>
      </xdr:nvPicPr>
      <xdr:blipFill>
        <a:blip xmlns:r="http://schemas.openxmlformats.org/officeDocument/2006/relationships" r:embed="rId3"/>
        <a:stretch>
          <a:fillRect/>
        </a:stretch>
      </xdr:blipFill>
      <xdr:spPr>
        <a:xfrm>
          <a:off x="11582400" y="3048000"/>
          <a:ext cx="8335538" cy="60492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28575</xdr:colOff>
      <xdr:row>1</xdr:row>
      <xdr:rowOff>57150</xdr:rowOff>
    </xdr:from>
    <xdr:to>
      <xdr:col>10</xdr:col>
      <xdr:colOff>581953</xdr:colOff>
      <xdr:row>38</xdr:row>
      <xdr:rowOff>134344</xdr:rowOff>
    </xdr:to>
    <xdr:pic>
      <xdr:nvPicPr>
        <xdr:cNvPr id="2" name="Picture 1">
          <a:extLst>
            <a:ext uri="{FF2B5EF4-FFF2-40B4-BE49-F238E27FC236}">
              <a16:creationId xmlns:a16="http://schemas.microsoft.com/office/drawing/2014/main" id="{61BC0F4C-0CB4-5985-48B6-38A4E3FD5F32}"/>
            </a:ext>
          </a:extLst>
        </xdr:cNvPr>
        <xdr:cNvPicPr>
          <a:picLocks noChangeAspect="1"/>
        </xdr:cNvPicPr>
      </xdr:nvPicPr>
      <xdr:blipFill>
        <a:blip xmlns:r="http://schemas.openxmlformats.org/officeDocument/2006/relationships" r:embed="rId1"/>
        <a:stretch>
          <a:fillRect/>
        </a:stretch>
      </xdr:blipFill>
      <xdr:spPr>
        <a:xfrm>
          <a:off x="28575" y="247650"/>
          <a:ext cx="6649378" cy="7125694"/>
        </a:xfrm>
        <a:prstGeom prst="rect">
          <a:avLst/>
        </a:prstGeom>
      </xdr:spPr>
    </xdr:pic>
    <xdr:clientData/>
  </xdr:twoCellAnchor>
  <xdr:twoCellAnchor editAs="oneCell">
    <xdr:from>
      <xdr:col>12</xdr:col>
      <xdr:colOff>0</xdr:colOff>
      <xdr:row>1</xdr:row>
      <xdr:rowOff>0</xdr:rowOff>
    </xdr:from>
    <xdr:to>
      <xdr:col>20</xdr:col>
      <xdr:colOff>200734</xdr:colOff>
      <xdr:row>30</xdr:row>
      <xdr:rowOff>771</xdr:rowOff>
    </xdr:to>
    <xdr:pic>
      <xdr:nvPicPr>
        <xdr:cNvPr id="3" name="Picture 2">
          <a:extLst>
            <a:ext uri="{FF2B5EF4-FFF2-40B4-BE49-F238E27FC236}">
              <a16:creationId xmlns:a16="http://schemas.microsoft.com/office/drawing/2014/main" id="{96FE3497-E3ED-161C-878E-53E934E27057}"/>
            </a:ext>
          </a:extLst>
        </xdr:cNvPr>
        <xdr:cNvPicPr>
          <a:picLocks noChangeAspect="1"/>
        </xdr:cNvPicPr>
      </xdr:nvPicPr>
      <xdr:blipFill>
        <a:blip xmlns:r="http://schemas.openxmlformats.org/officeDocument/2006/relationships" r:embed="rId2"/>
        <a:stretch>
          <a:fillRect/>
        </a:stretch>
      </xdr:blipFill>
      <xdr:spPr>
        <a:xfrm>
          <a:off x="7315200" y="190500"/>
          <a:ext cx="5077534" cy="5525271"/>
        </a:xfrm>
        <a:prstGeom prst="rect">
          <a:avLst/>
        </a:prstGeom>
      </xdr:spPr>
    </xdr:pic>
    <xdr:clientData/>
  </xdr:twoCellAnchor>
  <xdr:twoCellAnchor editAs="oneCell">
    <xdr:from>
      <xdr:col>11</xdr:col>
      <xdr:colOff>581025</xdr:colOff>
      <xdr:row>30</xdr:row>
      <xdr:rowOff>9525</xdr:rowOff>
    </xdr:from>
    <xdr:to>
      <xdr:col>20</xdr:col>
      <xdr:colOff>276948</xdr:colOff>
      <xdr:row>67</xdr:row>
      <xdr:rowOff>143877</xdr:rowOff>
    </xdr:to>
    <xdr:pic>
      <xdr:nvPicPr>
        <xdr:cNvPr id="5" name="Picture 4">
          <a:extLst>
            <a:ext uri="{FF2B5EF4-FFF2-40B4-BE49-F238E27FC236}">
              <a16:creationId xmlns:a16="http://schemas.microsoft.com/office/drawing/2014/main" id="{C03F4E0F-B06D-A598-E0B2-E4F9B91D6C5E}"/>
            </a:ext>
          </a:extLst>
        </xdr:cNvPr>
        <xdr:cNvPicPr>
          <a:picLocks noChangeAspect="1"/>
        </xdr:cNvPicPr>
      </xdr:nvPicPr>
      <xdr:blipFill>
        <a:blip xmlns:r="http://schemas.openxmlformats.org/officeDocument/2006/relationships" r:embed="rId3"/>
        <a:stretch>
          <a:fillRect/>
        </a:stretch>
      </xdr:blipFill>
      <xdr:spPr>
        <a:xfrm>
          <a:off x="7286625" y="5724525"/>
          <a:ext cx="5182323" cy="7182852"/>
        </a:xfrm>
        <a:prstGeom prst="rect">
          <a:avLst/>
        </a:prstGeom>
      </xdr:spPr>
    </xdr:pic>
    <xdr:clientData/>
  </xdr:twoCellAnchor>
  <xdr:twoCellAnchor editAs="oneCell">
    <xdr:from>
      <xdr:col>21</xdr:col>
      <xdr:colOff>476250</xdr:colOff>
      <xdr:row>36</xdr:row>
      <xdr:rowOff>152400</xdr:rowOff>
    </xdr:from>
    <xdr:to>
      <xdr:col>38</xdr:col>
      <xdr:colOff>29959</xdr:colOff>
      <xdr:row>59</xdr:row>
      <xdr:rowOff>29169</xdr:rowOff>
    </xdr:to>
    <xdr:pic>
      <xdr:nvPicPr>
        <xdr:cNvPr id="6" name="Picture 5">
          <a:extLst>
            <a:ext uri="{FF2B5EF4-FFF2-40B4-BE49-F238E27FC236}">
              <a16:creationId xmlns:a16="http://schemas.microsoft.com/office/drawing/2014/main" id="{85B3C99A-6E2F-49CD-84CD-ADCEE7BDC21F}"/>
            </a:ext>
          </a:extLst>
        </xdr:cNvPr>
        <xdr:cNvPicPr>
          <a:picLocks noChangeAspect="1"/>
        </xdr:cNvPicPr>
      </xdr:nvPicPr>
      <xdr:blipFill>
        <a:blip xmlns:r="http://schemas.openxmlformats.org/officeDocument/2006/relationships" r:embed="rId4"/>
        <a:stretch>
          <a:fillRect/>
        </a:stretch>
      </xdr:blipFill>
      <xdr:spPr>
        <a:xfrm>
          <a:off x="13277850" y="7010400"/>
          <a:ext cx="9916909" cy="4258269"/>
        </a:xfrm>
        <a:prstGeom prst="rect">
          <a:avLst/>
        </a:prstGeom>
      </xdr:spPr>
    </xdr:pic>
    <xdr:clientData/>
  </xdr:twoCellAnchor>
  <xdr:twoCellAnchor editAs="oneCell">
    <xdr:from>
      <xdr:col>21</xdr:col>
      <xdr:colOff>28575</xdr:colOff>
      <xdr:row>1</xdr:row>
      <xdr:rowOff>47625</xdr:rowOff>
    </xdr:from>
    <xdr:to>
      <xdr:col>38</xdr:col>
      <xdr:colOff>382496</xdr:colOff>
      <xdr:row>36</xdr:row>
      <xdr:rowOff>143819</xdr:rowOff>
    </xdr:to>
    <xdr:pic>
      <xdr:nvPicPr>
        <xdr:cNvPr id="7" name="Picture 6">
          <a:extLst>
            <a:ext uri="{FF2B5EF4-FFF2-40B4-BE49-F238E27FC236}">
              <a16:creationId xmlns:a16="http://schemas.microsoft.com/office/drawing/2014/main" id="{4AD177F6-84EF-1DBC-3A37-E4092F4E4FD9}"/>
            </a:ext>
          </a:extLst>
        </xdr:cNvPr>
        <xdr:cNvPicPr>
          <a:picLocks noChangeAspect="1"/>
        </xdr:cNvPicPr>
      </xdr:nvPicPr>
      <xdr:blipFill>
        <a:blip xmlns:r="http://schemas.openxmlformats.org/officeDocument/2006/relationships" r:embed="rId5"/>
        <a:stretch>
          <a:fillRect/>
        </a:stretch>
      </xdr:blipFill>
      <xdr:spPr>
        <a:xfrm>
          <a:off x="12830175" y="238125"/>
          <a:ext cx="10717121" cy="67636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10</xdr:col>
      <xdr:colOff>239009</xdr:colOff>
      <xdr:row>32</xdr:row>
      <xdr:rowOff>48449</xdr:rowOff>
    </xdr:to>
    <xdr:pic>
      <xdr:nvPicPr>
        <xdr:cNvPr id="3" name="Picture 2">
          <a:extLst>
            <a:ext uri="{FF2B5EF4-FFF2-40B4-BE49-F238E27FC236}">
              <a16:creationId xmlns:a16="http://schemas.microsoft.com/office/drawing/2014/main" id="{90CF744C-1048-5898-8CA5-C5D2F3E181BC}"/>
            </a:ext>
          </a:extLst>
        </xdr:cNvPr>
        <xdr:cNvPicPr>
          <a:picLocks noChangeAspect="1"/>
        </xdr:cNvPicPr>
      </xdr:nvPicPr>
      <xdr:blipFill>
        <a:blip xmlns:r="http://schemas.openxmlformats.org/officeDocument/2006/relationships" r:embed="rId1"/>
        <a:stretch>
          <a:fillRect/>
        </a:stretch>
      </xdr:blipFill>
      <xdr:spPr>
        <a:xfrm>
          <a:off x="0" y="238125"/>
          <a:ext cx="6335009" cy="59063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12</xdr:col>
      <xdr:colOff>96284</xdr:colOff>
      <xdr:row>43</xdr:row>
      <xdr:rowOff>172576</xdr:rowOff>
    </xdr:to>
    <xdr:pic>
      <xdr:nvPicPr>
        <xdr:cNvPr id="3" name="Picture 2">
          <a:extLst>
            <a:ext uri="{FF2B5EF4-FFF2-40B4-BE49-F238E27FC236}">
              <a16:creationId xmlns:a16="http://schemas.microsoft.com/office/drawing/2014/main" id="{4EB47A82-3D91-BC3B-3ED5-FF977A9D7331}"/>
            </a:ext>
          </a:extLst>
        </xdr:cNvPr>
        <xdr:cNvPicPr>
          <a:picLocks noChangeAspect="1"/>
        </xdr:cNvPicPr>
      </xdr:nvPicPr>
      <xdr:blipFill>
        <a:blip xmlns:r="http://schemas.openxmlformats.org/officeDocument/2006/relationships" r:embed="rId1"/>
        <a:stretch>
          <a:fillRect/>
        </a:stretch>
      </xdr:blipFill>
      <xdr:spPr>
        <a:xfrm>
          <a:off x="0" y="295275"/>
          <a:ext cx="7411484" cy="8068801"/>
        </a:xfrm>
        <a:prstGeom prst="rect">
          <a:avLst/>
        </a:prstGeom>
      </xdr:spPr>
    </xdr:pic>
    <xdr:clientData/>
  </xdr:twoCellAnchor>
  <xdr:twoCellAnchor editAs="oneCell">
    <xdr:from>
      <xdr:col>13</xdr:col>
      <xdr:colOff>28575</xdr:colOff>
      <xdr:row>1</xdr:row>
      <xdr:rowOff>95250</xdr:rowOff>
    </xdr:from>
    <xdr:to>
      <xdr:col>23</xdr:col>
      <xdr:colOff>324742</xdr:colOff>
      <xdr:row>38</xdr:row>
      <xdr:rowOff>29549</xdr:rowOff>
    </xdr:to>
    <xdr:pic>
      <xdr:nvPicPr>
        <xdr:cNvPr id="4" name="Picture 3">
          <a:extLst>
            <a:ext uri="{FF2B5EF4-FFF2-40B4-BE49-F238E27FC236}">
              <a16:creationId xmlns:a16="http://schemas.microsoft.com/office/drawing/2014/main" id="{67B4D894-5618-AA6D-920C-CD4E9ABC7CEA}"/>
            </a:ext>
          </a:extLst>
        </xdr:cNvPr>
        <xdr:cNvPicPr>
          <a:picLocks noChangeAspect="1"/>
        </xdr:cNvPicPr>
      </xdr:nvPicPr>
      <xdr:blipFill>
        <a:blip xmlns:r="http://schemas.openxmlformats.org/officeDocument/2006/relationships" r:embed="rId2"/>
        <a:stretch>
          <a:fillRect/>
        </a:stretch>
      </xdr:blipFill>
      <xdr:spPr>
        <a:xfrm>
          <a:off x="7953375" y="285750"/>
          <a:ext cx="6392167" cy="69827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57150</xdr:colOff>
      <xdr:row>1</xdr:row>
      <xdr:rowOff>38100</xdr:rowOff>
    </xdr:from>
    <xdr:to>
      <xdr:col>22</xdr:col>
      <xdr:colOff>153690</xdr:colOff>
      <xdr:row>37</xdr:row>
      <xdr:rowOff>10478</xdr:rowOff>
    </xdr:to>
    <xdr:pic>
      <xdr:nvPicPr>
        <xdr:cNvPr id="4" name="Picture 3">
          <a:extLst>
            <a:ext uri="{FF2B5EF4-FFF2-40B4-BE49-F238E27FC236}">
              <a16:creationId xmlns:a16="http://schemas.microsoft.com/office/drawing/2014/main" id="{3700411E-1A5D-20A8-0277-4F5B558CB879}"/>
            </a:ext>
          </a:extLst>
        </xdr:cNvPr>
        <xdr:cNvPicPr>
          <a:picLocks noChangeAspect="1"/>
        </xdr:cNvPicPr>
      </xdr:nvPicPr>
      <xdr:blipFill>
        <a:blip xmlns:r="http://schemas.openxmlformats.org/officeDocument/2006/relationships" r:embed="rId1"/>
        <a:stretch>
          <a:fillRect/>
        </a:stretch>
      </xdr:blipFill>
      <xdr:spPr>
        <a:xfrm>
          <a:off x="7839075" y="228600"/>
          <a:ext cx="9240540" cy="6830378"/>
        </a:xfrm>
        <a:prstGeom prst="rect">
          <a:avLst/>
        </a:prstGeom>
      </xdr:spPr>
    </xdr:pic>
    <xdr:clientData/>
  </xdr:twoCellAnchor>
  <xdr:twoCellAnchor editAs="oneCell">
    <xdr:from>
      <xdr:col>7</xdr:col>
      <xdr:colOff>76200</xdr:colOff>
      <xdr:row>37</xdr:row>
      <xdr:rowOff>104775</xdr:rowOff>
    </xdr:from>
    <xdr:to>
      <xdr:col>17</xdr:col>
      <xdr:colOff>315209</xdr:colOff>
      <xdr:row>76</xdr:row>
      <xdr:rowOff>48654</xdr:rowOff>
    </xdr:to>
    <xdr:pic>
      <xdr:nvPicPr>
        <xdr:cNvPr id="5" name="Picture 4">
          <a:extLst>
            <a:ext uri="{FF2B5EF4-FFF2-40B4-BE49-F238E27FC236}">
              <a16:creationId xmlns:a16="http://schemas.microsoft.com/office/drawing/2014/main" id="{23F8CF25-7029-7AEE-2911-3860B5CE9018}"/>
            </a:ext>
          </a:extLst>
        </xdr:cNvPr>
        <xdr:cNvPicPr>
          <a:picLocks noChangeAspect="1"/>
        </xdr:cNvPicPr>
      </xdr:nvPicPr>
      <xdr:blipFill>
        <a:blip xmlns:r="http://schemas.openxmlformats.org/officeDocument/2006/relationships" r:embed="rId2"/>
        <a:stretch>
          <a:fillRect/>
        </a:stretch>
      </xdr:blipFill>
      <xdr:spPr>
        <a:xfrm>
          <a:off x="7858125" y="7153275"/>
          <a:ext cx="6335009" cy="73733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36</xdr:col>
      <xdr:colOff>47625</xdr:colOff>
      <xdr:row>1</xdr:row>
      <xdr:rowOff>28575</xdr:rowOff>
    </xdr:from>
    <xdr:to>
      <xdr:col>46</xdr:col>
      <xdr:colOff>315213</xdr:colOff>
      <xdr:row>42</xdr:row>
      <xdr:rowOff>39191</xdr:rowOff>
    </xdr:to>
    <xdr:pic>
      <xdr:nvPicPr>
        <xdr:cNvPr id="4" name="Picture 3">
          <a:extLst>
            <a:ext uri="{FF2B5EF4-FFF2-40B4-BE49-F238E27FC236}">
              <a16:creationId xmlns:a16="http://schemas.microsoft.com/office/drawing/2014/main" id="{7E89CD06-4A50-B943-7E2E-5E2708594F08}"/>
            </a:ext>
          </a:extLst>
        </xdr:cNvPr>
        <xdr:cNvPicPr>
          <a:picLocks noChangeAspect="1"/>
        </xdr:cNvPicPr>
      </xdr:nvPicPr>
      <xdr:blipFill>
        <a:blip xmlns:r="http://schemas.openxmlformats.org/officeDocument/2006/relationships" r:embed="rId1"/>
        <a:stretch>
          <a:fillRect/>
        </a:stretch>
      </xdr:blipFill>
      <xdr:spPr>
        <a:xfrm>
          <a:off x="21993225" y="981075"/>
          <a:ext cx="6363588" cy="7821116"/>
        </a:xfrm>
        <a:prstGeom prst="rect">
          <a:avLst/>
        </a:prstGeom>
      </xdr:spPr>
    </xdr:pic>
    <xdr:clientData/>
  </xdr:twoCellAnchor>
  <xdr:twoCellAnchor editAs="oneCell">
    <xdr:from>
      <xdr:col>25</xdr:col>
      <xdr:colOff>28575</xdr:colOff>
      <xdr:row>1</xdr:row>
      <xdr:rowOff>47625</xdr:rowOff>
    </xdr:from>
    <xdr:to>
      <xdr:col>35</xdr:col>
      <xdr:colOff>181847</xdr:colOff>
      <xdr:row>49</xdr:row>
      <xdr:rowOff>163217</xdr:rowOff>
    </xdr:to>
    <xdr:pic>
      <xdr:nvPicPr>
        <xdr:cNvPr id="5" name="Picture 4">
          <a:extLst>
            <a:ext uri="{FF2B5EF4-FFF2-40B4-BE49-F238E27FC236}">
              <a16:creationId xmlns:a16="http://schemas.microsoft.com/office/drawing/2014/main" id="{F4090A6C-337B-E515-C751-D8C298AFD863}"/>
            </a:ext>
          </a:extLst>
        </xdr:cNvPr>
        <xdr:cNvPicPr>
          <a:picLocks noChangeAspect="1"/>
        </xdr:cNvPicPr>
      </xdr:nvPicPr>
      <xdr:blipFill>
        <a:blip xmlns:r="http://schemas.openxmlformats.org/officeDocument/2006/relationships" r:embed="rId2"/>
        <a:stretch>
          <a:fillRect/>
        </a:stretch>
      </xdr:blipFill>
      <xdr:spPr>
        <a:xfrm>
          <a:off x="15268575" y="1000125"/>
          <a:ext cx="6249272" cy="9259592"/>
        </a:xfrm>
        <a:prstGeom prst="rect">
          <a:avLst/>
        </a:prstGeom>
      </xdr:spPr>
    </xdr:pic>
    <xdr:clientData/>
  </xdr:twoCellAnchor>
  <xdr:twoCellAnchor editAs="oneCell">
    <xdr:from>
      <xdr:col>11</xdr:col>
      <xdr:colOff>38100</xdr:colOff>
      <xdr:row>1</xdr:row>
      <xdr:rowOff>66675</xdr:rowOff>
    </xdr:from>
    <xdr:to>
      <xdr:col>24</xdr:col>
      <xdr:colOff>258312</xdr:colOff>
      <xdr:row>33</xdr:row>
      <xdr:rowOff>172315</xdr:rowOff>
    </xdr:to>
    <xdr:pic>
      <xdr:nvPicPr>
        <xdr:cNvPr id="6" name="Picture 5">
          <a:extLst>
            <a:ext uri="{FF2B5EF4-FFF2-40B4-BE49-F238E27FC236}">
              <a16:creationId xmlns:a16="http://schemas.microsoft.com/office/drawing/2014/main" id="{2661CE47-FC8B-97DF-9D58-81EF7381F0D1}"/>
            </a:ext>
          </a:extLst>
        </xdr:cNvPr>
        <xdr:cNvPicPr>
          <a:picLocks noChangeAspect="1"/>
        </xdr:cNvPicPr>
      </xdr:nvPicPr>
      <xdr:blipFill>
        <a:blip xmlns:r="http://schemas.openxmlformats.org/officeDocument/2006/relationships" r:embed="rId3"/>
        <a:stretch>
          <a:fillRect/>
        </a:stretch>
      </xdr:blipFill>
      <xdr:spPr>
        <a:xfrm>
          <a:off x="6743700" y="1019175"/>
          <a:ext cx="8145012" cy="6201640"/>
        </a:xfrm>
        <a:prstGeom prst="rect">
          <a:avLst/>
        </a:prstGeom>
      </xdr:spPr>
    </xdr:pic>
    <xdr:clientData/>
  </xdr:twoCellAnchor>
  <xdr:twoCellAnchor editAs="oneCell">
    <xdr:from>
      <xdr:col>0</xdr:col>
      <xdr:colOff>38100</xdr:colOff>
      <xdr:row>1</xdr:row>
      <xdr:rowOff>28575</xdr:rowOff>
    </xdr:from>
    <xdr:to>
      <xdr:col>10</xdr:col>
      <xdr:colOff>343793</xdr:colOff>
      <xdr:row>48</xdr:row>
      <xdr:rowOff>77456</xdr:rowOff>
    </xdr:to>
    <xdr:pic>
      <xdr:nvPicPr>
        <xdr:cNvPr id="7" name="Picture 6">
          <a:extLst>
            <a:ext uri="{FF2B5EF4-FFF2-40B4-BE49-F238E27FC236}">
              <a16:creationId xmlns:a16="http://schemas.microsoft.com/office/drawing/2014/main" id="{1CC9907A-E155-3089-9E76-ADC6BA3FAA5C}"/>
            </a:ext>
          </a:extLst>
        </xdr:cNvPr>
        <xdr:cNvPicPr>
          <a:picLocks noChangeAspect="1"/>
        </xdr:cNvPicPr>
      </xdr:nvPicPr>
      <xdr:blipFill>
        <a:blip xmlns:r="http://schemas.openxmlformats.org/officeDocument/2006/relationships" r:embed="rId4"/>
        <a:stretch>
          <a:fillRect/>
        </a:stretch>
      </xdr:blipFill>
      <xdr:spPr>
        <a:xfrm>
          <a:off x="38100" y="981075"/>
          <a:ext cx="6401693" cy="90023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1</xdr:row>
      <xdr:rowOff>85725</xdr:rowOff>
    </xdr:from>
    <xdr:to>
      <xdr:col>18</xdr:col>
      <xdr:colOff>96786</xdr:colOff>
      <xdr:row>13</xdr:row>
      <xdr:rowOff>114623</xdr:rowOff>
    </xdr:to>
    <xdr:pic>
      <xdr:nvPicPr>
        <xdr:cNvPr id="3" name="Picture 2">
          <a:extLst>
            <a:ext uri="{FF2B5EF4-FFF2-40B4-BE49-F238E27FC236}">
              <a16:creationId xmlns:a16="http://schemas.microsoft.com/office/drawing/2014/main" id="{EB429EB8-2C96-BB34-3F3A-975BC17E6BDF}"/>
            </a:ext>
          </a:extLst>
        </xdr:cNvPr>
        <xdr:cNvPicPr>
          <a:picLocks noChangeAspect="1"/>
        </xdr:cNvPicPr>
      </xdr:nvPicPr>
      <xdr:blipFill>
        <a:blip xmlns:r="http://schemas.openxmlformats.org/officeDocument/2006/relationships" r:embed="rId1"/>
        <a:stretch>
          <a:fillRect/>
        </a:stretch>
      </xdr:blipFill>
      <xdr:spPr>
        <a:xfrm>
          <a:off x="66675" y="657225"/>
          <a:ext cx="11002911" cy="2314898"/>
        </a:xfrm>
        <a:prstGeom prst="rect">
          <a:avLst/>
        </a:prstGeom>
      </xdr:spPr>
    </xdr:pic>
    <xdr:clientData/>
  </xdr:twoCellAnchor>
  <xdr:twoCellAnchor editAs="oneCell">
    <xdr:from>
      <xdr:col>0</xdr:col>
      <xdr:colOff>38100</xdr:colOff>
      <xdr:row>13</xdr:row>
      <xdr:rowOff>142875</xdr:rowOff>
    </xdr:from>
    <xdr:to>
      <xdr:col>18</xdr:col>
      <xdr:colOff>96789</xdr:colOff>
      <xdr:row>15</xdr:row>
      <xdr:rowOff>33</xdr:rowOff>
    </xdr:to>
    <xdr:pic>
      <xdr:nvPicPr>
        <xdr:cNvPr id="4" name="Picture 3">
          <a:extLst>
            <a:ext uri="{FF2B5EF4-FFF2-40B4-BE49-F238E27FC236}">
              <a16:creationId xmlns:a16="http://schemas.microsoft.com/office/drawing/2014/main" id="{F02FBF25-551F-98DD-1DD5-F8CCB9F712F6}"/>
            </a:ext>
          </a:extLst>
        </xdr:cNvPr>
        <xdr:cNvPicPr>
          <a:picLocks noChangeAspect="1"/>
        </xdr:cNvPicPr>
      </xdr:nvPicPr>
      <xdr:blipFill>
        <a:blip xmlns:r="http://schemas.openxmlformats.org/officeDocument/2006/relationships" r:embed="rId2"/>
        <a:stretch>
          <a:fillRect/>
        </a:stretch>
      </xdr:blipFill>
      <xdr:spPr>
        <a:xfrm>
          <a:off x="38100" y="3000375"/>
          <a:ext cx="11031489" cy="238158"/>
        </a:xfrm>
        <a:prstGeom prst="rect">
          <a:avLst/>
        </a:prstGeom>
      </xdr:spPr>
    </xdr:pic>
    <xdr:clientData/>
  </xdr:twoCellAnchor>
  <xdr:twoCellAnchor editAs="oneCell">
    <xdr:from>
      <xdr:col>30</xdr:col>
      <xdr:colOff>57150</xdr:colOff>
      <xdr:row>1</xdr:row>
      <xdr:rowOff>28575</xdr:rowOff>
    </xdr:from>
    <xdr:to>
      <xdr:col>41</xdr:col>
      <xdr:colOff>115244</xdr:colOff>
      <xdr:row>44</xdr:row>
      <xdr:rowOff>20192</xdr:rowOff>
    </xdr:to>
    <xdr:pic>
      <xdr:nvPicPr>
        <xdr:cNvPr id="5" name="Picture 4">
          <a:extLst>
            <a:ext uri="{FF2B5EF4-FFF2-40B4-BE49-F238E27FC236}">
              <a16:creationId xmlns:a16="http://schemas.microsoft.com/office/drawing/2014/main" id="{424B94B9-D00A-66E3-2E41-25615372DC41}"/>
            </a:ext>
          </a:extLst>
        </xdr:cNvPr>
        <xdr:cNvPicPr>
          <a:picLocks noChangeAspect="1"/>
        </xdr:cNvPicPr>
      </xdr:nvPicPr>
      <xdr:blipFill>
        <a:blip xmlns:r="http://schemas.openxmlformats.org/officeDocument/2006/relationships" r:embed="rId3"/>
        <a:stretch>
          <a:fillRect/>
        </a:stretch>
      </xdr:blipFill>
      <xdr:spPr>
        <a:xfrm>
          <a:off x="18345150" y="219075"/>
          <a:ext cx="6763694" cy="8183117"/>
        </a:xfrm>
        <a:prstGeom prst="rect">
          <a:avLst/>
        </a:prstGeom>
      </xdr:spPr>
    </xdr:pic>
    <xdr:clientData/>
  </xdr:twoCellAnchor>
  <xdr:twoCellAnchor editAs="oneCell">
    <xdr:from>
      <xdr:col>19</xdr:col>
      <xdr:colOff>57150</xdr:colOff>
      <xdr:row>1</xdr:row>
      <xdr:rowOff>76200</xdr:rowOff>
    </xdr:from>
    <xdr:to>
      <xdr:col>29</xdr:col>
      <xdr:colOff>448580</xdr:colOff>
      <xdr:row>39</xdr:row>
      <xdr:rowOff>1000</xdr:rowOff>
    </xdr:to>
    <xdr:pic>
      <xdr:nvPicPr>
        <xdr:cNvPr id="6" name="Picture 5">
          <a:extLst>
            <a:ext uri="{FF2B5EF4-FFF2-40B4-BE49-F238E27FC236}">
              <a16:creationId xmlns:a16="http://schemas.microsoft.com/office/drawing/2014/main" id="{CB6FABB2-C721-09A4-51B3-709FF4F6E4F7}"/>
            </a:ext>
          </a:extLst>
        </xdr:cNvPr>
        <xdr:cNvPicPr>
          <a:picLocks noChangeAspect="1"/>
        </xdr:cNvPicPr>
      </xdr:nvPicPr>
      <xdr:blipFill>
        <a:blip xmlns:r="http://schemas.openxmlformats.org/officeDocument/2006/relationships" r:embed="rId4"/>
        <a:stretch>
          <a:fillRect/>
        </a:stretch>
      </xdr:blipFill>
      <xdr:spPr>
        <a:xfrm>
          <a:off x="11639550" y="266700"/>
          <a:ext cx="6487430" cy="7163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1</xdr:row>
      <xdr:rowOff>76200</xdr:rowOff>
    </xdr:from>
    <xdr:to>
      <xdr:col>10</xdr:col>
      <xdr:colOff>410476</xdr:colOff>
      <xdr:row>42</xdr:row>
      <xdr:rowOff>172553</xdr:rowOff>
    </xdr:to>
    <xdr:pic>
      <xdr:nvPicPr>
        <xdr:cNvPr id="2" name="Picture 1">
          <a:extLst>
            <a:ext uri="{FF2B5EF4-FFF2-40B4-BE49-F238E27FC236}">
              <a16:creationId xmlns:a16="http://schemas.microsoft.com/office/drawing/2014/main" id="{43E27FC4-DDC3-A01E-FBEE-46AEDCDE27A7}"/>
            </a:ext>
          </a:extLst>
        </xdr:cNvPr>
        <xdr:cNvPicPr>
          <a:picLocks noChangeAspect="1"/>
        </xdr:cNvPicPr>
      </xdr:nvPicPr>
      <xdr:blipFill>
        <a:blip xmlns:r="http://schemas.openxmlformats.org/officeDocument/2006/relationships" r:embed="rId1"/>
        <a:stretch>
          <a:fillRect/>
        </a:stretch>
      </xdr:blipFill>
      <xdr:spPr>
        <a:xfrm>
          <a:off x="47625" y="457200"/>
          <a:ext cx="6458851" cy="79068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20</xdr:col>
      <xdr:colOff>116018</xdr:colOff>
      <xdr:row>47</xdr:row>
      <xdr:rowOff>20269</xdr:rowOff>
    </xdr:to>
    <xdr:pic>
      <xdr:nvPicPr>
        <xdr:cNvPr id="2" name="Picture 1">
          <a:extLst>
            <a:ext uri="{FF2B5EF4-FFF2-40B4-BE49-F238E27FC236}">
              <a16:creationId xmlns:a16="http://schemas.microsoft.com/office/drawing/2014/main" id="{665A3150-DDED-4693-9211-8E245841DD0C}"/>
            </a:ext>
          </a:extLst>
        </xdr:cNvPr>
        <xdr:cNvPicPr>
          <a:picLocks noChangeAspect="1"/>
        </xdr:cNvPicPr>
      </xdr:nvPicPr>
      <xdr:blipFill>
        <a:blip xmlns:r="http://schemas.openxmlformats.org/officeDocument/2006/relationships" r:embed="rId1"/>
        <a:stretch>
          <a:fillRect/>
        </a:stretch>
      </xdr:blipFill>
      <xdr:spPr>
        <a:xfrm>
          <a:off x="0" y="238125"/>
          <a:ext cx="12308018" cy="8735644"/>
        </a:xfrm>
        <a:prstGeom prst="rect">
          <a:avLst/>
        </a:prstGeom>
      </xdr:spPr>
    </xdr:pic>
    <xdr:clientData/>
  </xdr:twoCellAnchor>
  <xdr:twoCellAnchor editAs="oneCell">
    <xdr:from>
      <xdr:col>21</xdr:col>
      <xdr:colOff>9525</xdr:colOff>
      <xdr:row>1</xdr:row>
      <xdr:rowOff>38100</xdr:rowOff>
    </xdr:from>
    <xdr:to>
      <xdr:col>32</xdr:col>
      <xdr:colOff>67619</xdr:colOff>
      <xdr:row>44</xdr:row>
      <xdr:rowOff>29717</xdr:rowOff>
    </xdr:to>
    <xdr:pic>
      <xdr:nvPicPr>
        <xdr:cNvPr id="3" name="Picture 2">
          <a:extLst>
            <a:ext uri="{FF2B5EF4-FFF2-40B4-BE49-F238E27FC236}">
              <a16:creationId xmlns:a16="http://schemas.microsoft.com/office/drawing/2014/main" id="{85243EC3-17E2-48FB-964E-B3CC3B3DE5C0}"/>
            </a:ext>
          </a:extLst>
        </xdr:cNvPr>
        <xdr:cNvPicPr>
          <a:picLocks noChangeAspect="1"/>
        </xdr:cNvPicPr>
      </xdr:nvPicPr>
      <xdr:blipFill>
        <a:blip xmlns:r="http://schemas.openxmlformats.org/officeDocument/2006/relationships" r:embed="rId2"/>
        <a:stretch>
          <a:fillRect/>
        </a:stretch>
      </xdr:blipFill>
      <xdr:spPr>
        <a:xfrm>
          <a:off x="12811125" y="228600"/>
          <a:ext cx="6763694" cy="81831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21</xdr:row>
      <xdr:rowOff>76200</xdr:rowOff>
    </xdr:from>
    <xdr:to>
      <xdr:col>9</xdr:col>
      <xdr:colOff>582362</xdr:colOff>
      <xdr:row>31</xdr:row>
      <xdr:rowOff>114571</xdr:rowOff>
    </xdr:to>
    <xdr:pic>
      <xdr:nvPicPr>
        <xdr:cNvPr id="2" name="Picture 1">
          <a:extLst>
            <a:ext uri="{FF2B5EF4-FFF2-40B4-BE49-F238E27FC236}">
              <a16:creationId xmlns:a16="http://schemas.microsoft.com/office/drawing/2014/main" id="{947CE8D5-40FA-41C6-847B-FAFADE524788}"/>
            </a:ext>
          </a:extLst>
        </xdr:cNvPr>
        <xdr:cNvPicPr>
          <a:picLocks noChangeAspect="1"/>
        </xdr:cNvPicPr>
      </xdr:nvPicPr>
      <xdr:blipFill>
        <a:blip xmlns:r="http://schemas.openxmlformats.org/officeDocument/2006/relationships" r:embed="rId1"/>
        <a:stretch>
          <a:fillRect/>
        </a:stretch>
      </xdr:blipFill>
      <xdr:spPr>
        <a:xfrm>
          <a:off x="0" y="4076700"/>
          <a:ext cx="9583487" cy="1943371"/>
        </a:xfrm>
        <a:prstGeom prst="rect">
          <a:avLst/>
        </a:prstGeom>
      </xdr:spPr>
    </xdr:pic>
    <xdr:clientData/>
  </xdr:twoCellAnchor>
  <xdr:twoCellAnchor editAs="oneCell">
    <xdr:from>
      <xdr:col>11</xdr:col>
      <xdr:colOff>28575</xdr:colOff>
      <xdr:row>1</xdr:row>
      <xdr:rowOff>38100</xdr:rowOff>
    </xdr:from>
    <xdr:to>
      <xdr:col>24</xdr:col>
      <xdr:colOff>172576</xdr:colOff>
      <xdr:row>12</xdr:row>
      <xdr:rowOff>76498</xdr:rowOff>
    </xdr:to>
    <xdr:pic>
      <xdr:nvPicPr>
        <xdr:cNvPr id="3" name="Picture 2">
          <a:extLst>
            <a:ext uri="{FF2B5EF4-FFF2-40B4-BE49-F238E27FC236}">
              <a16:creationId xmlns:a16="http://schemas.microsoft.com/office/drawing/2014/main" id="{03536394-2B66-3214-48BC-9EFBF6C8E325}"/>
            </a:ext>
          </a:extLst>
        </xdr:cNvPr>
        <xdr:cNvPicPr>
          <a:picLocks noChangeAspect="1"/>
        </xdr:cNvPicPr>
      </xdr:nvPicPr>
      <xdr:blipFill>
        <a:blip xmlns:r="http://schemas.openxmlformats.org/officeDocument/2006/relationships" r:embed="rId2"/>
        <a:stretch>
          <a:fillRect/>
        </a:stretch>
      </xdr:blipFill>
      <xdr:spPr>
        <a:xfrm>
          <a:off x="10248900" y="228600"/>
          <a:ext cx="8068801" cy="2133898"/>
        </a:xfrm>
        <a:prstGeom prst="rect">
          <a:avLst/>
        </a:prstGeom>
      </xdr:spPr>
    </xdr:pic>
    <xdr:clientData/>
  </xdr:twoCellAnchor>
  <xdr:twoCellAnchor editAs="oneCell">
    <xdr:from>
      <xdr:col>11</xdr:col>
      <xdr:colOff>19050</xdr:colOff>
      <xdr:row>13</xdr:row>
      <xdr:rowOff>38100</xdr:rowOff>
    </xdr:from>
    <xdr:to>
      <xdr:col>20</xdr:col>
      <xdr:colOff>10289</xdr:colOff>
      <xdr:row>48</xdr:row>
      <xdr:rowOff>172399</xdr:rowOff>
    </xdr:to>
    <xdr:pic>
      <xdr:nvPicPr>
        <xdr:cNvPr id="4" name="Picture 3">
          <a:extLst>
            <a:ext uri="{FF2B5EF4-FFF2-40B4-BE49-F238E27FC236}">
              <a16:creationId xmlns:a16="http://schemas.microsoft.com/office/drawing/2014/main" id="{D5641FE4-7528-3966-D76B-8586D6EA0999}"/>
            </a:ext>
          </a:extLst>
        </xdr:cNvPr>
        <xdr:cNvPicPr>
          <a:picLocks noChangeAspect="1"/>
        </xdr:cNvPicPr>
      </xdr:nvPicPr>
      <xdr:blipFill>
        <a:blip xmlns:r="http://schemas.openxmlformats.org/officeDocument/2006/relationships" r:embed="rId3"/>
        <a:stretch>
          <a:fillRect/>
        </a:stretch>
      </xdr:blipFill>
      <xdr:spPr>
        <a:xfrm>
          <a:off x="10239375" y="2514600"/>
          <a:ext cx="5477639" cy="68017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psc.ky.gov/pscecf/2020-00174/lmscott%40aep.com/06292020013857/KPCO_APP_Section_V_Exhibit_1.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psc.ky.gov/pscecf/2020-00174/lmscott%40aep.com/06292020013857/KPCO_APP_Section_V_Exhibit_1.pdf"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hyperlink" Target="https://psc.ky.gov/pscecf/2023-00159/lmscott%40aep.com/12062023053032/02-KPCO_Notice_of_Filing_Corrected_Settlement_Agreement.pdf" TargetMode="External"/><Relationship Id="rId1" Type="http://schemas.openxmlformats.org/officeDocument/2006/relationships/hyperlink" Target="https://view.officeapps.live.com/op/view.aspx?src=https%3A%2F%2Fpsc.ky.gov%2Fpscecf%2F2023-00159%2Fsebishop%2540aep.com%2F07132023060504%2FKPCO_R_KPSC_1_11_Attachment_1.xlsx&amp;wdOrigin=BROWSELINK"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psc.ky.gov/pscecf/2023-00159/lmscott%40aep.com/12062023053032/02-KPCO_Notice_of_Filing_Corrected_Settlement_Agreement.pdf"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hyperlink" Target="https://psc.ky.gov/pscecf/2023-00159/lmscott%40aep.com/12062023053032/02-KPCO_Notice_of_Filing_Corrected_Settlement_Agreement.pdf" TargetMode="External"/><Relationship Id="rId1" Type="http://schemas.openxmlformats.org/officeDocument/2006/relationships/hyperlink" Target="https://psc.ky.gov/pscecf/2023-00159/sebishop%40aep.com/06292023052809/KPCO_Section_V_Exhibit_2.pdf"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https://psc.ky.gov/pscecf/2023-00159/lmscott%40aep.com/12062023053032/02-KPCO_Notice_of_Filing_Corrected_Settlement_Agreement.pdf" TargetMode="External"/><Relationship Id="rId1" Type="http://schemas.openxmlformats.org/officeDocument/2006/relationships/hyperlink" Target="https://psc.ky.gov/pscecf/2023-00159/sebishop%40aep.com/06292023052809/KPCO_Section_V_Exhibit_1.pdf"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view.officeapps.live.com/op/view.aspx?src=https%3A%2F%2Fpsc.ky.gov%2Fpscecf%2F2023-00137%2Fmmcaldwell%40aep.com%2F10162023110750%2FClosed%2FKPCo_Exhibit_3_Actual_Costs.xlsx&amp;wdOrigin=BROWSELINK" TargetMode="External"/><Relationship Id="rId2" Type="http://schemas.openxmlformats.org/officeDocument/2006/relationships/hyperlink" Target="https://psc.ky.gov/pscecf/2023-00159/sebishop%40aep.com/06292023052809/KPCO_Section_I_Application.pdf" TargetMode="External"/><Relationship Id="rId1" Type="http://schemas.openxmlformats.org/officeDocument/2006/relationships/hyperlink" Target="https://psc.ky.gov/pscecf/2023-00159/lmscott%40aep.com/12062023053032/02-KPCO_Notice_of_Filing_Corrected_Settlement_Agreement.pdf" TargetMode="External"/><Relationship Id="rId4"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view.officeapps.live.com/op/view.aspx?src=https%3A%2F%2Fpsc.ky.gov%2Fpscecf%2F2017-00179%2Fajelliott%2540aep.com%2F08282017045335%2FKPCO_SR_KPSC_1_73_Attachment101_Exhibit_L.xlsx&amp;wdOrigin=BROWSELINK" TargetMode="External"/><Relationship Id="rId1" Type="http://schemas.openxmlformats.org/officeDocument/2006/relationships/hyperlink" Target="https://psc.ky.gov/pscscf/2017%20Cases/2017-00179/20180118_PSC_ORDER.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psc.ky.gov/pscscf/2017%20Cases/2017-00179/20180118_PSC_ORDER.pdf"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psc.ky.gov/pscecf/2017-00179/slsharp%40aep.com/06282017125401/KPCO_APP_Section_V_Exhibit_2.pdf" TargetMode="External"/><Relationship Id="rId1" Type="http://schemas.openxmlformats.org/officeDocument/2006/relationships/hyperlink" Target="https://psc.ky.gov/pscscf/2017%20Cases/2017-00179/20180118_PSC_ORDER.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psc.ky.gov/pscecf/2017-00179/slsharp%40aep.com/06282017125401/KPCO_APP_Section_V_Exhibit_1.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psc.ky.gov/pscscf/2017%20Cases/2017-00179/20180118_PSC_ORDER.pdf"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psc.ky.gov/pscscf/2020%20Cases/2020-00174/20210113_PSC_ORDER.pdf" TargetMode="External"/><Relationship Id="rId1" Type="http://schemas.openxmlformats.org/officeDocument/2006/relationships/hyperlink" Target="https://view.officeapps.live.com/op/view.aspx?src=https%3A%2F%2Fpsc.ky.gov%2Fpscecf%2F2020-00174%2Fsebishop%2540aep.com%2F07212020055651%2FKPCO_R_KPSC_2_11_attachment1.xlsx&amp;wdOrigin=BROWSELINK"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sc.ky.gov/pscscf/2020%20Cases/2020-00174/20210113_PSC_ORDER.pdf"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psc.ky.gov/pscscf/2020%20Cases/2020-00174/20210113_PSC_ORDER.pdf" TargetMode="External"/><Relationship Id="rId1" Type="http://schemas.openxmlformats.org/officeDocument/2006/relationships/hyperlink" Target="https://psc.ky.gov/pscecf/2020-00174/lmscott%40aep.com/06292020013857/KPCO_APP_Section_V_Exhibit_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2A3BD-C4DB-46B2-B11B-53A3DD63182F}">
  <sheetPr>
    <pageSetUpPr fitToPage="1"/>
  </sheetPr>
  <dimension ref="A1:J35"/>
  <sheetViews>
    <sheetView tabSelected="1" zoomScaleNormal="100" workbookViewId="0">
      <selection activeCell="K15" sqref="K15"/>
    </sheetView>
  </sheetViews>
  <sheetFormatPr defaultRowHeight="15" x14ac:dyDescent="0.25"/>
  <cols>
    <col min="1" max="1" width="4.7109375" style="3" customWidth="1"/>
    <col min="2" max="2" width="1.85546875" style="28" customWidth="1"/>
    <col min="3" max="3" width="59.7109375" customWidth="1"/>
    <col min="4" max="4" width="2.28515625" customWidth="1"/>
    <col min="5" max="5" width="15.85546875" customWidth="1"/>
    <col min="6" max="6" width="5.7109375" customWidth="1"/>
    <col min="7" max="7" width="15.85546875" customWidth="1"/>
    <col min="8" max="8" width="5.7109375" customWidth="1"/>
    <col min="9" max="9" width="15.85546875" customWidth="1"/>
    <col min="10" max="10" width="5.7109375" customWidth="1"/>
  </cols>
  <sheetData>
    <row r="1" spans="1:10" x14ac:dyDescent="0.25">
      <c r="A1" s="20" t="s">
        <v>33</v>
      </c>
      <c r="B1" s="25"/>
    </row>
    <row r="2" spans="1:10" x14ac:dyDescent="0.25">
      <c r="E2" s="42" t="s">
        <v>101</v>
      </c>
      <c r="F2" s="43"/>
      <c r="G2" s="43"/>
      <c r="H2" s="43"/>
      <c r="I2" s="44"/>
    </row>
    <row r="3" spans="1:10" x14ac:dyDescent="0.25">
      <c r="E3" s="42" t="s">
        <v>102</v>
      </c>
      <c r="F3" s="43"/>
      <c r="G3" s="43"/>
      <c r="H3" s="43"/>
      <c r="I3" s="44"/>
    </row>
    <row r="4" spans="1:10" x14ac:dyDescent="0.25">
      <c r="A4" s="23" t="s">
        <v>34</v>
      </c>
      <c r="B4" s="26"/>
      <c r="C4" s="45" t="s">
        <v>35</v>
      </c>
      <c r="E4" s="27" t="s">
        <v>4</v>
      </c>
      <c r="F4" s="7"/>
      <c r="G4" s="27" t="s">
        <v>4</v>
      </c>
      <c r="H4" s="7"/>
      <c r="I4" s="27" t="s">
        <v>5</v>
      </c>
    </row>
    <row r="5" spans="1:10" ht="15.75" thickBot="1" x14ac:dyDescent="0.3">
      <c r="A5" s="24"/>
      <c r="B5" s="26"/>
      <c r="C5" s="46"/>
      <c r="E5" s="8" t="s">
        <v>2</v>
      </c>
      <c r="F5" s="7"/>
      <c r="G5" s="8" t="s">
        <v>3</v>
      </c>
      <c r="H5" s="7"/>
      <c r="I5" s="8" t="s">
        <v>6</v>
      </c>
    </row>
    <row r="6" spans="1:10" x14ac:dyDescent="0.25">
      <c r="A6" s="26">
        <v>1</v>
      </c>
      <c r="B6" s="26"/>
      <c r="C6" t="s">
        <v>0</v>
      </c>
      <c r="E6" s="1">
        <v>0</v>
      </c>
      <c r="F6" s="14" t="s">
        <v>9</v>
      </c>
      <c r="G6" s="4" t="s">
        <v>47</v>
      </c>
      <c r="H6" s="14" t="s">
        <v>14</v>
      </c>
      <c r="I6" s="4" t="s">
        <v>47</v>
      </c>
      <c r="J6" s="15" t="s">
        <v>19</v>
      </c>
    </row>
    <row r="7" spans="1:10" x14ac:dyDescent="0.25">
      <c r="A7" s="7">
        <f>A6+1</f>
        <v>2</v>
      </c>
      <c r="B7" s="27"/>
      <c r="C7" t="s">
        <v>1</v>
      </c>
      <c r="E7" s="4" t="s">
        <v>47</v>
      </c>
      <c r="F7" s="14" t="s">
        <v>9</v>
      </c>
      <c r="G7" s="1">
        <v>0</v>
      </c>
      <c r="H7" s="14" t="s">
        <v>14</v>
      </c>
      <c r="I7" s="1">
        <v>0</v>
      </c>
      <c r="J7" s="15" t="s">
        <v>19</v>
      </c>
    </row>
    <row r="8" spans="1:10" x14ac:dyDescent="0.25">
      <c r="A8" s="7">
        <f t="shared" ref="A8:A16" si="0">A7+1</f>
        <v>3</v>
      </c>
      <c r="B8" s="27"/>
      <c r="C8" t="s">
        <v>48</v>
      </c>
      <c r="E8" s="5">
        <v>6.4399999999999999E-2</v>
      </c>
      <c r="F8" s="14" t="s">
        <v>10</v>
      </c>
      <c r="G8" s="6">
        <v>6.1899999999999997E-2</v>
      </c>
      <c r="H8" s="14" t="s">
        <v>15</v>
      </c>
      <c r="I8" s="6">
        <v>6.83E-2</v>
      </c>
      <c r="J8" s="15" t="s">
        <v>20</v>
      </c>
    </row>
    <row r="9" spans="1:10" x14ac:dyDescent="0.25">
      <c r="A9" s="7">
        <f t="shared" si="0"/>
        <v>4</v>
      </c>
      <c r="B9" s="27"/>
      <c r="C9" s="17" t="s">
        <v>98</v>
      </c>
      <c r="D9" s="17"/>
      <c r="E9" s="18">
        <v>0</v>
      </c>
      <c r="F9" s="19"/>
      <c r="G9" s="18">
        <f>G7*G8</f>
        <v>0</v>
      </c>
      <c r="H9" s="19"/>
      <c r="I9" s="18">
        <f>I7*I8</f>
        <v>0</v>
      </c>
      <c r="J9" s="15"/>
    </row>
    <row r="10" spans="1:10" x14ac:dyDescent="0.25">
      <c r="A10" s="7">
        <f t="shared" si="0"/>
        <v>5</v>
      </c>
      <c r="B10" s="27"/>
      <c r="E10" s="1"/>
      <c r="F10" s="14"/>
      <c r="G10" s="1"/>
      <c r="H10" s="14"/>
      <c r="I10" s="1"/>
      <c r="J10" s="15"/>
    </row>
    <row r="11" spans="1:10" x14ac:dyDescent="0.25">
      <c r="A11" s="7">
        <f t="shared" si="0"/>
        <v>6</v>
      </c>
      <c r="B11" s="27"/>
      <c r="C11" t="s">
        <v>7</v>
      </c>
      <c r="E11" s="1">
        <f>1500082*0.999</f>
        <v>1498581.9180000001</v>
      </c>
      <c r="F11" s="14" t="s">
        <v>11</v>
      </c>
      <c r="G11" s="1">
        <f>1013489*0.999</f>
        <v>1012475.5110000001</v>
      </c>
      <c r="H11" s="14" t="s">
        <v>16</v>
      </c>
      <c r="I11" s="12">
        <f>G11</f>
        <v>1012475.5110000001</v>
      </c>
      <c r="J11" s="16" t="s">
        <v>21</v>
      </c>
    </row>
    <row r="12" spans="1:10" x14ac:dyDescent="0.25">
      <c r="A12" s="7">
        <f t="shared" si="0"/>
        <v>7</v>
      </c>
      <c r="B12" s="27"/>
      <c r="C12" t="s">
        <v>8</v>
      </c>
      <c r="E12" s="13">
        <f>136281*0.999</f>
        <v>136144.71900000001</v>
      </c>
      <c r="F12" s="14" t="s">
        <v>12</v>
      </c>
      <c r="G12" s="13">
        <f>1099555.32*0.999</f>
        <v>1098455.76468</v>
      </c>
      <c r="H12" s="14" t="s">
        <v>17</v>
      </c>
      <c r="I12" s="12"/>
      <c r="J12" s="16"/>
    </row>
    <row r="13" spans="1:10" x14ac:dyDescent="0.25">
      <c r="A13" s="7">
        <f t="shared" si="0"/>
        <v>8</v>
      </c>
      <c r="B13" s="27"/>
      <c r="C13" t="s">
        <v>49</v>
      </c>
      <c r="E13" s="1">
        <f>2092867</f>
        <v>2092867</v>
      </c>
      <c r="F13" s="14" t="s">
        <v>13</v>
      </c>
      <c r="G13" s="1">
        <f>2066558.88*0.999</f>
        <v>2064492.32112</v>
      </c>
      <c r="H13" s="14" t="s">
        <v>18</v>
      </c>
      <c r="I13" s="1">
        <v>0</v>
      </c>
      <c r="J13" s="15" t="s">
        <v>22</v>
      </c>
    </row>
    <row r="14" spans="1:10" x14ac:dyDescent="0.25">
      <c r="A14" s="7">
        <f t="shared" si="0"/>
        <v>9</v>
      </c>
      <c r="B14" s="27"/>
      <c r="C14" t="s">
        <v>99</v>
      </c>
      <c r="E14" s="2">
        <f>SUM(E11:E13)</f>
        <v>3727593.6370000001</v>
      </c>
      <c r="F14" s="1"/>
      <c r="G14" s="2">
        <f>SUM(G11:G13)</f>
        <v>4175423.5967999999</v>
      </c>
      <c r="H14" s="1"/>
      <c r="I14" s="2">
        <f>SUM(I11:I13)</f>
        <v>1012475.5110000001</v>
      </c>
    </row>
    <row r="15" spans="1:10" x14ac:dyDescent="0.25">
      <c r="A15" s="7">
        <f t="shared" si="0"/>
        <v>10</v>
      </c>
      <c r="B15" s="27"/>
      <c r="E15" s="1"/>
      <c r="F15" s="1"/>
      <c r="G15" s="1"/>
      <c r="H15" s="1"/>
      <c r="I15" s="1"/>
    </row>
    <row r="16" spans="1:10" s="9" customFormat="1" ht="15.75" thickBot="1" x14ac:dyDescent="0.3">
      <c r="A16" s="7">
        <f t="shared" si="0"/>
        <v>11</v>
      </c>
      <c r="B16" s="27"/>
      <c r="C16" s="9" t="s">
        <v>100</v>
      </c>
      <c r="E16" s="10">
        <f>E9+E14</f>
        <v>3727593.6370000001</v>
      </c>
      <c r="F16" s="11"/>
      <c r="G16" s="10">
        <f>G9+G14</f>
        <v>4175423.5967999999</v>
      </c>
      <c r="H16" s="11"/>
      <c r="I16" s="10">
        <f>I9+I14</f>
        <v>1012475.5110000001</v>
      </c>
    </row>
    <row r="17" spans="1:10" ht="15.75" thickTop="1" x14ac:dyDescent="0.25"/>
    <row r="18" spans="1:10" x14ac:dyDescent="0.25">
      <c r="A18" s="7">
        <v>12</v>
      </c>
      <c r="C18" s="40" t="s">
        <v>97</v>
      </c>
      <c r="E18" s="41">
        <v>12474669</v>
      </c>
      <c r="F18" s="14" t="s">
        <v>9</v>
      </c>
      <c r="G18" s="41">
        <v>5783031</v>
      </c>
      <c r="H18" s="14" t="s">
        <v>14</v>
      </c>
      <c r="I18" s="41">
        <f>10509844+45996002.92+13838283.48+8415089</f>
        <v>78759219.400000006</v>
      </c>
      <c r="J18" s="15" t="s">
        <v>93</v>
      </c>
    </row>
    <row r="21" spans="1:10" ht="51.75" customHeight="1" x14ac:dyDescent="0.25">
      <c r="A21" s="22" t="s">
        <v>9</v>
      </c>
      <c r="B21" s="30"/>
      <c r="C21" s="36" t="s">
        <v>51</v>
      </c>
      <c r="D21" s="36"/>
      <c r="E21" s="36"/>
      <c r="F21" s="36"/>
      <c r="G21" s="36"/>
      <c r="H21" s="36"/>
      <c r="I21" s="36"/>
      <c r="J21" s="36"/>
    </row>
    <row r="22" spans="1:10" x14ac:dyDescent="0.25">
      <c r="A22" s="22" t="s">
        <v>10</v>
      </c>
      <c r="B22" s="30"/>
      <c r="C22" s="37" t="s">
        <v>42</v>
      </c>
      <c r="D22" s="37"/>
      <c r="E22" s="37"/>
      <c r="F22" s="37"/>
      <c r="G22" s="37"/>
      <c r="H22" s="37"/>
      <c r="I22" s="37"/>
      <c r="J22" s="37"/>
    </row>
    <row r="23" spans="1:10" ht="33.75" customHeight="1" x14ac:dyDescent="0.25">
      <c r="A23" s="22" t="s">
        <v>11</v>
      </c>
      <c r="B23" s="30"/>
      <c r="C23" s="36" t="s">
        <v>43</v>
      </c>
      <c r="D23" s="36"/>
      <c r="E23" s="36"/>
      <c r="F23" s="36"/>
      <c r="G23" s="36"/>
      <c r="H23" s="36"/>
      <c r="I23" s="36"/>
      <c r="J23" s="36"/>
    </row>
    <row r="24" spans="1:10" ht="37.5" customHeight="1" x14ac:dyDescent="0.25">
      <c r="A24" s="22" t="s">
        <v>12</v>
      </c>
      <c r="B24" s="29"/>
      <c r="C24" s="38" t="s">
        <v>55</v>
      </c>
      <c r="D24" s="38"/>
      <c r="E24" s="38"/>
      <c r="F24" s="38"/>
      <c r="G24" s="38"/>
      <c r="H24" s="38"/>
      <c r="I24" s="38"/>
      <c r="J24" s="38"/>
    </row>
    <row r="25" spans="1:10" x14ac:dyDescent="0.25">
      <c r="A25" s="22" t="s">
        <v>13</v>
      </c>
      <c r="B25" s="29"/>
      <c r="C25" s="39" t="s">
        <v>44</v>
      </c>
      <c r="D25" s="39"/>
      <c r="E25" s="39"/>
      <c r="F25" s="39"/>
      <c r="G25" s="39"/>
      <c r="H25" s="39"/>
      <c r="I25" s="39"/>
      <c r="J25" s="39"/>
    </row>
    <row r="26" spans="1:10" ht="46.5" customHeight="1" x14ac:dyDescent="0.25">
      <c r="A26" s="22" t="s">
        <v>14</v>
      </c>
      <c r="B26" s="29"/>
      <c r="C26" s="38" t="s">
        <v>52</v>
      </c>
      <c r="D26" s="38"/>
      <c r="E26" s="38"/>
      <c r="F26" s="38"/>
      <c r="G26" s="38"/>
      <c r="H26" s="38"/>
      <c r="I26" s="38"/>
      <c r="J26" s="38"/>
    </row>
    <row r="27" spans="1:10" x14ac:dyDescent="0.25">
      <c r="A27" s="22" t="s">
        <v>15</v>
      </c>
      <c r="B27" s="29"/>
      <c r="C27" s="39" t="s">
        <v>31</v>
      </c>
      <c r="D27" s="39"/>
      <c r="E27" s="39"/>
      <c r="F27" s="39"/>
      <c r="G27" s="39"/>
      <c r="H27" s="39"/>
      <c r="I27" s="39"/>
      <c r="J27" s="39"/>
    </row>
    <row r="28" spans="1:10" ht="30" customHeight="1" x14ac:dyDescent="0.25">
      <c r="A28" s="22" t="s">
        <v>16</v>
      </c>
      <c r="B28" s="29"/>
      <c r="C28" s="38" t="s">
        <v>45</v>
      </c>
      <c r="D28" s="38"/>
      <c r="E28" s="38"/>
      <c r="F28" s="38"/>
      <c r="G28" s="38"/>
      <c r="H28" s="38"/>
      <c r="I28" s="38"/>
      <c r="J28" s="38"/>
    </row>
    <row r="29" spans="1:10" ht="48.75" customHeight="1" x14ac:dyDescent="0.25">
      <c r="A29" s="22" t="s">
        <v>17</v>
      </c>
      <c r="B29" s="29"/>
      <c r="C29" s="36" t="s">
        <v>54</v>
      </c>
      <c r="D29" s="36"/>
      <c r="E29" s="36"/>
      <c r="F29" s="36"/>
      <c r="G29" s="36"/>
      <c r="H29" s="36"/>
      <c r="I29" s="36"/>
      <c r="J29" s="36"/>
    </row>
    <row r="30" spans="1:10" ht="34.5" customHeight="1" x14ac:dyDescent="0.25">
      <c r="A30" s="22" t="s">
        <v>18</v>
      </c>
      <c r="B30" s="29"/>
      <c r="C30" s="36" t="s">
        <v>46</v>
      </c>
      <c r="D30" s="36"/>
      <c r="E30" s="36"/>
      <c r="F30" s="36"/>
      <c r="G30" s="36"/>
      <c r="H30" s="36"/>
      <c r="I30" s="36"/>
      <c r="J30" s="36"/>
    </row>
    <row r="31" spans="1:10" ht="51.75" customHeight="1" x14ac:dyDescent="0.25">
      <c r="A31" s="22" t="s">
        <v>19</v>
      </c>
      <c r="B31" s="29"/>
      <c r="C31" s="38" t="s">
        <v>53</v>
      </c>
      <c r="D31" s="38"/>
      <c r="E31" s="38"/>
      <c r="F31" s="38"/>
      <c r="G31" s="38"/>
      <c r="H31" s="38"/>
      <c r="I31" s="38"/>
      <c r="J31" s="38"/>
    </row>
    <row r="32" spans="1:10" x14ac:dyDescent="0.25">
      <c r="A32" s="22" t="s">
        <v>20</v>
      </c>
      <c r="B32" s="29"/>
      <c r="C32" s="39" t="s">
        <v>41</v>
      </c>
      <c r="D32" s="39"/>
      <c r="E32" s="39"/>
      <c r="F32" s="39"/>
      <c r="G32" s="39"/>
      <c r="H32" s="39"/>
      <c r="I32" s="39"/>
      <c r="J32" s="39"/>
    </row>
    <row r="33" spans="1:10" ht="31.5" customHeight="1" x14ac:dyDescent="0.25">
      <c r="A33" s="22" t="s">
        <v>21</v>
      </c>
      <c r="B33" s="29"/>
      <c r="C33" s="38" t="s">
        <v>39</v>
      </c>
      <c r="D33" s="38"/>
      <c r="E33" s="38"/>
      <c r="F33" s="38"/>
      <c r="G33" s="38"/>
      <c r="H33" s="38"/>
      <c r="I33" s="38"/>
      <c r="J33" s="38"/>
    </row>
    <row r="34" spans="1:10" ht="32.25" customHeight="1" x14ac:dyDescent="0.25">
      <c r="A34" s="22" t="s">
        <v>22</v>
      </c>
      <c r="B34" s="29"/>
      <c r="C34" s="38" t="s">
        <v>40</v>
      </c>
      <c r="D34" s="38"/>
      <c r="E34" s="38"/>
      <c r="F34" s="38"/>
      <c r="G34" s="38"/>
      <c r="H34" s="38"/>
      <c r="I34" s="38"/>
      <c r="J34" s="38"/>
    </row>
    <row r="35" spans="1:10" x14ac:dyDescent="0.25">
      <c r="A35" s="22" t="s">
        <v>93</v>
      </c>
      <c r="C35" t="s">
        <v>94</v>
      </c>
    </row>
  </sheetData>
  <mergeCells count="20">
    <mergeCell ref="C31:J31"/>
    <mergeCell ref="C32:J32"/>
    <mergeCell ref="C33:J33"/>
    <mergeCell ref="C34:J34"/>
    <mergeCell ref="A4:A5"/>
    <mergeCell ref="E2:I2"/>
    <mergeCell ref="E3:I3"/>
    <mergeCell ref="C4:C5"/>
    <mergeCell ref="C25:J25"/>
    <mergeCell ref="C26:J26"/>
    <mergeCell ref="C27:J27"/>
    <mergeCell ref="C28:J28"/>
    <mergeCell ref="C29:J29"/>
    <mergeCell ref="C30:J30"/>
    <mergeCell ref="I11:I12"/>
    <mergeCell ref="J11:J12"/>
    <mergeCell ref="C21:J21"/>
    <mergeCell ref="C22:J22"/>
    <mergeCell ref="C23:J23"/>
    <mergeCell ref="C24:J24"/>
  </mergeCells>
  <pageMargins left="0.7" right="0.7" top="0.75" bottom="0.75" header="0.3" footer="0.3"/>
  <pageSetup scale="6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5D9F1-3BE5-4266-A706-6861B037C7F7}">
  <dimension ref="A1:M20"/>
  <sheetViews>
    <sheetView workbookViewId="0">
      <selection activeCell="G20" sqref="G20"/>
    </sheetView>
  </sheetViews>
  <sheetFormatPr defaultRowHeight="15" x14ac:dyDescent="0.25"/>
  <cols>
    <col min="1" max="1" width="34.7109375" bestFit="1" customWidth="1"/>
    <col min="2" max="2" width="24.42578125" bestFit="1" customWidth="1"/>
    <col min="3" max="3" width="14.28515625" bestFit="1" customWidth="1"/>
    <col min="4" max="4" width="13.85546875" bestFit="1" customWidth="1"/>
    <col min="5" max="5" width="11.140625" bestFit="1" customWidth="1"/>
  </cols>
  <sheetData>
    <row r="1" spans="1:13" x14ac:dyDescent="0.25">
      <c r="L1" t="s">
        <v>26</v>
      </c>
      <c r="M1" s="21" t="s">
        <v>30</v>
      </c>
    </row>
    <row r="2" spans="1:13" x14ac:dyDescent="0.25">
      <c r="A2" t="s">
        <v>56</v>
      </c>
      <c r="B2" t="s" vm="1">
        <v>57</v>
      </c>
    </row>
    <row r="3" spans="1:13" x14ac:dyDescent="0.25">
      <c r="A3" t="s">
        <v>58</v>
      </c>
      <c r="B3" t="s" vm="4">
        <v>59</v>
      </c>
      <c r="C3" t="s">
        <v>60</v>
      </c>
    </row>
    <row r="4" spans="1:13" x14ac:dyDescent="0.25">
      <c r="A4" t="s">
        <v>61</v>
      </c>
      <c r="B4" t="s" vm="3">
        <v>57</v>
      </c>
    </row>
    <row r="6" spans="1:13" x14ac:dyDescent="0.25">
      <c r="A6" t="s">
        <v>62</v>
      </c>
      <c r="D6" t="s">
        <v>63</v>
      </c>
    </row>
    <row r="7" spans="1:13" x14ac:dyDescent="0.25">
      <c r="A7" t="s">
        <v>64</v>
      </c>
      <c r="B7" t="s">
        <v>65</v>
      </c>
      <c r="C7" t="s">
        <v>66</v>
      </c>
      <c r="D7" t="s">
        <v>67</v>
      </c>
    </row>
    <row r="8" spans="1:13" x14ac:dyDescent="0.25">
      <c r="A8" t="s">
        <v>77</v>
      </c>
      <c r="B8" t="s">
        <v>78</v>
      </c>
      <c r="C8" t="s">
        <v>71</v>
      </c>
      <c r="D8" s="31">
        <v>2513.87</v>
      </c>
    </row>
    <row r="9" spans="1:13" x14ac:dyDescent="0.25">
      <c r="A9" t="s">
        <v>79</v>
      </c>
      <c r="B9" t="s">
        <v>80</v>
      </c>
      <c r="C9" t="s">
        <v>71</v>
      </c>
      <c r="D9" s="31">
        <v>251535.34999999998</v>
      </c>
    </row>
    <row r="10" spans="1:13" x14ac:dyDescent="0.25">
      <c r="A10" t="s">
        <v>81</v>
      </c>
      <c r="B10" t="s">
        <v>82</v>
      </c>
      <c r="C10" t="s">
        <v>71</v>
      </c>
      <c r="D10" s="31">
        <v>116040.98</v>
      </c>
    </row>
    <row r="11" spans="1:13" x14ac:dyDescent="0.25">
      <c r="A11" t="s">
        <v>83</v>
      </c>
      <c r="B11" t="s">
        <v>84</v>
      </c>
      <c r="C11" t="s">
        <v>71</v>
      </c>
      <c r="D11" s="31">
        <v>25749.219999999998</v>
      </c>
    </row>
    <row r="12" spans="1:13" x14ac:dyDescent="0.25">
      <c r="A12" t="s">
        <v>85</v>
      </c>
      <c r="B12" t="s">
        <v>86</v>
      </c>
      <c r="C12" t="s">
        <v>87</v>
      </c>
      <c r="D12" s="31">
        <v>0</v>
      </c>
    </row>
    <row r="13" spans="1:13" x14ac:dyDescent="0.25">
      <c r="C13" t="s">
        <v>74</v>
      </c>
      <c r="D13" s="31">
        <v>104.03999999999999</v>
      </c>
    </row>
    <row r="14" spans="1:13" s="9" customFormat="1" x14ac:dyDescent="0.25">
      <c r="A14"/>
      <c r="B14"/>
      <c r="C14" t="s">
        <v>71</v>
      </c>
      <c r="D14" s="31">
        <v>332132.04000000015</v>
      </c>
    </row>
    <row r="15" spans="1:13" x14ac:dyDescent="0.25">
      <c r="A15" t="s">
        <v>88</v>
      </c>
      <c r="B15" t="s">
        <v>89</v>
      </c>
      <c r="C15" t="s">
        <v>87</v>
      </c>
      <c r="D15" s="31">
        <v>0</v>
      </c>
    </row>
    <row r="16" spans="1:13" x14ac:dyDescent="0.25">
      <c r="C16" t="s">
        <v>74</v>
      </c>
      <c r="D16" s="31">
        <v>201.73999999999998</v>
      </c>
    </row>
    <row r="17" spans="1:4" x14ac:dyDescent="0.25">
      <c r="C17" t="s">
        <v>71</v>
      </c>
      <c r="D17" s="31">
        <v>283249.93</v>
      </c>
    </row>
    <row r="18" spans="1:4" x14ac:dyDescent="0.25">
      <c r="C18" t="s">
        <v>90</v>
      </c>
      <c r="D18" s="31">
        <v>0.42</v>
      </c>
    </row>
    <row r="19" spans="1:4" x14ac:dyDescent="0.25">
      <c r="A19" t="s">
        <v>91</v>
      </c>
      <c r="B19" t="s">
        <v>92</v>
      </c>
      <c r="C19" t="s">
        <v>71</v>
      </c>
      <c r="D19" s="31">
        <v>88027.73</v>
      </c>
    </row>
    <row r="20" spans="1:4" x14ac:dyDescent="0.25">
      <c r="A20" t="s">
        <v>68</v>
      </c>
      <c r="D20" s="31">
        <v>1099555.32</v>
      </c>
    </row>
  </sheetData>
  <hyperlinks>
    <hyperlink ref="M1" r:id="rId1" display="https://psc.ky.gov/pscecf/2020-00174/lmscott%40aep.com/06292020013857/KPCO_APP_Section_V_Exhibit_1.pdf" xr:uid="{4D2AB3F6-0BD3-489C-87D1-34BB6A20B6AA}"/>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21C99-5160-4F9D-894E-D05EAA31DC92}">
  <dimension ref="A1:B1"/>
  <sheetViews>
    <sheetView topLeftCell="A4" workbookViewId="0">
      <selection activeCell="T20" sqref="T20"/>
    </sheetView>
  </sheetViews>
  <sheetFormatPr defaultRowHeight="15" x14ac:dyDescent="0.25"/>
  <sheetData>
    <row r="1" spans="1:2" x14ac:dyDescent="0.25">
      <c r="A1" t="s">
        <v>26</v>
      </c>
      <c r="B1" s="21" t="s">
        <v>30</v>
      </c>
    </row>
  </sheetData>
  <hyperlinks>
    <hyperlink ref="B1" r:id="rId1" display="https://psc.ky.gov/pscecf/2020-00174/lmscott%40aep.com/06292020013857/KPCO_APP_Section_V_Exhibit_1.pdf" xr:uid="{2BB03F40-91AD-4A74-9060-7A2BD7EB5EC6}"/>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3AE6E-2FD5-44CE-8930-ACBE20CBAAE7}">
  <dimension ref="A1:P1"/>
  <sheetViews>
    <sheetView topLeftCell="A7" workbookViewId="0">
      <selection activeCell="I52" sqref="I52"/>
    </sheetView>
  </sheetViews>
  <sheetFormatPr defaultRowHeight="15" x14ac:dyDescent="0.25"/>
  <sheetData>
    <row r="1" spans="1:16" x14ac:dyDescent="0.25">
      <c r="A1" t="s">
        <v>26</v>
      </c>
      <c r="B1" s="21" t="s">
        <v>38</v>
      </c>
      <c r="O1" t="s">
        <v>26</v>
      </c>
      <c r="P1" s="21" t="s">
        <v>37</v>
      </c>
    </row>
  </sheetData>
  <hyperlinks>
    <hyperlink ref="B1" r:id="rId1" display="https://view.officeapps.live.com/op/view.aspx?src=https%3A%2F%2Fpsc.ky.gov%2Fpscecf%2F2023-00159%2Fsebishop%2540aep.com%2F07132023060504%2FKPCO_R_KPSC_1_11_Attachment_1.xlsx&amp;wdOrigin=BROWSELINK" xr:uid="{D289A054-4CCD-46E9-BE62-C1BC4EDE2012}"/>
    <hyperlink ref="P1" r:id="rId2" display="https://psc.ky.gov/pscecf/2023-00159/lmscott%40aep.com/12062023053032/02-KPCO_Notice_of_Filing_Corrected_Settlement_Agreement.pdf" xr:uid="{042FF47E-0F20-4EAD-8230-0348FFCAE264}"/>
  </hyperlinks>
  <pageMargins left="0.7" right="0.7" top="0.75" bottom="0.75" header="0.3" footer="0.3"/>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B81E7-D0FE-4D95-ADF1-DAECDFA9E379}">
  <dimension ref="A1:B1"/>
  <sheetViews>
    <sheetView workbookViewId="0">
      <selection activeCell="N22" sqref="N22"/>
    </sheetView>
  </sheetViews>
  <sheetFormatPr defaultRowHeight="15" x14ac:dyDescent="0.25"/>
  <sheetData>
    <row r="1" spans="1:2" x14ac:dyDescent="0.25">
      <c r="A1" t="s">
        <v>26</v>
      </c>
      <c r="B1" s="21" t="s">
        <v>37</v>
      </c>
    </row>
  </sheetData>
  <hyperlinks>
    <hyperlink ref="B1" r:id="rId1" display="https://psc.ky.gov/pscecf/2023-00159/lmscott%40aep.com/12062023053032/02-KPCO_Notice_of_Filing_Corrected_Settlement_Agreement.pdf" xr:uid="{3EA216AB-81E5-4FB4-94DF-89E03A53CEF7}"/>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E9E66-9F13-491B-B196-957A511EE12D}">
  <dimension ref="A1:T1"/>
  <sheetViews>
    <sheetView workbookViewId="0">
      <selection activeCell="S1" sqref="S1:T1"/>
    </sheetView>
  </sheetViews>
  <sheetFormatPr defaultRowHeight="15" x14ac:dyDescent="0.25"/>
  <sheetData>
    <row r="1" spans="1:20" x14ac:dyDescent="0.25">
      <c r="A1" t="s">
        <v>26</v>
      </c>
      <c r="B1" s="21" t="s">
        <v>32</v>
      </c>
      <c r="S1" t="s">
        <v>26</v>
      </c>
      <c r="T1" s="21" t="s">
        <v>37</v>
      </c>
    </row>
  </sheetData>
  <hyperlinks>
    <hyperlink ref="B1" r:id="rId1" display="https://psc.ky.gov/pscecf/2023-00159/sebishop%40aep.com/06292023052809/KPCO_Section_V_Exhibit_2.pdf" xr:uid="{0A0FB00F-43A4-4F17-9296-6059C66F36CD}"/>
    <hyperlink ref="T1" r:id="rId2" display="https://psc.ky.gov/pscecf/2023-00159/lmscott%40aep.com/12062023053032/02-KPCO_Notice_of_Filing_Corrected_Settlement_Agreement.pdf" xr:uid="{1477ACFC-CC81-4922-9FEB-1320870A43E9}"/>
  </hyperlinks>
  <pageMargins left="0.7" right="0.7" top="0.75" bottom="0.75" header="0.3" footer="0.3"/>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39B54-C768-4DE3-8855-BFA1AC1CF8B7}">
  <dimension ref="A1:U1"/>
  <sheetViews>
    <sheetView workbookViewId="0">
      <selection activeCell="T1" sqref="T1:AB1"/>
    </sheetView>
  </sheetViews>
  <sheetFormatPr defaultRowHeight="15" x14ac:dyDescent="0.25"/>
  <sheetData>
    <row r="1" spans="1:21" x14ac:dyDescent="0.25">
      <c r="A1" t="s">
        <v>26</v>
      </c>
      <c r="B1" s="21" t="s">
        <v>36</v>
      </c>
      <c r="T1" t="s">
        <v>26</v>
      </c>
      <c r="U1" s="21" t="s">
        <v>37</v>
      </c>
    </row>
  </sheetData>
  <hyperlinks>
    <hyperlink ref="B1" r:id="rId1" display="https://psc.ky.gov/pscecf/2023-00159/sebishop%40aep.com/06292023052809/KPCO_Section_V_Exhibit_1.pdf" xr:uid="{B3814C34-FDFB-41EC-BDE2-B7BF454FBFB9}"/>
    <hyperlink ref="U1" r:id="rId2" display="https://psc.ky.gov/pscecf/2023-00159/lmscott%40aep.com/12062023053032/02-KPCO_Notice_of_Filing_Corrected_Settlement_Agreement.pdf" xr:uid="{ECADDBAB-08CB-4CC8-9E4A-1EB16CB039CF}"/>
  </hyperlinks>
  <pageMargins left="0.7" right="0.7" top="0.75" bottom="0.75" header="0.3" footer="0.3"/>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287C6-A8F3-4588-A99F-94F324457B18}">
  <dimension ref="A1:W1"/>
  <sheetViews>
    <sheetView workbookViewId="0">
      <selection activeCell="V43" sqref="V43"/>
    </sheetView>
  </sheetViews>
  <sheetFormatPr defaultRowHeight="15" x14ac:dyDescent="0.25"/>
  <sheetData>
    <row r="1" spans="1:23" x14ac:dyDescent="0.25">
      <c r="A1" t="s">
        <v>23</v>
      </c>
      <c r="B1" s="21" t="s">
        <v>37</v>
      </c>
      <c r="M1" t="s">
        <v>26</v>
      </c>
      <c r="N1" s="21" t="s">
        <v>95</v>
      </c>
      <c r="V1" t="s">
        <v>26</v>
      </c>
      <c r="W1" s="21" t="s">
        <v>96</v>
      </c>
    </row>
  </sheetData>
  <hyperlinks>
    <hyperlink ref="B1" r:id="rId1" display="https://psc.ky.gov/pscecf/2023-00159/lmscott%40aep.com/12062023053032/02-KPCO_Notice_of_Filing_Corrected_Settlement_Agreement.pdf" xr:uid="{184608CB-C2CD-44BD-8E2D-3A27DC743E42}"/>
    <hyperlink ref="N1" r:id="rId2" display="https://psc.ky.gov/pscecf/2023-00159/sebishop%40aep.com/06292023052809/KPCO_Section_I_Application.pdf" xr:uid="{AC8E85BB-5F8E-4C48-8433-F96D7A9A7A05}"/>
    <hyperlink ref="W1" r:id="rId3" display="https://view.officeapps.live.com/op/view.aspx?src=https%3A%2F%2Fpsc.ky.gov%2Fpscecf%2F2023-00137%2Fmmcaldwell%40aep.com%2F10162023110750%2FClosed%2FKPCo_Exhibit_3_Actual_Costs.xlsx&amp;wdOrigin=BROWSELINK" xr:uid="{F80E367B-2DD1-4223-AF94-BF8E9B1E0D0E}"/>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D9BFD-A1A7-4944-A5FF-E3E1DE11BB93}">
  <dimension ref="A1:M1"/>
  <sheetViews>
    <sheetView workbookViewId="0">
      <selection activeCell="O23" sqref="O23"/>
    </sheetView>
  </sheetViews>
  <sheetFormatPr defaultRowHeight="15" x14ac:dyDescent="0.25"/>
  <sheetData>
    <row r="1" spans="1:13" x14ac:dyDescent="0.25">
      <c r="A1" t="s">
        <v>23</v>
      </c>
      <c r="B1" s="21" t="s">
        <v>27</v>
      </c>
      <c r="L1" t="s">
        <v>26</v>
      </c>
      <c r="M1" s="21" t="s">
        <v>50</v>
      </c>
    </row>
  </sheetData>
  <hyperlinks>
    <hyperlink ref="B1" r:id="rId1" display="https://psc.ky.gov/pscscf/2017 Cases/2017-00179/20180118_PSC_ORDER.pdf" xr:uid="{10046F0C-9D0B-4491-91D7-282057BA3BE2}"/>
    <hyperlink ref="M1" r:id="rId2" display="https://view.officeapps.live.com/op/view.aspx?src=https%3A%2F%2Fpsc.ky.gov%2Fpscecf%2F2017-00179%2Fajelliott%2540aep.com%2F08282017045335%2FKPCO_SR_KPSC_1_73_Attachment101_Exhibit_L.xlsx&amp;wdOrigin=BROWSELINK" xr:uid="{0C85CCBF-CABE-4084-BC13-93800FFA4D85}"/>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526DD-AEEC-4298-B700-25F39F387B6C}">
  <dimension ref="A1:B1"/>
  <sheetViews>
    <sheetView workbookViewId="0">
      <selection activeCell="N25" sqref="N25"/>
    </sheetView>
  </sheetViews>
  <sheetFormatPr defaultRowHeight="15" x14ac:dyDescent="0.25"/>
  <sheetData>
    <row r="1" spans="1:2" x14ac:dyDescent="0.25">
      <c r="A1" t="s">
        <v>23</v>
      </c>
      <c r="B1" s="21" t="s">
        <v>24</v>
      </c>
    </row>
  </sheetData>
  <hyperlinks>
    <hyperlink ref="B1" r:id="rId1" display="https://psc.ky.gov/pscscf/2017 Cases/2017-00179/20180118_PSC_ORDER.pdf" xr:uid="{8CEDBC81-8D23-4EC3-8CEE-53AC8903F8FE}"/>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CBA3D-77C7-4ECF-AD72-BD4A11467E99}">
  <dimension ref="A1:O1"/>
  <sheetViews>
    <sheetView workbookViewId="0">
      <selection activeCell="Y7" sqref="Y7"/>
    </sheetView>
  </sheetViews>
  <sheetFormatPr defaultRowHeight="15" x14ac:dyDescent="0.25"/>
  <sheetData>
    <row r="1" spans="1:15" x14ac:dyDescent="0.25">
      <c r="A1" t="s">
        <v>23</v>
      </c>
      <c r="B1" s="21" t="s">
        <v>25</v>
      </c>
      <c r="N1" t="s">
        <v>23</v>
      </c>
      <c r="O1" s="21" t="s">
        <v>24</v>
      </c>
    </row>
  </sheetData>
  <hyperlinks>
    <hyperlink ref="O1" r:id="rId1" display="https://psc.ky.gov/pscscf/2017 Cases/2017-00179/20180118_PSC_ORDER.pdf" xr:uid="{69D6C757-A1E1-41F6-BFC0-8C2748F0027D}"/>
    <hyperlink ref="B1" r:id="rId2" display="https://psc.ky.gov/pscecf/2017-00179/slsharp%40aep.com/06282017125401/KPCO_APP_Section_V_Exhibit_2.pdf" xr:uid="{2B9E7656-374E-4BEE-831A-049C6EB467A4}"/>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333B8-99CF-4FB6-80C4-D04A55F3E5BE}">
  <dimension ref="A1:I13"/>
  <sheetViews>
    <sheetView workbookViewId="0">
      <selection activeCell="A34" sqref="A34"/>
    </sheetView>
  </sheetViews>
  <sheetFormatPr defaultRowHeight="15" x14ac:dyDescent="0.25"/>
  <cols>
    <col min="1" max="1" width="34.7109375" bestFit="1" customWidth="1"/>
    <col min="2" max="2" width="24.42578125" bestFit="1" customWidth="1"/>
    <col min="3" max="3" width="14.28515625" bestFit="1" customWidth="1"/>
    <col min="4" max="4" width="13.85546875" bestFit="1" customWidth="1"/>
    <col min="5" max="5" width="11.140625" bestFit="1" customWidth="1"/>
  </cols>
  <sheetData>
    <row r="1" spans="1:9" x14ac:dyDescent="0.25">
      <c r="H1" t="s">
        <v>26</v>
      </c>
      <c r="I1" s="21" t="s">
        <v>30</v>
      </c>
    </row>
    <row r="2" spans="1:9" x14ac:dyDescent="0.25">
      <c r="A2" s="32" t="s">
        <v>56</v>
      </c>
      <c r="B2" s="32" t="s" vm="1">
        <v>57</v>
      </c>
      <c r="C2" s="32" t="s">
        <v>76</v>
      </c>
      <c r="D2" s="32"/>
      <c r="E2" s="32"/>
    </row>
    <row r="3" spans="1:9" x14ac:dyDescent="0.25">
      <c r="A3" s="32" t="s">
        <v>58</v>
      </c>
      <c r="B3" s="32" t="s" vm="2">
        <v>59</v>
      </c>
      <c r="C3" s="32" t="s">
        <v>60</v>
      </c>
      <c r="D3" s="32"/>
      <c r="E3" s="32"/>
    </row>
    <row r="4" spans="1:9" x14ac:dyDescent="0.25">
      <c r="A4" s="32"/>
      <c r="B4" s="32"/>
      <c r="C4" s="32"/>
      <c r="D4" s="32"/>
      <c r="E4" s="32"/>
    </row>
    <row r="5" spans="1:9" x14ac:dyDescent="0.25">
      <c r="A5" s="32" t="s">
        <v>62</v>
      </c>
      <c r="B5" s="32"/>
      <c r="C5" s="32"/>
      <c r="D5" s="32" t="s">
        <v>63</v>
      </c>
      <c r="E5" s="32"/>
    </row>
    <row r="6" spans="1:9" x14ac:dyDescent="0.25">
      <c r="A6" s="32" t="s">
        <v>64</v>
      </c>
      <c r="B6" s="32" t="s">
        <v>65</v>
      </c>
      <c r="C6" s="32" t="s">
        <v>66</v>
      </c>
      <c r="D6" s="32" t="s">
        <v>67</v>
      </c>
      <c r="E6" s="32" t="s">
        <v>68</v>
      </c>
    </row>
    <row r="7" spans="1:9" x14ac:dyDescent="0.25">
      <c r="A7" s="32" t="s">
        <v>69</v>
      </c>
      <c r="B7" s="32" t="s">
        <v>70</v>
      </c>
      <c r="C7" s="32" t="s">
        <v>71</v>
      </c>
      <c r="D7" s="33">
        <v>1520.56</v>
      </c>
      <c r="E7" s="33">
        <v>1520.56</v>
      </c>
    </row>
    <row r="8" spans="1:9" x14ac:dyDescent="0.25">
      <c r="A8" s="32" t="s">
        <v>72</v>
      </c>
      <c r="B8" s="32" t="s">
        <v>73</v>
      </c>
      <c r="C8" s="32" t="s">
        <v>74</v>
      </c>
      <c r="D8" s="33">
        <v>971.63</v>
      </c>
      <c r="E8" s="33">
        <v>971.63</v>
      </c>
    </row>
    <row r="9" spans="1:9" x14ac:dyDescent="0.25">
      <c r="A9" s="32"/>
      <c r="B9" s="32"/>
      <c r="C9" s="32" t="s">
        <v>71</v>
      </c>
      <c r="D9" s="33">
        <v>133760.65</v>
      </c>
      <c r="E9" s="33">
        <v>133760.65</v>
      </c>
    </row>
    <row r="10" spans="1:9" x14ac:dyDescent="0.25">
      <c r="A10" s="32"/>
      <c r="B10" s="32"/>
      <c r="C10" s="32" t="s">
        <v>75</v>
      </c>
      <c r="D10" s="33">
        <v>28.58</v>
      </c>
      <c r="E10" s="33">
        <v>28.58</v>
      </c>
    </row>
    <row r="11" spans="1:9" x14ac:dyDescent="0.25">
      <c r="A11" s="34" t="s">
        <v>68</v>
      </c>
      <c r="B11" s="34"/>
      <c r="C11" s="34"/>
      <c r="D11" s="35">
        <v>136281.41999999998</v>
      </c>
      <c r="E11" s="35">
        <v>136281.41999999998</v>
      </c>
    </row>
    <row r="13" spans="1:9" x14ac:dyDescent="0.25">
      <c r="E13" s="33"/>
    </row>
  </sheetData>
  <hyperlinks>
    <hyperlink ref="I1" r:id="rId1" display="https://psc.ky.gov/pscecf/2017-00179/slsharp%40aep.com/06282017125401/KPCO_APP_Section_V_Exhibit_1.pdf" xr:uid="{4211231D-41CA-41BF-9474-6FF60B0AD343}"/>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D308C-8DD1-4638-B52E-548E89D4267E}">
  <dimension ref="A1:AA1"/>
  <sheetViews>
    <sheetView workbookViewId="0">
      <selection activeCell="K1" sqref="K1"/>
    </sheetView>
  </sheetViews>
  <sheetFormatPr defaultRowHeight="15" x14ac:dyDescent="0.25"/>
  <sheetData>
    <row r="1" spans="1:27" x14ac:dyDescent="0.25">
      <c r="A1" t="s">
        <v>26</v>
      </c>
      <c r="B1" s="21" t="s">
        <v>27</v>
      </c>
      <c r="AA1" s="21"/>
    </row>
  </sheetData>
  <hyperlinks>
    <hyperlink ref="B1" r:id="rId1" display="https://psc.ky.gov/pscscf/2017 Cases/2017-00179/20180118_PSC_ORDER.pdf" xr:uid="{614F7C41-76DE-45AE-8BD6-72FC844DE653}"/>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E480-0316-4E43-967B-D5A3BD1CA986}">
  <dimension ref="A1:U1"/>
  <sheetViews>
    <sheetView workbookViewId="0">
      <selection activeCell="Y1" sqref="T1:Y1"/>
    </sheetView>
  </sheetViews>
  <sheetFormatPr defaultRowHeight="15" x14ac:dyDescent="0.25"/>
  <sheetData>
    <row r="1" spans="1:21" x14ac:dyDescent="0.25">
      <c r="A1" t="s">
        <v>26</v>
      </c>
      <c r="B1" s="21" t="s">
        <v>28</v>
      </c>
      <c r="T1" t="s">
        <v>23</v>
      </c>
      <c r="U1" s="21" t="s">
        <v>29</v>
      </c>
    </row>
  </sheetData>
  <hyperlinks>
    <hyperlink ref="B1" r:id="rId1" display="https://view.officeapps.live.com/op/view.aspx?src=https%3A%2F%2Fpsc.ky.gov%2Fpscecf%2F2020-00174%2Fsebishop%2540aep.com%2F07212020055651%2FKPCO_R_KPSC_2_11_attachment1.xlsx&amp;wdOrigin=BROWSELINK" xr:uid="{EBF3BF24-2804-46C2-ACA4-95AA88B86E37}"/>
    <hyperlink ref="U1" r:id="rId2" display="https://psc.ky.gov/pscscf/2020 Cases/2020-00174/20210113_PSC_ORDER.pdf" xr:uid="{3243DD2B-A313-494D-A102-9C58D7C55CF3}"/>
  </hyperlinks>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75381-4A3C-4972-93C7-F4FC52A94855}">
  <dimension ref="A1:B1"/>
  <sheetViews>
    <sheetView workbookViewId="0">
      <selection activeCell="N18" sqref="N18"/>
    </sheetView>
  </sheetViews>
  <sheetFormatPr defaultRowHeight="15" x14ac:dyDescent="0.25"/>
  <sheetData>
    <row r="1" spans="1:2" x14ac:dyDescent="0.25">
      <c r="A1" t="s">
        <v>26</v>
      </c>
      <c r="B1" s="21" t="s">
        <v>29</v>
      </c>
    </row>
  </sheetData>
  <hyperlinks>
    <hyperlink ref="B1" r:id="rId1" display="https://psc.ky.gov/pscscf/2020 Cases/2020-00174/20210113_PSC_ORDER.pdf" xr:uid="{1F0417D1-7728-4FB5-A20D-4A6ADC9FA64E}"/>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D2483-40EC-425B-B412-12FFC78C8E47}">
  <dimension ref="A1:W1"/>
  <sheetViews>
    <sheetView workbookViewId="0">
      <selection activeCell="U1" sqref="U1"/>
    </sheetView>
  </sheetViews>
  <sheetFormatPr defaultRowHeight="15" x14ac:dyDescent="0.25"/>
  <sheetData>
    <row r="1" spans="1:23" x14ac:dyDescent="0.25">
      <c r="A1" t="s">
        <v>26</v>
      </c>
      <c r="B1" s="21" t="s">
        <v>25</v>
      </c>
      <c r="V1" t="s">
        <v>23</v>
      </c>
      <c r="W1" s="21" t="s">
        <v>29</v>
      </c>
    </row>
  </sheetData>
  <hyperlinks>
    <hyperlink ref="B1" r:id="rId1" display="https://psc.ky.gov/pscecf/2020-00174/lmscott%40aep.com/06292020013857/KPCO_APP_Section_V_Exhibit_2.pdf" xr:uid="{C8F97879-5ADF-4593-B064-D289715F4A09}"/>
    <hyperlink ref="W1" r:id="rId2" display="https://psc.ky.gov/pscscf/2020 Cases/2020-00174/20210113_PSC_ORDER.pdf" xr:uid="{D1E02B85-9DEE-4D9A-A13F-E5CC75757D5F}"/>
  </hyperlinks>
  <pageMargins left="0.7" right="0.7" top="0.75" bottom="0.75" header="0.3" footer="0.3"/>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I A F A A B Q S w M E F A A C A A g A e J S L V / 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e J S L 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i U i 1 f w Q P i T e g I A A A g L A A A T A B w A R m 9 y b X V s Y X M v U 2 V j d G l v b j E u b S C i G A A o o B Q A A A A A A A A A A A A A A A A A A A A A A A A A A A D t l M 9 v m z A U x + + R 8 j 9 Y 9 A B I r A q Z t L a a e j D G T a n A U B t a R V W F K H G b S A m p C J l W T f v f 9 w x p E 0 j b 7 b J b c n j w z O f 9 s O P 3 X c m 8 m i 0 L J J q n / b 3 f 6 / d W 0 6 y U E 3 S 9 l u W L j c 7 R X F b 9 H o K f W K 7 L X M J K W G b 5 X B 6 7 W Z U 9 Z C t p a I / 5 4 m z 4 X E 4 0 C 9 1 d z m S Z l f l 0 l m d z l v 2 Y P W U q 9 X l V r q X V J D 3 X B P U p i R E + v v A E w X 4 6 p p h b 4 G J C w o T F H h u l E e V e 6 K r F q z D h D C A P P O c V U R + c R H i M C p E m z I M F k Q Q G A E H I a I z 5 O M W B A s 0 m K P Z u v H i 8 y R H x 8 A r q 1 x 5 5 8 + J x R J X v U k H 4 k T F / N B G 6 4 G G A I p F e c e a n l x S 7 l C N s q R U R p U 6 S j v y U + O L m F m H b e u N 8 h p z 3 G K d h N v U Q 2 d S 4 v a S c I t V 6 a 0 N w z p 0 t b n i E M H O B 3 p 5 L j W 7 d D z g X x 7 R F q o U O m 7 A o F H E q 6 H V N b t 0 W h / c 7 t T 9 p F T 6 G E S c + F g J Q P Y q E w P 7 A 1 j u 1 u z m d z 3 I 6 / 5 L T g E 5 9 6 o 4 o T 0 c 8 T C J F w l V I s C + 2 4 H v V 0 4 g A S z 6 o v 4 n Y 3 q K a 3 b p t s H X J k c e Q M R w M v 1 p g h s r Y y g z A 2 G f K n C p z o s w 3 s 5 2 n f V H r R H o g Y u L o l s 4 C U T + V L 3 S z 2 0 D 7 Z O t I 2 x 4 A b 9 s n y p 4 O d B O Z r 2 H N U T l j 1 J 3 P 9 w e 0 M 6 G 7 I 7 o / o 9 1 Z 7 A z j 3 j S + j q N 2 b 1 q N C B 1 p X r G S Z Q U K F c j y C R 5 k O V 8 v C g 3 + h D h 7 A F n C k 0 m z Z D S C Z S F t L L M S B c u i m o J C y S y f o l j + r I 7 J c v E w K 6 T x q / Y u y u X C u N v Z 8 T 1 E y u J L I j Q Q k R 1 k 7 x B 2 w N / w i h R f v T x L V E G Q 2 e / N i r / 0 v q u 7 R 9 p G e Y 2 h q R 3 k 9 y C / B / k 9 y O 9 B f v + r / P 4 B U E s B A i 0 A F A A C A A g A e J S L V / Z f 4 u 6 k A A A A 9 w A A A B I A A A A A A A A A A A A A A A A A A A A A A E N v b m Z p Z y 9 Q Y W N r Y W d l L n h t b F B L A Q I t A B Q A A g A I A H i U i 1 c P y u m r p A A A A O k A A A A T A A A A A A A A A A A A A A A A A P A A A A B b Q 2 9 u d G V u d F 9 U e X B l c 1 0 u e G 1 s U E s B A i 0 A F A A C A A g A e J S L V / B A + J N 6 A g A A C A s A A B M A A A A A A A A A A A A A A A A A 4 Q E A A E Z v c m 1 1 b G F z L 1 N l Y 3 R p b 2 4 x L m 1 Q S w U G A A A A A A M A A w D C A A A A q A 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c R k A A A A A A A B P G 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X V l c n k x P C 9 J d G V t U G F 0 a D 4 8 L 0 l 0 Z W 1 M b 2 N h d G l v b j 4 8 U 3 R h Y m x l R W 5 0 c m l l c z 4 8 R W 5 0 c n k g V H l w Z T 0 i S X N Q c m l 2 Y X R l I i B W Y W x 1 Z T 0 i b D A i I C 8 + P E V u d H J 5 I F R 5 c G U 9 I k Z p b G 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F c n J v c k N v d W 5 0 I i B W Y W x 1 Z T 0 i b D A i I C 8 + P E V u d H J 5 I F R 5 c G U 9 I k Z p b G x D b 3 V u d C I g V m F s d W U 9 I m w x M T U 2 N T Y i I C 8 + P E V u d H J 5 I F R 5 c G U 9 I k Z p b G x F c n J v c k N v Z G U i I F Z h b H V l P S J z V W 5 r b m 9 3 b i I g L z 4 8 R W 5 0 c n k g V H l w Z T 0 i R m l s b F R v R G F 0 Y U 1 v Z G V s R W 5 h Y m x l Z C I g V m F s d W U 9 I m w x I i A v P j x F b n R y e S B U e X B l P S J G a W x s T 2 J q Z W N 0 V H l w Z S I g V m F s d W U 9 I n N D b 2 5 u Z W N 0 a W 9 u T 2 5 s e S I g L z 4 8 R W 5 0 c n k g V H l w Z T 0 i U X V l c n l J R C I g V m F s d W U 9 I n N h M D B j N m V h M i 0 3 Y W Z h L T Q 1 N j Y t O W E 0 N y 0 z M T E z Y z F l N W Y 5 Y W Q i I C 8 + P E V u d H J 5 I F R 5 c G U 9 I k Z p b G x M Y X N 0 V X B k Y X R l Z C I g V m F s d W U 9 I m Q y M D I z L T E y L T E x V D I z O j E 4 O j U 2 L j k 5 M T M 4 M z Z a I i A v P j x F b n R y e S B U e X B l P S J G a W x s Q 2 9 s d W 1 u V H l w Z X M i I F Z h b H V l P S J z Q k F R R 0 J n W U V C Z 1 l H Q m d Z P S I g L z 4 8 R W 5 0 c n k g V H l w Z T 0 i R m l s b E N v b H V t b k 5 h b W V z I i B W Y W x 1 Z T 0 i c 1 s m c X V v d D t G S V N D Q U x f W U V B U i Z x d W 9 0 O y w m c X V v d D t B Q 0 N P V U 5 U S U 5 H X 1 B F U k l P R C Z x d W 9 0 O y w m c X V v d D t K T 1 V S T k F M X 0 l E J n F 1 b 3 Q 7 L C Z x d W 9 0 O 0 F D Q 0 9 V T l Q m c X V v d D s s J n F 1 b 3 Q 7 Q l V T S U 5 F U 1 N f V U 5 J V C Z x d W 9 0 O y w m c X V v d D t T V U 0 o Q i 5 N T 0 5 F V E F S W V 9 B T U 9 V T l Q p J n F 1 b 3 Q 7 L C Z x d W 9 0 O 0 F D V E l W S V R Z X 0 l E J n F 1 b 3 Q 7 L C Z x d W 9 0 O 1 B S T 0 p F Q 1 R f S U Q m c X V v d D s s J n F 1 b 3 Q 7 U F J P S k V D V F 9 U W V B F J n F 1 b 3 Q 7 L C Z x d W 9 0 O 0 R F U 0 N S J n F 1 b 3 Q 7 L C Z x d W 9 0 O 1 l l Y X I g T W 9 u d G g m c X V v d D t d I i A v P j x F b n R y e S B U e X B l P S J G a W x s U 3 R h d H V z I i B W Y W x 1 Z T 0 i c 0 N v b X B s Z X R l I i A v P j x F b n R y e S B U e X B l P S J B Z G R l Z F R v R G F 0 Y U 1 v Z G V s I i B W Y W x 1 Z T 0 i b D E i I C 8 + P E V u d H J 5 I F R 5 c G U 9 I l J l b G F 0 a W 9 u c 2 h p c E l u Z m 9 D b 2 5 0 Y W l u Z X I i I F Z h b H V l P S J z e y Z x d W 9 0 O 2 N v b H V t b k N v d W 5 0 J n F 1 b 3 Q 7 O j E x L C Z x d W 9 0 O 2 t l e U N v b H V t b k 5 h b W V z J n F 1 b 3 Q 7 O l t d L C Z x d W 9 0 O 3 F 1 Z X J 5 U m V s Y X R p b 2 5 z a G l w c y Z x d W 9 0 O z p b X S w m c X V v d D t j b 2 x 1 b W 5 J Z G V u d G l 0 a W V z J n F 1 b 3 Q 7 O l s m c X V v d D t T Z W N 0 a W 9 u M S 9 R d W V y e T E v U 2 9 1 c m N l L n t G S V N D Q U x f W U V B U i w w f S Z x d W 9 0 O y w m c X V v d D t T Z W N 0 a W 9 u M S 9 R d W V y e T E v U 2 9 1 c m N l L n t B Q 0 N P V U 5 U S U 5 H X 1 B F U k l P R C w x f S Z x d W 9 0 O y w m c X V v d D t T Z W N 0 a W 9 u M S 9 R d W V y e T E v U 2 9 1 c m N l L n t K T 1 V S T k F M X 0 l E L D J 9 J n F 1 b 3 Q 7 L C Z x d W 9 0 O 1 N l Y 3 R p b 2 4 x L 1 F 1 Z X J 5 M S 9 T b 3 V y Y 2 U u e 0 F D Q 0 9 V T l Q s M 3 0 m c X V v d D s s J n F 1 b 3 Q 7 U 2 V j d G l v b j E v U X V l c n k x L 1 N v d X J j Z S 5 7 Q l V T S U 5 F U 1 N f V U 5 J V C w 0 f S Z x d W 9 0 O y w m c X V v d D t T Z W N 0 a W 9 u M S 9 R d W V y e T E v U 2 9 1 c m N l L n t T V U 0 o Q i 5 N T 0 5 F V E F S W V 9 B T U 9 V T l Q p L D V 9 J n F 1 b 3 Q 7 L C Z x d W 9 0 O 1 N l Y 3 R p b 2 4 x L 1 F 1 Z X J 5 M S 9 T b 3 V y Y 2 U u e 0 F D V E l W S V R Z X 0 l E L D Z 9 J n F 1 b 3 Q 7 L C Z x d W 9 0 O 1 N l Y 3 R p b 2 4 x L 1 F 1 Z X J 5 M S 9 T b 3 V y Y 2 U u e 1 B S T 0 p F Q 1 R f S U Q s N 3 0 m c X V v d D s s J n F 1 b 3 Q 7 U 2 V j d G l v b j E v U X V l c n k x L 1 N v d X J j Z S 5 7 U F J P S k V D V F 9 U W V B F L D h 9 J n F 1 b 3 Q 7 L C Z x d W 9 0 O 1 N l Y 3 R p b 2 4 x L 1 F 1 Z X J 5 M S 9 T b 3 V y Y 2 U u e 0 R F U 0 N S L D l 9 J n F 1 b 3 Q 7 L C Z x d W 9 0 O 1 N l Y 3 R p b 2 4 x L 1 F 1 Z X J 5 M S 9 J b n N l c n R l Z C B N Z X J n Z W Q g Q 2 9 s d W 1 u L n t Z Z W F y I E 1 v b n R o L D E w f S Z x d W 9 0 O 1 0 s J n F 1 b 3 Q 7 Q 2 9 s d W 1 u Q 2 9 1 b n Q m c X V v d D s 6 M T E s J n F 1 b 3 Q 7 S 2 V 5 Q 2 9 s d W 1 u T m F t Z X M m c X V v d D s 6 W 1 0 s J n F 1 b 3 Q 7 Q 2 9 s d W 1 u S W R l b n R p d G l l c y Z x d W 9 0 O z p b J n F 1 b 3 Q 7 U 2 V j d G l v b j E v U X V l c n k x L 1 N v d X J j Z S 5 7 R k l T Q 0 F M X 1 l F Q V I s M H 0 m c X V v d D s s J n F 1 b 3 Q 7 U 2 V j d G l v b j E v U X V l c n k x L 1 N v d X J j Z S 5 7 Q U N D T 1 V O V E l O R 1 9 Q R V J J T 0 Q s M X 0 m c X V v d D s s J n F 1 b 3 Q 7 U 2 V j d G l v b j E v U X V l c n k x L 1 N v d X J j Z S 5 7 S k 9 V U k 5 B T F 9 J R C w y f S Z x d W 9 0 O y w m c X V v d D t T Z W N 0 a W 9 u M S 9 R d W V y e T E v U 2 9 1 c m N l L n t B Q 0 N P V U 5 U L D N 9 J n F 1 b 3 Q 7 L C Z x d W 9 0 O 1 N l Y 3 R p b 2 4 x L 1 F 1 Z X J 5 M S 9 T b 3 V y Y 2 U u e 0 J V U 0 l O R V N T X 1 V O S V Q s N H 0 m c X V v d D s s J n F 1 b 3 Q 7 U 2 V j d G l v b j E v U X V l c n k x L 1 N v d X J j Z S 5 7 U 1 V N K E I u T U 9 O R V R B U l l f Q U 1 P V U 5 U K S w 1 f S Z x d W 9 0 O y w m c X V v d D t T Z W N 0 a W 9 u M S 9 R d W V y e T E v U 2 9 1 c m N l L n t B Q 1 R J V k l U W V 9 J R C w 2 f S Z x d W 9 0 O y w m c X V v d D t T Z W N 0 a W 9 u M S 9 R d W V y e T E v U 2 9 1 c m N l L n t Q U k 9 K R U N U X 0 l E L D d 9 J n F 1 b 3 Q 7 L C Z x d W 9 0 O 1 N l Y 3 R p b 2 4 x L 1 F 1 Z X J 5 M S 9 T b 3 V y Y 2 U u e 1 B S T 0 p F Q 1 R f V F l Q R S w 4 f S Z x d W 9 0 O y w m c X V v d D t T Z W N 0 a W 9 u M S 9 R d W V y e T E v U 2 9 1 c m N l L n t E R V N D U i w 5 f S Z x d W 9 0 O y w m c X V v d D t T Z W N 0 a W 9 u M S 9 R d W V y e T E v S W 5 z Z X J 0 Z W Q g T W V y Z 2 V k I E N v b H V t b i 5 7 W W V h c i B N b 2 5 0 a C w x M H 0 m c X V v d D t d L C Z x d W 9 0 O 1 J l b G F 0 a W 9 u c 2 h p c E l u Z m 8 m c X V v d D s 6 W 1 1 9 I i A v P j w v U 3 R h Y m x l R W 5 0 c m l l c z 4 8 L 0 l 0 Z W 0 + P E l 0 Z W 0 + P E l 0 Z W 1 M b 2 N h d G l v b j 4 8 S X R l b V R 5 c G U + R m 9 y b X V s Y T w v S X R l b V R 5 c G U + P E l 0 Z W 1 Q Y X R o P l N l Y 3 R p b 2 4 x L 1 F 1 Z X J 5 M S 9 T b 3 V y Y 2 U 8 L 0 l 0 Z W 1 Q Y X R o P j w v S X R l b U x v Y 2 F 0 a W 9 u P j x T d G F i b G V F b n R y a W V z I C 8 + P C 9 J d G V t P j x J d G V t P j x J d G V t T G 9 j Y X R p b 2 4 + P E l 0 Z W 1 U e X B l P k Z v c m 1 1 b G E 8 L 0 l 0 Z W 1 U e X B l P j x J d G V t U G F 0 a D 5 T Z W N 0 a W 9 u M S 9 R d W V y e T E v S W 5 z Z X J 0 Z W Q l M j B N Z X J n Z W Q l M j B D b 2 x 1 b W 4 8 L 0 l 0 Z W 1 Q Y X R o P j w v S X R l b U x v Y 2 F 0 a W 9 u P j x T d G F i b G V F b n R y a W V z I C 8 + P C 9 J d G V t P j x J d G V t P j x J d G V t T G 9 j Y X R p b 2 4 + P E l 0 Z W 1 U e X B l P k Z v c m 1 1 b G E 8 L 0 l 0 Z W 1 U e X B l P j x J d G V t U G F 0 a D 5 T Z W N 0 a W 9 u M S 9 R d W V y e T E l M j A o M i k 8 L 0 l 0 Z W 1 Q Y X R o P j w v S X R l b U x v Y 2 F 0 a W 9 u P j x T d G F i b G V F b n R y a W V z P j x F b n R y e S B U e X B l P S J J c 1 B y a X Z h d G U i I F Z h b H V l P S J s M C I g L z 4 8 R W 5 0 c n k g V H l w Z T 0 i R m l s 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E V y c m 9 y Q 2 9 1 b n Q i I F Z h b H V l P S J s M C I g L z 4 8 R W 5 0 c n k g V H l w Z T 0 i R m l s b E N v d W 5 0 I i B W Y W x 1 Z T 0 i b D E x N T Y 1 N i I g L z 4 8 R W 5 0 c n k g V H l w Z T 0 i R m l s b E V y c m 9 y Q 2 9 k Z S I g V m F s d W U 9 I n N V b m t u b 3 d u I i A v P j x F b n R y e S B U e X B l P S J G a W x s V G 9 E Y X R h T W 9 k Z W x F b m F i b G V k I i B W Y W x 1 Z T 0 i b D E i I C 8 + P E V u d H J 5 I F R 5 c G U 9 I k Z p b G x P Y m p l Y 3 R U e X B l I i B W Y W x 1 Z T 0 i c 0 N v b m 5 l Y 3 R p b 2 5 P b m x 5 I i A v P j x F b n R y e S B U e X B l P S J R d W V y e U l E I i B W Y W x 1 Z T 0 i c 2 E w M G M 2 Z W E y L T d h Z m E t N D U 2 N i 0 5 Y T Q 3 L T M x M T N j M W U 1 Z j l h Z C I g L z 4 8 R W 5 0 c n k g V H l w Z T 0 i R m l s b E x h c 3 R V c G R h d G V k I i B W Y W x 1 Z T 0 i Z D I w M j M t M T I t M T F U M j M 6 M T g 6 N T Y u O T k x M z g z N l o i I C 8 + P E V u d H J 5 I F R 5 c G U 9 I k Z p b G x D b 2 x 1 b W 5 U e X B l c y I g V m F s d W U 9 I n N C Q V F H Q m d Z R U J n W U d C Z 1 k 9 I i A v P j x F b n R y e S B U e X B l P S J G a W x s Q 2 9 s d W 1 u T m F t Z X M i I F Z h b H V l P S J z W y Z x d W 9 0 O 0 Z J U 0 N B T F 9 Z R U F S J n F 1 b 3 Q 7 L C Z x d W 9 0 O 0 F D Q 0 9 V T l R J T k d f U E V S S U 9 E J n F 1 b 3 Q 7 L C Z x d W 9 0 O 0 p P V V J O Q U x f S U Q m c X V v d D s s J n F 1 b 3 Q 7 Q U N D T 1 V O V C Z x d W 9 0 O y w m c X V v d D t C V V N J T k V T U 1 9 V T k l U J n F 1 b 3 Q 7 L C Z x d W 9 0 O 1 N V T S h C L k 1 P T k V U Q V J Z X 0 F N T 1 V O V C k m c X V v d D s s J n F 1 b 3 Q 7 Q U N U S V Z J V F l f S U Q m c X V v d D s s J n F 1 b 3 Q 7 U F J P S k V D V F 9 J R C Z x d W 9 0 O y w m c X V v d D t Q U k 9 K R U N U X 1 R Z U E U m c X V v d D s s J n F 1 b 3 Q 7 R E V T Q 1 I m c X V v d D s s J n F 1 b 3 Q 7 W W V h c i B N b 2 5 0 a C Z x d W 9 0 O 1 0 i I C 8 + P E V u d H J 5 I F R 5 c G U 9 I k Z p b G x T d G F 0 d X M i I F Z h b H V l P S J z Q 2 9 t c G x l d G U i I C 8 + P E V u d H J 5 I F R 5 c G U 9 I k F k Z G V k V G 9 E Y X R h T W 9 k Z W w i I F Z h b H V l P S J s M S I g L z 4 8 R W 5 0 c n k g V H l w Z T 0 i U m V s Y X R p b 2 5 z a G l w S W 5 m b 0 N v b n R h a W 5 l c i I g V m F s d W U 9 I n N 7 J n F 1 b 3 Q 7 Y 2 9 s d W 1 u Q 2 9 1 b n Q m c X V v d D s 6 M T E s J n F 1 b 3 Q 7 a 2 V 5 Q 2 9 s d W 1 u T m F t Z X M m c X V v d D s 6 W 1 0 s J n F 1 b 3 Q 7 c X V l c n l S Z W x h d G l v b n N o a X B z J n F 1 b 3 Q 7 O l t d L C Z x d W 9 0 O 2 N v b H V t b k l k Z W 5 0 a X R p Z X M m c X V v d D s 6 W y Z x d W 9 0 O 1 N l Y 3 R p b 2 4 x L 1 F 1 Z X J 5 M S 9 T b 3 V y Y 2 U u e 0 Z J U 0 N B T F 9 Z R U F S L D B 9 J n F 1 b 3 Q 7 L C Z x d W 9 0 O 1 N l Y 3 R p b 2 4 x L 1 F 1 Z X J 5 M S 9 T b 3 V y Y 2 U u e 0 F D Q 0 9 V T l R J T k d f U E V S S U 9 E L D F 9 J n F 1 b 3 Q 7 L C Z x d W 9 0 O 1 N l Y 3 R p b 2 4 x L 1 F 1 Z X J 5 M S 9 T b 3 V y Y 2 U u e 0 p P V V J O Q U x f S U Q s M n 0 m c X V v d D s s J n F 1 b 3 Q 7 U 2 V j d G l v b j E v U X V l c n k x L 1 N v d X J j Z S 5 7 Q U N D T 1 V O V C w z f S Z x d W 9 0 O y w m c X V v d D t T Z W N 0 a W 9 u M S 9 R d W V y e T E v U 2 9 1 c m N l L n t C V V N J T k V T U 1 9 V T k l U L D R 9 J n F 1 b 3 Q 7 L C Z x d W 9 0 O 1 N l Y 3 R p b 2 4 x L 1 F 1 Z X J 5 M S 9 T b 3 V y Y 2 U u e 1 N V T S h C L k 1 P T k V U Q V J Z X 0 F N T 1 V O V C k s N X 0 m c X V v d D s s J n F 1 b 3 Q 7 U 2 V j d G l v b j E v U X V l c n k x L 1 N v d X J j Z S 5 7 Q U N U S V Z J V F l f S U Q s N n 0 m c X V v d D s s J n F 1 b 3 Q 7 U 2 V j d G l v b j E v U X V l c n k x L 1 N v d X J j Z S 5 7 U F J P S k V D V F 9 J R C w 3 f S Z x d W 9 0 O y w m c X V v d D t T Z W N 0 a W 9 u M S 9 R d W V y e T E v U 2 9 1 c m N l L n t Q U k 9 K R U N U X 1 R Z U E U s O H 0 m c X V v d D s s J n F 1 b 3 Q 7 U 2 V j d G l v b j E v U X V l c n k x L 1 N v d X J j Z S 5 7 R E V T Q 1 I s O X 0 m c X V v d D s s J n F 1 b 3 Q 7 U 2 V j d G l v b j E v U X V l c n k x L 0 l u c 2 V y d G V k I E 1 l c m d l Z C B D b 2 x 1 b W 4 u e 1 l l Y X I g T W 9 u d G g s M T B 9 J n F 1 b 3 Q 7 X S w m c X V v d D t D b 2 x 1 b W 5 D b 3 V u d C Z x d W 9 0 O z o x M S w m c X V v d D t L Z X l D b 2 x 1 b W 5 O Y W 1 l c y Z x d W 9 0 O z p b X S w m c X V v d D t D b 2 x 1 b W 5 J Z G V u d G l 0 a W V z J n F 1 b 3 Q 7 O l s m c X V v d D t T Z W N 0 a W 9 u M S 9 R d W V y e T E v U 2 9 1 c m N l L n t G S V N D Q U x f W U V B U i w w f S Z x d W 9 0 O y w m c X V v d D t T Z W N 0 a W 9 u M S 9 R d W V y e T E v U 2 9 1 c m N l L n t B Q 0 N P V U 5 U S U 5 H X 1 B F U k l P R C w x f S Z x d W 9 0 O y w m c X V v d D t T Z W N 0 a W 9 u M S 9 R d W V y e T E v U 2 9 1 c m N l L n t K T 1 V S T k F M X 0 l E L D J 9 J n F 1 b 3 Q 7 L C Z x d W 9 0 O 1 N l Y 3 R p b 2 4 x L 1 F 1 Z X J 5 M S 9 T b 3 V y Y 2 U u e 0 F D Q 0 9 V T l Q s M 3 0 m c X V v d D s s J n F 1 b 3 Q 7 U 2 V j d G l v b j E v U X V l c n k x L 1 N v d X J j Z S 5 7 Q l V T S U 5 F U 1 N f V U 5 J V C w 0 f S Z x d W 9 0 O y w m c X V v d D t T Z W N 0 a W 9 u M S 9 R d W V y e T E v U 2 9 1 c m N l L n t T V U 0 o Q i 5 N T 0 5 F V E F S W V 9 B T U 9 V T l Q p L D V 9 J n F 1 b 3 Q 7 L C Z x d W 9 0 O 1 N l Y 3 R p b 2 4 x L 1 F 1 Z X J 5 M S 9 T b 3 V y Y 2 U u e 0 F D V E l W S V R Z X 0 l E L D Z 9 J n F 1 b 3 Q 7 L C Z x d W 9 0 O 1 N l Y 3 R p b 2 4 x L 1 F 1 Z X J 5 M S 9 T b 3 V y Y 2 U u e 1 B S T 0 p F Q 1 R f S U Q s N 3 0 m c X V v d D s s J n F 1 b 3 Q 7 U 2 V j d G l v b j E v U X V l c n k x L 1 N v d X J j Z S 5 7 U F J P S k V D V F 9 U W V B F L D h 9 J n F 1 b 3 Q 7 L C Z x d W 9 0 O 1 N l Y 3 R p b 2 4 x L 1 F 1 Z X J 5 M S 9 T b 3 V y Y 2 U u e 0 R F U 0 N S L D l 9 J n F 1 b 3 Q 7 L C Z x d W 9 0 O 1 N l Y 3 R p b 2 4 x L 1 F 1 Z X J 5 M S 9 J b n N l c n R l Z C B N Z X J n Z W Q g Q 2 9 s d W 1 u L n t Z Z W F y I E 1 v b n R o L D E w f S Z x d W 9 0 O 1 0 s J n F 1 b 3 Q 7 U m V s Y X R p b 2 5 z a G l w S W 5 m b y Z x d W 9 0 O z p b X X 0 i I C 8 + P C 9 T d G F i b G V F b n R y a W V z P j w v S X R l b T 4 8 S X R l b T 4 8 S X R l b U x v Y 2 F 0 a W 9 u P j x J d G V t V H l w Z T 5 G b 3 J t d W x h P C 9 J d G V t V H l w Z T 4 8 S X R l b V B h d G g + U 2 V j d G l v b j E v U X V l c n k x J T I w K D I p L 1 N v d X J j Z T w v S X R l b V B h d G g + P C 9 J d G V t T G 9 j Y X R p b 2 4 + P F N 0 Y W J s Z U V u d H J p Z X M g L z 4 8 L 0 l 0 Z W 0 + P E l 0 Z W 0 + P E l 0 Z W 1 M b 2 N h d G l v b j 4 8 S X R l b V R 5 c G U + R m 9 y b X V s Y T w v S X R l b V R 5 c G U + P E l 0 Z W 1 Q Y X R o P l N l Y 3 R p b 2 4 x L 1 F 1 Z X J 5 M S U y M C g y K S 9 J b n N l c n R l Z C U y M E 1 l c m d l Z C U y M E N v b H V t b j w v S X R l b V B h d G g + P C 9 J d G V t T G 9 j Y X R p b 2 4 + P F N 0 Y W J s Z U V u d H J p Z X M g L z 4 8 L 0 l 0 Z W 0 + P C 9 J d G V t c z 4 8 L 0 x v Y 2 F s U G F j a 2 F n Z U 1 l d G F k Y X R h R m l s Z T 4 W A A A A U E s F B g A A A A A A A A A A A A A A A A A A A A A A A N o A A A A B A A A A 0 I y d 3 w E V 0 R G M e g D A T 8 K X 6 w E A A A A Z B v T P N P V 2 R 6 2 T M G B m 6 f e / A A A A A A I A A A A A A A N m A A D A A A A A E A A A A I o B f k a 5 h Z y C f 0 j 2 j T 7 H B 6 0 A A A A A B I A A A K A A A A A Q A A A A B P g b U c Z E O Z z V z y o 4 b F a S p l A A A A C J b 1 n d Y c B a J R l 4 5 Y q A g 5 8 h W z N s 4 D y 8 N q J U I 0 d R Q k + t L n 7 f L P C S 5 / 3 7 E Y y v z C 9 3 N 7 r Y 2 n t i 3 1 m Z s + w H d b q 6 h x A c v i G E T y l e 0 X D 4 e 4 m O u d j P / h Q A A A D 1 O G V V x T L A Q Z q 5 L r W u r e G e S o w D J g = = < / D a t a M a s h u p > 
</file>

<file path=customXml/item2.xml><?xml version="1.0" encoding="utf-8"?>
<ct:contentTypeSchema xmlns:ct="http://schemas.microsoft.com/office/2006/metadata/contentType" xmlns:ma="http://schemas.microsoft.com/office/2006/metadata/properties/metaAttributes" ct:_="" ma:_="" ma:contentTypeName="Document" ma:contentTypeID="0x01010001136CE24ED5F449BD16740FFC7FAF6F" ma:contentTypeVersion="31" ma:contentTypeDescription="Create a new document." ma:contentTypeScope="" ma:versionID="b6179feaad23018a41f76eaef5b4f43d">
  <xsd:schema xmlns:xsd="http://www.w3.org/2001/XMLSchema" xmlns:xs="http://www.w3.org/2001/XMLSchema" xmlns:p="http://schemas.microsoft.com/office/2006/metadata/properties" xmlns:ns1="http://schemas.microsoft.com/sharepoint/v3" xmlns:ns2="a1040523-5304-4b09-b6d4-64a124c994e2" xmlns:ns3="5b640fb8-5a34-41c1-9307-1b790ff29a8b" xmlns:ns4="51831b8d-857f-44dd-949b-652450d1a5df" targetNamespace="http://schemas.microsoft.com/office/2006/metadata/properties" ma:root="true" ma:fieldsID="b176c6d2b07027ee7343df1467fc3652" ns1:_="" ns2:_="" ns3:_="" ns4:_="">
    <xsd:import namespace="http://schemas.microsoft.com/sharepoint/v3"/>
    <xsd:import namespace="a1040523-5304-4b09-b6d4-64a124c994e2"/>
    <xsd:import namespace="5b640fb8-5a34-41c1-9307-1b790ff29a8b"/>
    <xsd:import namespace="51831b8d-857f-44dd-949b-652450d1a5df"/>
    <xsd:element name="properties">
      <xsd:complexType>
        <xsd:sequence>
          <xsd:element name="documentManagement">
            <xsd:complexType>
              <xsd:all>
                <xsd:element ref="ns2:Operating_x0020_Company"/>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lcf76f155ced4ddcb4097134ff3c332f" minOccurs="0"/>
                <xsd:element ref="ns4:TaxCatchAll" minOccurs="0"/>
                <xsd:element ref="ns3:MediaServiceGenerationTime" minOccurs="0"/>
                <xsd:element ref="ns3:MediaServiceEventHashCode" minOccurs="0"/>
                <xsd:element ref="ns3:MediaServiceOCR" minOccurs="0"/>
                <xsd:element ref="ns3:MediaServiceObjectDetectorVersions" minOccurs="0"/>
                <xsd:element ref="ns3:_Flow_SignoffStatu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040523-5304-4b09-b6d4-64a124c994e2" elementFormDefault="qualified">
    <xsd:import namespace="http://schemas.microsoft.com/office/2006/documentManagement/types"/>
    <xsd:import namespace="http://schemas.microsoft.com/office/infopath/2007/PartnerControls"/>
    <xsd:element name="Operating_x0020_Company" ma:index="8" ma:displayName="Operating Company" ma:default="AEP Ohio" ma:format="Dropdown" ma:internalName="Operating_x0020_Company" ma:readOnly="false">
      <xsd:simpleType>
        <xsd:restriction base="dms:Choice">
          <xsd:enumeration value="AEP Ohio"/>
          <xsd:enumeration value="AEP Texas"/>
          <xsd:enumeration value="Appalachian Power - Tennessee"/>
          <xsd:enumeration value="Appalachian Power - Virginia"/>
          <xsd:enumeration value="Appalachian Power - West Virginia"/>
          <xsd:enumeration value="FERC"/>
          <xsd:enumeration value="Indiana &amp; Michigan Power - Indiana"/>
          <xsd:enumeration value="Indiana &amp; Michigan Power - Michigan"/>
          <xsd:enumeration value="Kentucky Power"/>
          <xsd:enumeration value="PSO"/>
          <xsd:enumeration value="SWEPCO - Arkansas"/>
          <xsd:enumeration value="SWEPCO - Louisiana"/>
          <xsd:enumeration value="SWEPCO - TEXAS"/>
          <xsd:enumeration value="SWEPCO - Peine"/>
          <xsd:enumeration value="ETT"/>
        </xsd:restriction>
      </xsd:simpleType>
    </xsd:element>
  </xsd:schema>
  <xsd:schema xmlns:xsd="http://www.w3.org/2001/XMLSchema" xmlns:xs="http://www.w3.org/2001/XMLSchema" xmlns:dms="http://schemas.microsoft.com/office/2006/documentManagement/types" xmlns:pc="http://schemas.microsoft.com/office/infopath/2007/PartnerControls" targetNamespace="5b640fb8-5a34-41c1-9307-1b790ff29a8b" elementFormDefault="qualified">
    <xsd:import namespace="http://schemas.microsoft.com/office/2006/documentManagement/types"/>
    <xsd:import namespace="http://schemas.microsoft.com/office/infopath/2007/PartnerControls"/>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_Flow_SignoffStatus" ma:index="22"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1831b8d-857f-44dd-949b-652450d1a5df"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b4476ce-ac5c-42b1-bccc-28ba47756ae8}" ma:internalName="TaxCatchAll" ma:showField="CatchAllData" ma:web="51831b8d-857f-44dd-949b-652450d1a5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5b640fb8-5a34-41c1-9307-1b790ff29a8b">
      <Terms xmlns="http://schemas.microsoft.com/office/infopath/2007/PartnerControls"/>
    </lcf76f155ced4ddcb4097134ff3c332f>
    <_Flow_SignoffStatus xmlns="5b640fb8-5a34-41c1-9307-1b790ff29a8b" xsi:nil="true"/>
    <_ip_UnifiedCompliancePolicyProperties xmlns="http://schemas.microsoft.com/sharepoint/v3" xsi:nil="true"/>
    <TaxCatchAll xmlns="51831b8d-857f-44dd-949b-652450d1a5df" xsi:nil="true"/>
    <Operating_x0020_Company xmlns="a1040523-5304-4b09-b6d4-64a124c994e2">AEP Ohio</Operating_x0020_Company>
  </documentManagement>
</p:properties>
</file>

<file path=customXml/itemProps1.xml><?xml version="1.0" encoding="utf-8"?>
<ds:datastoreItem xmlns:ds="http://schemas.openxmlformats.org/officeDocument/2006/customXml" ds:itemID="{590E3C2C-FC21-422B-BABE-CD727947B981}">
  <ds:schemaRefs>
    <ds:schemaRef ds:uri="http://schemas.microsoft.com/DataMashup"/>
  </ds:schemaRefs>
</ds:datastoreItem>
</file>

<file path=customXml/itemProps2.xml><?xml version="1.0" encoding="utf-8"?>
<ds:datastoreItem xmlns:ds="http://schemas.openxmlformats.org/officeDocument/2006/customXml" ds:itemID="{897B61F6-6618-4E86-BA47-46B8E263C149}"/>
</file>

<file path=customXml/itemProps3.xml><?xml version="1.0" encoding="utf-8"?>
<ds:datastoreItem xmlns:ds="http://schemas.openxmlformats.org/officeDocument/2006/customXml" ds:itemID="{E8219D11-4192-40A5-9D30-8D2E494DF74C}"/>
</file>

<file path=customXml/itemProps4.xml><?xml version="1.0" encoding="utf-8"?>
<ds:datastoreItem xmlns:ds="http://schemas.openxmlformats.org/officeDocument/2006/customXml" ds:itemID="{45F0D91A-0378-47B1-B74E-3E000BB8DAC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PHDR_29</vt:lpstr>
      <vt:lpstr>A</vt:lpstr>
      <vt:lpstr>B</vt:lpstr>
      <vt:lpstr>C</vt:lpstr>
      <vt:lpstr>D</vt:lpstr>
      <vt:lpstr>E</vt:lpstr>
      <vt:lpstr>F</vt:lpstr>
      <vt:lpstr>G</vt:lpstr>
      <vt:lpstr>H</vt:lpstr>
      <vt:lpstr>I</vt:lpstr>
      <vt:lpstr>J</vt:lpstr>
      <vt:lpstr>K</vt:lpstr>
      <vt:lpstr>L</vt:lpstr>
      <vt:lpstr>M</vt:lpstr>
      <vt:lpstr>N</vt:lpstr>
      <vt:lpstr>O</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Heather M Whitney</dc:creator>
  <cp:lastModifiedBy>Heather M Whitney</cp:lastModifiedBy>
  <dcterms:created xsi:type="dcterms:W3CDTF">2023-12-11T15:16:32Z</dcterms:created>
  <dcterms:modified xsi:type="dcterms:W3CDTF">2023-12-12T00:04:20Z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0x01010001136CE24ED5F449BD16740FFC7FAF6F</vt:lpwstr>
  </property>
</Properties>
</file>