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penergy.sharepoint.com/sites/regsvcs/Regulatory Base Cases/Kentucky Power/2023-00159 Base Case/07 Discovery/AG-KIUC/1st Set/Attachments/"/>
    </mc:Choice>
  </mc:AlternateContent>
  <xr:revisionPtr revIDLastSave="120" documentId="8_{320F5254-13DB-43A9-B98A-9166BA2024D1}" xr6:coauthVersionLast="47" xr6:coauthVersionMax="47" xr10:uidLastSave="{C4B3F1F4-6044-4EAD-9B19-3843E37FC734}"/>
  <bookViews>
    <workbookView xWindow="-110" yWindow="-110" windowWidth="19420" windowHeight="10420" activeTab="1" xr2:uid="{545D661F-B2AA-430D-B3C6-6CDBE83BF1AF}"/>
  </bookViews>
  <sheets>
    <sheet name="January 2023 - July 2023" sheetId="1" r:id="rId1"/>
    <sheet name="December 2021 - December 202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11" i="2" l="1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B211" i="2"/>
  <c r="G212" i="1"/>
  <c r="G81" i="1"/>
  <c r="G82" i="1"/>
  <c r="G83" i="1"/>
  <c r="G84" i="1"/>
  <c r="F211" i="1"/>
  <c r="G211" i="1" s="1"/>
  <c r="G210" i="1"/>
  <c r="G205" i="1"/>
  <c r="F206" i="1"/>
  <c r="G206" i="1" s="1"/>
  <c r="F137" i="1"/>
  <c r="G137" i="1" s="1"/>
  <c r="G136" i="1"/>
  <c r="G87" i="1"/>
  <c r="G88" i="1"/>
  <c r="G89" i="1"/>
  <c r="G90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9" i="1"/>
  <c r="F91" i="1"/>
  <c r="G91" i="1" s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9" i="1"/>
  <c r="F78" i="1"/>
  <c r="G78" i="1" s="1"/>
  <c r="H85" i="1" s="1"/>
  <c r="S211" i="2" l="1"/>
</calcChain>
</file>

<file path=xl/sharedStrings.xml><?xml version="1.0" encoding="utf-8"?>
<sst xmlns="http://schemas.openxmlformats.org/spreadsheetml/2006/main" count="448" uniqueCount="224">
  <si>
    <t xml:space="preserve"> </t>
  </si>
  <si>
    <t>Beg Balance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</si>
  <si>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</si>
  <si>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</si>
  <si>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</si>
  <si>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</si>
  <si>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</si>
  <si>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</si>
  <si>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</si>
  <si>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</si>
  <si>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</si>
  <si>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</si>
  <si>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</si>
  <si>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</si>
  <si>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End Balance</t>
  </si>
  <si>
    <t>Deferred Tax Rollforward by Month - Report #51052</t>
  </si>
  <si>
    <t>Kentucky Power Corp Consol</t>
  </si>
  <si>
    <t>All Current Year Activity</t>
  </si>
  <si>
    <t>========================================</t>
  </si>
  <si>
    <t>1901001 1901001 Accum Deferred FIT-Other</t>
  </si>
  <si>
    <t xml:space="preserve">   011C-DFIT TAX CREDIT C/F - DEF TAX ASSET</t>
  </si>
  <si>
    <t xml:space="preserve">   011C-MJE TAX CREDIT C/F - DEF TAX ASSET- MJE </t>
  </si>
  <si>
    <t xml:space="preserve">   380J INT EXP CAPITALIZED FOR TAX</t>
  </si>
  <si>
    <t xml:space="preserve">   380J-EFB EFB - INT EXP CAPD FOR TAX (TC)</t>
  </si>
  <si>
    <t xml:space="preserve">   390A CIAC - BOOK RECEIPTS</t>
  </si>
  <si>
    <t xml:space="preserve">   390F CUST ADV INC FOR TAX</t>
  </si>
  <si>
    <t xml:space="preserve">   410B DEFD FUEL ADJ-ACCRD UTIL REVS</t>
  </si>
  <si>
    <t xml:space="preserve">   520A PROVS POSS REV REFDS-A/L</t>
  </si>
  <si>
    <t xml:space="preserve">   576F MARK &amp; SPREAD-DEFL-190-A/L</t>
  </si>
  <si>
    <t xml:space="preserve">   601E INSURANCE PREMIUMS ACCRUED</t>
  </si>
  <si>
    <t xml:space="preserve">   602A PROV WORKER'S COMP</t>
  </si>
  <si>
    <t xml:space="preserve">   605B ACCRUED BK PENSION EXPENSE</t>
  </si>
  <si>
    <t xml:space="preserve">   605E SUPPLEMENTAL EXECUTIVE RETIREMENT PLAN</t>
  </si>
  <si>
    <t xml:space="preserve">   605F ACCRD SUP EXEC RETIR PLAN COSTS-SFAS 158</t>
  </si>
  <si>
    <t xml:space="preserve">   605I ACCRD BK SUP. SAVINGS PLAN EXP</t>
  </si>
  <si>
    <t xml:space="preserve">   605J EMPLOYER SAVINGS PLAN MATCH</t>
  </si>
  <si>
    <t xml:space="preserve">   605K ACCRUED BK BENEFIT COSTS</t>
  </si>
  <si>
    <t xml:space="preserve">   605O ACCRUED PSI PLAN EXP</t>
  </si>
  <si>
    <t xml:space="preserve">   605P STOCK BASED COMP-CAREER SHARES</t>
  </si>
  <si>
    <t xml:space="preserve">   610A BK PROV UNCOLL ACCTS - ST</t>
  </si>
  <si>
    <t xml:space="preserve">   610U PROV-TRADING CREDIT RISK - A/L</t>
  </si>
  <si>
    <t xml:space="preserve">   611B PREL SURVEY&amp;INVEST RESERVE-BIG SANDY FGD</t>
  </si>
  <si>
    <t xml:space="preserve">   611G DEFD COMPENSATION-BOOK EXPENSE</t>
  </si>
  <si>
    <t xml:space="preserve">   612Y ACCRD COMPANYWIDE INCENTV PLAN</t>
  </si>
  <si>
    <t xml:space="preserve">   613E ACCRUED BOOK VACATION PAY</t>
  </si>
  <si>
    <t xml:space="preserve">   613I BOOK LEASES DEFERRED</t>
  </si>
  <si>
    <t xml:space="preserve">   613K (ICDP)-INCENTIVE COMP DEFERRAL PLAN</t>
  </si>
  <si>
    <t xml:space="preserve">   613U BK ACCRL- COOK CT RENT HOLIDAY</t>
  </si>
  <si>
    <t xml:space="preserve">   613Y ACCRUED BK SEVERANCE BENEFITS</t>
  </si>
  <si>
    <t xml:space="preserve">   614I ECONOMIC DEVEL FUND - CURRENT</t>
  </si>
  <si>
    <t xml:space="preserve">   615A ACCRUED INTEREST EXP -STATE</t>
  </si>
  <si>
    <t xml:space="preserve">   615A ACCRUED INTEREST EXP -STATE - MJE</t>
  </si>
  <si>
    <t xml:space="preserve">   615B ACCRUED INTEREST-LONG-TERM - FIN 48</t>
  </si>
  <si>
    <t xml:space="preserve">   615B-MJE ACCRD INTRST-TAX RES-L/T-FIN 48-MJE</t>
  </si>
  <si>
    <t xml:space="preserve">   615E ACCRUED STATE INCOME TAX EXP</t>
  </si>
  <si>
    <t xml:space="preserve">   615Q ACCRUED RTO CARRYING CHARGES</t>
  </si>
  <si>
    <t xml:space="preserve">   615S PROV LOSS-CAR CHG-PURCHASD EMA</t>
  </si>
  <si>
    <t xml:space="preserve">   625A FEDERAL MITIGATION PROGRAMS</t>
  </si>
  <si>
    <t xml:space="preserve">   625B STATE MITIGATION PROGRAMS </t>
  </si>
  <si>
    <t xml:space="preserve">   630F DEFD BK CONTRACT REVENUE</t>
  </si>
  <si>
    <t xml:space="preserve">   630J DEFD STORM DAMAGE</t>
  </si>
  <si>
    <t xml:space="preserve">   631S FICA - NON-CUURENT</t>
  </si>
  <si>
    <t xml:space="preserve">   633A DEFD REV - SAN ANGELO SETTLEMENT</t>
  </si>
  <si>
    <t xml:space="preserve">   638C TAX &gt; BOOK BASIS - EMA-A/C 190</t>
  </si>
  <si>
    <t xml:space="preserve">   639S DEFD TX LOSS-INTERCO SALE-EMA</t>
  </si>
  <si>
    <t xml:space="preserve">   641I ADVANCE RENTAL INC (CUR MO)</t>
  </si>
  <si>
    <t xml:space="preserve">   642B DEFD REV-BONUS LEASE SHORT-TERM</t>
  </si>
  <si>
    <t xml:space="preserve">   642C DEFD REV-BONUS LEASE LONG-TERM</t>
  </si>
  <si>
    <t xml:space="preserve">   652G REG LIAB-UNREAL MTM GAIN-DEFL</t>
  </si>
  <si>
    <t xml:space="preserve">   668Q REG ASSET-CCS FEED STUDY RESERVE</t>
  </si>
  <si>
    <t xml:space="preserve">   711N CAPITALIZED SOFTWARE COSTS-TAX</t>
  </si>
  <si>
    <t xml:space="preserve">   906A ACCRD SFAS 106 PST RETIRE EXP</t>
  </si>
  <si>
    <t xml:space="preserve">   906D SFAS 106 PST RETIRE EXP - NON-DEDUCT CONT</t>
  </si>
  <si>
    <t xml:space="preserve">   906F ACCRD OPEB COSTS - SFAS 158</t>
  </si>
  <si>
    <t xml:space="preserve">   906K ACCRD SFAS 112 PST EMPLOY BEN</t>
  </si>
  <si>
    <t xml:space="preserve">   906P ACCRD BOOK ARO EXPENSE - SFAS 143</t>
  </si>
  <si>
    <t xml:space="preserve">   907B SFAS 106 - MEDICARE SUBSIDY - NORM - (PPACA)</t>
  </si>
  <si>
    <t xml:space="preserve">   908A BOOK OPERATING LEASE - LIAB</t>
  </si>
  <si>
    <t xml:space="preserve">   911L-DSIT DSIT ENTRY-WV POLLUTION CONTROL</t>
  </si>
  <si>
    <t xml:space="preserve">   911S ACCRUED SALES &amp; USE TAX RESERVE</t>
  </si>
  <si>
    <t xml:space="preserve">   911V ACCRD SIT TX RESERVE-LNG-TERM-FIN 48</t>
  </si>
  <si>
    <t xml:space="preserve">   911V-MJE ACCRD SIT TX RES-LNG-TERM-FIN 48-MJE</t>
  </si>
  <si>
    <t xml:space="preserve">   940A IRS AUDIT SETTLEMENT</t>
  </si>
  <si>
    <t xml:space="preserve">   940X IRS CAPITALIZATION ADJUSTMENT</t>
  </si>
  <si>
    <t xml:space="preserve">   960Z NOL - DEFERRED TAX ASSET RECLASS</t>
  </si>
  <si>
    <t xml:space="preserve">   980A RESTRICTED STOCK PLAN</t>
  </si>
  <si>
    <t xml:space="preserve">   980J PSI - STOCK BASED COMP</t>
  </si>
  <si>
    <t>Total 1901001 1901001 Accum Deferred FIT-Other</t>
  </si>
  <si>
    <t>1901002 1901002 Accum Deferred SIT-Other</t>
  </si>
  <si>
    <t xml:space="preserve">   014C-IL NOL-STATE C/F-DEF TAX ASSET-L/T - IL</t>
  </si>
  <si>
    <t xml:space="preserve">   014C-KY NOL-STATE C/F-DEF TAX ASSET-L/T - KY</t>
  </si>
  <si>
    <t xml:space="preserve">   014C-MI NOL-STATE C/F-DEF TAX ASSET-L/T - MI</t>
  </si>
  <si>
    <t>Total 1901002 1901002 Accum Deferred SIT-Other</t>
  </si>
  <si>
    <t xml:space="preserve">   960F-XS EXCESS ADFIT 281 - PROTECTED.</t>
  </si>
  <si>
    <t xml:space="preserve">   960F-XS EXCESS ADFIT 281 - PROTECTED-KY.</t>
  </si>
  <si>
    <t xml:space="preserve">   960F-XS EXCESS ADFIT 282 - PROTECTED.</t>
  </si>
  <si>
    <t xml:space="preserve">   960F-XS EXCESS ADFIT 282 - PROTECTED-KY.</t>
  </si>
  <si>
    <t xml:space="preserve">   960F-XS EXCESS ADFIT 282 - UNPROTECTED.</t>
  </si>
  <si>
    <t xml:space="preserve">   960F-XS EXCESS ADFIT 283 - UNPROTECTED.</t>
  </si>
  <si>
    <t xml:space="preserve">   960F-XS EXCESS ADFIT 283 - UNPROTECTED-KY.</t>
  </si>
  <si>
    <t>2811001 2811001 Acc DFIT-Accel Amort Prop</t>
  </si>
  <si>
    <t xml:space="preserve">   533A TX AMORT POLLUTION CONT EQPT</t>
  </si>
  <si>
    <t>Total 2811001 2811001 Acc DFIT-Accel Amort Prop</t>
  </si>
  <si>
    <t>2821001 2821001  Accum Defd FIT-Util Prop</t>
  </si>
  <si>
    <t xml:space="preserve">   003H EXCESS FIT % RATE CHANGE</t>
  </si>
  <si>
    <t xml:space="preserve">   210A LIBERALIZED DEPR-REG</t>
  </si>
  <si>
    <t xml:space="preserve">   220A CLS LIFE DEPR (ADR)-REG</t>
  </si>
  <si>
    <t xml:space="preserve">   230A ACRS BENEFIT NORMALIZED</t>
  </si>
  <si>
    <t xml:space="preserve">   230B 481 a BONUS DEPRECIATION</t>
  </si>
  <si>
    <t xml:space="preserve">   230E SEC 481 - LEAD/LAG TAX DEPREC</t>
  </si>
  <si>
    <t xml:space="preserve">   230I CAPD INTEREST-SECTION 481(a)-CHANGE IN METHD </t>
  </si>
  <si>
    <t xml:space="preserve">   230J RELOCATION CST-SECTION 481(a)-CHANGE IN METHD</t>
  </si>
  <si>
    <t xml:space="preserve">   230K PJM INTEGRATION-SEC 481(a)-INTANG-DFD LABOR</t>
  </si>
  <si>
    <t xml:space="preserve">   230X R &amp; D DEDUCTION - SEC 174</t>
  </si>
  <si>
    <t xml:space="preserve">   232A ACRS NORM-HRJ</t>
  </si>
  <si>
    <t xml:space="preserve">   280H BK PLANT IN SERVICE - SFAS 143 - ARO</t>
  </si>
  <si>
    <t xml:space="preserve">   280H-481A BK PLANT IN SERVICE - SFAS 143 - ARO 481A</t>
  </si>
  <si>
    <t xml:space="preserve">   280Y NORMALIZED BASIS DIFFS - TRANSFERRED PLANTS</t>
  </si>
  <si>
    <t xml:space="preserve">   295A GAIN/LOSS ON ACRS/MACRS PROPERTY</t>
  </si>
  <si>
    <t xml:space="preserve">   295A-EFB EFB - GAIN/LOSS ON ACRS/MACRS PROPERTY</t>
  </si>
  <si>
    <t xml:space="preserve">   295C GAIN/LOSS-ACRS/MACRS-BK/TX UNIT PROP</t>
  </si>
  <si>
    <t xml:space="preserve">   320A ABFUDC</t>
  </si>
  <si>
    <t xml:space="preserve">   320A-EFB EFB - ABFUDC (TC)</t>
  </si>
  <si>
    <t xml:space="preserve">   320I ABFUDC-HRJ POST IN-SERV</t>
  </si>
  <si>
    <t xml:space="preserve">   320I-EFB EFB - ABFUDC - HRJ POST IN SERV (TC)</t>
  </si>
  <si>
    <t xml:space="preserve">   320J ABFUDC-HRJ</t>
  </si>
  <si>
    <t xml:space="preserve">   320J-EFB EFB - ABFUDC - HRJ (TC)</t>
  </si>
  <si>
    <t xml:space="preserve">   350A TXS CAPD</t>
  </si>
  <si>
    <t xml:space="preserve">   350A-EFB EFB - TXS CAPD (TC)</t>
  </si>
  <si>
    <t xml:space="preserve">   360A PENS CAPD</t>
  </si>
  <si>
    <t xml:space="preserve">   360A-EFB EFB - PENS CAPD (TC)</t>
  </si>
  <si>
    <t xml:space="preserve">   360J SEC 481 PENS/OPEB ADJUSTMENT</t>
  </si>
  <si>
    <t xml:space="preserve">   370A SAV PLAN CAPD</t>
  </si>
  <si>
    <t xml:space="preserve">   370A-EFB EFB - SAVINGS PLAN CAPD (TC)</t>
  </si>
  <si>
    <t xml:space="preserve">   532A PERCENT REPAIR ALLOWANCE</t>
  </si>
  <si>
    <t xml:space="preserve">   532A-EFB EFB - PERCENT REPAIR ALLOW</t>
  </si>
  <si>
    <t xml:space="preserve">   532C BOOK/TAX UNIT OF PROPERTY ADJ</t>
  </si>
  <si>
    <t xml:space="preserve">   532D BK/TX UNIT OF PROPERTY ADJ-SEC 481 ADJ</t>
  </si>
  <si>
    <t xml:space="preserve">   533J TX ACCEL AMORT - CAPITALIZED SOFTWARE</t>
  </si>
  <si>
    <t xml:space="preserve">   534A CAPITALIZED RELOCATION COSTS</t>
  </si>
  <si>
    <t xml:space="preserve">   534A-EFB EFB - CAPITALIZED RELOCATION COSTS</t>
  </si>
  <si>
    <t xml:space="preserve">   908B BOOK OPERATING LEASE - ASSET</t>
  </si>
  <si>
    <t xml:space="preserve">   912K REMOVAL CST - NORMALIZED</t>
  </si>
  <si>
    <t>Total 2821001 2821001  Accum Defd FIT-Util Prop</t>
  </si>
  <si>
    <t>2831001 2831001  Accum Deferred FIT-Other</t>
  </si>
  <si>
    <t xml:space="preserve">   432I UNDERRECOV FUEL COST </t>
  </si>
  <si>
    <t xml:space="preserve">   510I PROP TX-STATE 2-OLD METHOD-TX</t>
  </si>
  <si>
    <t xml:space="preserve">   510I-MJE PROP TX-STATE 2-OLD METHOD-TX - MJE</t>
  </si>
  <si>
    <t xml:space="preserve">   575E MTM BK GAIN-A/L-TAX DEFL</t>
  </si>
  <si>
    <t xml:space="preserve">   576E MARK &amp; SPREAD-DEFL-283-A/L</t>
  </si>
  <si>
    <t xml:space="preserve">   605C ACCRUED BK PENSION COSTS - SFAS 158</t>
  </si>
  <si>
    <t xml:space="preserve">   615R REG ASSET-DEFERRED RTO COSTS</t>
  </si>
  <si>
    <t xml:space="preserve">   630A DEFD EXPS (A/C 186)</t>
  </si>
  <si>
    <t xml:space="preserve">   630M RATE CASE DEFD CHGS</t>
  </si>
  <si>
    <t xml:space="preserve">   632U BK DEFL-DEMAND SIDE MNGMT EXP</t>
  </si>
  <si>
    <t xml:space="preserve">   638A BOOK &gt; TAX BASIS - EMA-A/C 283</t>
  </si>
  <si>
    <t xml:space="preserve">   639C DEFD BK LOSS-NON-AFF SALE-EMA</t>
  </si>
  <si>
    <t xml:space="preserve">   639Q DEFD TX GAIN-INTERCO SALE-EMA</t>
  </si>
  <si>
    <t xml:space="preserve">   640K DEFD TAX GAIN-EPA AUCTION</t>
  </si>
  <si>
    <t xml:space="preserve">   640M DEFD BOOK GAIN-EPA AUCTION</t>
  </si>
  <si>
    <t xml:space="preserve">   661R REG ASSET-SFAS 158 - PENSIONS</t>
  </si>
  <si>
    <t xml:space="preserve">   661S REG ASSET-SFAS 158 - SERP</t>
  </si>
  <si>
    <t xml:space="preserve">   661T REG ASSET-SFAS 158 - OPEB</t>
  </si>
  <si>
    <t xml:space="preserve">   663F REG ASSET-OSS MARGIN SHARING</t>
  </si>
  <si>
    <t xml:space="preserve">   664V REG ASSET-NET CCS FEED STUDY COSTS</t>
  </si>
  <si>
    <t xml:space="preserve">   669A REG ASSET-IGCC PRE-CONSTRUCTION COSTS</t>
  </si>
  <si>
    <t xml:space="preserve">   669J REG ASSET-ENERGY EFFICIENCY RECOVERY</t>
  </si>
  <si>
    <t xml:space="preserve">   671G REG ASSET-BIG SANDY U1 OR-UNDER RECOV </t>
  </si>
  <si>
    <t xml:space="preserve">   671H REG ASSET-BIG SANDY RETIRE COSTS RECOV</t>
  </si>
  <si>
    <t xml:space="preserve">   671I REG ASSET-BIG SANDY RETIRE RIDER U2 O&amp;M</t>
  </si>
  <si>
    <t xml:space="preserve">   671K REG ASSET-UNDER RECOVERY-ENVIRONMENTAL</t>
  </si>
  <si>
    <t xml:space="preserve">   671O REG ASSET-DEFD CONSUM EXP-ENVIRON CSTS</t>
  </si>
  <si>
    <t xml:space="preserve">   672G REG ASSET-BIG SANDY U1 OR-UNREC EQUITY CC</t>
  </si>
  <si>
    <t xml:space="preserve">   672H REG ASSET-BIG SANDY U1 OR-UNDER RECOV CC </t>
  </si>
  <si>
    <t xml:space="preserve">   672M REG ASSET-NERC COMPL/CYBER CC-UNREC EQ</t>
  </si>
  <si>
    <t xml:space="preserve">   672N REG ASSET-NERC COMPL/CYBER SEC-CAR CST</t>
  </si>
  <si>
    <t xml:space="preserve">   672O REG ASSET-NERC COMPL/CYBER SEC-DEF DEPR</t>
  </si>
  <si>
    <t xml:space="preserve">   673C REG ASSET-DEFD DEPR-BIG SANDY U1 GAS</t>
  </si>
  <si>
    <t xml:space="preserve">   673F REG ASSET-DEFD PROP TAX-BIG SANDY U1 GAS</t>
  </si>
  <si>
    <t xml:space="preserve">   674A REG ASSET-ROCKPORT CAPACITY DEF-EQ CC</t>
  </si>
  <si>
    <t xml:space="preserve">   674B REG ASSET-ROCKPORT CAPACITY CC DEFERRAL</t>
  </si>
  <si>
    <t xml:space="preserve">   674C REG ASSET-ROCKPORT CAPACITY DEFERRAL</t>
  </si>
  <si>
    <t xml:space="preserve">   674D REG ASSET-KENTUCKY UNDER RECOV-PPA RIDER</t>
  </si>
  <si>
    <t xml:space="preserve">   675A REG ASSET-FERC Formula Rates Under Recvr</t>
  </si>
  <si>
    <t xml:space="preserve">   675H REG ASSET-GreenHat Settlement</t>
  </si>
  <si>
    <t xml:space="preserve">   675I REG ASSET-Greenhat Liability</t>
  </si>
  <si>
    <t xml:space="preserve">   675J REG ASSET-KYPCo Steam Maintenance Under-Recovery</t>
  </si>
  <si>
    <t xml:space="preserve">   676E REG ASSET-2020 KY Storm Deferral</t>
  </si>
  <si>
    <t xml:space="preserve">   676M REG ASSET-KY Storms</t>
  </si>
  <si>
    <t xml:space="preserve">   678H REG ASSET-KY ELG Deferral</t>
  </si>
  <si>
    <t xml:space="preserve">   678X REG ASSET-2022 KY Major Storm Deferral</t>
  </si>
  <si>
    <t xml:space="preserve">   679D REG ASSET-2023 KY Storm Deferral</t>
  </si>
  <si>
    <t xml:space="preserve">   690C REG ASSET-REMOVAL COSTS-AMORT-BIG SANDY</t>
  </si>
  <si>
    <t xml:space="preserve">   690D REG ASSET-SPENT ARO-BIG SANDY</t>
  </si>
  <si>
    <t xml:space="preserve">   690E REG ASSET-UNRECOVERED PLANT-BIG SANDY</t>
  </si>
  <si>
    <t xml:space="preserve">   690F REG ASSET-NBV-ARO-RETIRED PLANTS</t>
  </si>
  <si>
    <t xml:space="preserve">   690L REG ASSET-M&amp;S RETIRING PLANTS</t>
  </si>
  <si>
    <t xml:space="preserve">   711O BOOK LEASES CAPITALIZED FOR TAX</t>
  </si>
  <si>
    <t xml:space="preserve">   712K CAPITALIZED SOFTWARE COST-BOOK</t>
  </si>
  <si>
    <t xml:space="preserve">   712L CAPITALIZED SOFTWARE COST-BOOKS</t>
  </si>
  <si>
    <t xml:space="preserve">   900A LOSS ON REACQUIRED DEBT</t>
  </si>
  <si>
    <t xml:space="preserve">   906Z SFAS 106 - MEDICARE SUBSIDY - (PPACA)-REG ASSET</t>
  </si>
  <si>
    <t xml:space="preserve">   913Y BK DEFL - MERGER COSTS</t>
  </si>
  <si>
    <t xml:space="preserve">   914K REG ASSET-ACCRUED SFAS 112</t>
  </si>
  <si>
    <t>Total 2831001 2831001  Accum Deferred FIT-Other</t>
  </si>
  <si>
    <t>2831102 2831102  Acc Dfd SIT-WV Poll Cntrl</t>
  </si>
  <si>
    <t>Total 2831102 2831102  Acc Dfd SIT-WV Poll Cntrl</t>
  </si>
  <si>
    <t>CAMT</t>
  </si>
  <si>
    <t>Provision to GL Adjustment</t>
  </si>
  <si>
    <t>Adjustment</t>
  </si>
  <si>
    <t>Total Company per Books</t>
  </si>
  <si>
    <t>PROVISION TO GENERAL LEDGER ADJUSTMENT</t>
  </si>
  <si>
    <t>2023 Beg Balance</t>
  </si>
  <si>
    <t>2020 Credit Entry</t>
  </si>
  <si>
    <t>Q2 Excess Discretes</t>
  </si>
  <si>
    <t xml:space="preserve">2021 RTP </t>
  </si>
  <si>
    <t>2021 Amended Return</t>
  </si>
  <si>
    <t xml:space="preserve">2022 Accruals </t>
  </si>
  <si>
    <t>January  Through December</t>
  </si>
  <si>
    <t xml:space="preserve">   014C-CA NOL-STATE C/F-DEF TAX ASSET-L/T - CA</t>
  </si>
  <si>
    <t xml:space="preserve">   014C-WV NOL-STATE C/F-DEF TAX ASSET-L/T - WV</t>
  </si>
  <si>
    <t xml:space="preserve">   672S REG ASSET-CAPACITY CHARGE TARIFF REV</t>
  </si>
  <si>
    <t xml:space="preserve">   676N REG ASSET- KY Deferred Interest on Note</t>
  </si>
  <si>
    <t xml:space="preserve">   676Z REG ASSET-LSE Formula Rate Defer-Dep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</si>
</sst>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610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C0E2C0"/>
        <bgColor indexed="64"/>
      </patternFill>
    </fill>
  </fills>
  <borders count="1">
    <border>
      <left/>
      <right/>
      <top/>
      <bottom/>
      <diagonal/>
    </border>
  </borders>
  <cellStyleXfs count="46">
    <xf numFmtId="0" fontId="0" fillId="0" borderId="0"/>
    <xf numFmtId="0" fontId="3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2" borderId="0" applyNumberFormat="0" applyFon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2" fillId="3" borderId="0" xfId="0" applyFont="1" applyFill="1"/>
    <xf numFmtId="0" fontId="0" fillId="0" borderId="0" xfId="0" quotePrefix="1"/>
    <xf numFmtId="0" fontId="2" fillId="0" borderId="0" xfId="0" quotePrefix="1" applyFont="1"/>
    <xf numFmtId="0" fontId="0" fillId="3" borderId="0" xfId="0" applyFill="1"/>
    <xf numFmtId="0" fontId="0" fillId="3" borderId="0" xfId="0" applyFill="1"/>
    <xf numFmtId="6" fontId="2" fillId="3" borderId="0" xfId="0" applyNumberFormat="1" applyFont="1" applyFill="1"/>
    <xf numFmtId="6" fontId="0" fillId="0" borderId="0" xfId="0" applyNumberFormat="1"/>
    <xf numFmtId="0" fontId="0" fillId="0" borderId="0" xfId="0"/>
    <xf numFmtId="6" fontId="3" fillId="0" borderId="0" xfId="1" applyNumberFormat="1" applyFont="1" applyFill="1"/>
    <xf numFmtId="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6" fontId="2" fillId="0" borderId="0" xfId="0" applyNumberFormat="1" applyFont="1" applyAlignment="1">
      <alignment horizontal="center" wrapText="1"/>
    </xf>
    <xf numFmtId="6" fontId="0" fillId="3" borderId="0" xfId="0" applyNumberFormat="1" applyFill="1"/>
    <xf numFmtId="6" fontId="2" fillId="0" borderId="0" xfId="0" applyNumberFormat="1" applyFont="1"/>
    <xf numFmtId="164" fontId="3" fillId="0" borderId="0" xfId="43" applyNumberFormat="1" applyFont="1" applyFill="1" applyAlignment="1"/>
    <xf numFmtId="164" fontId="3" fillId="0" borderId="0" xfId="43" applyNumberFormat="1" applyFont="1" applyFill="1" applyAlignment="1"/>
    <xf numFmtId="0" fontId="0" fillId="0" borderId="0" xfId="0"/>
    <xf numFmtId="0" fontId="2" fillId="0" borderId="0" xfId="0" applyFont="1"/>
    <xf numFmtId="0" fontId="2" fillId="3" borderId="0" xfId="0" applyFont="1" applyFill="1"/>
    <xf numFmtId="0" fontId="0" fillId="0" borderId="0" xfId="0" quotePrefix="1"/>
    <xf numFmtId="0" fontId="2" fillId="0" borderId="0" xfId="0" quotePrefix="1" applyFont="1"/>
    <xf numFmtId="0" fontId="0" fillId="3" borderId="0" xfId="0" applyFill="1"/>
  </cellXfs>
  <cellStyles count="46">
    <cellStyle name="Comma [0] 2" xfId="11" xr:uid="{7625337C-A929-4EA8-8EBD-370807C9B1A0}"/>
    <cellStyle name="Comma [0] 2 2" xfId="22" xr:uid="{B2583B21-2BC1-4FC5-B4F1-D04B61B92DAE}"/>
    <cellStyle name="Comma [0] 2 3" xfId="42" xr:uid="{9B71D27B-F600-4146-B4AE-9DDEC11D96A0}"/>
    <cellStyle name="Comma [0] 3" xfId="14" xr:uid="{C1BAE69F-3E3D-4371-874F-49F30D260D30}"/>
    <cellStyle name="Comma [0] 4" xfId="19" xr:uid="{25486CE6-AA01-4C90-A74B-DE4795A935F6}"/>
    <cellStyle name="Comma [0] 5" xfId="30" xr:uid="{4D562B83-7318-4D9F-B9DC-DF48F5A29722}"/>
    <cellStyle name="Comma 2" xfId="6" xr:uid="{7855A370-6B7A-41DA-9790-C28D66FCB708}"/>
    <cellStyle name="Comma 2 3" xfId="13" xr:uid="{E6733229-167D-4B37-8615-3FA1629D7E37}"/>
    <cellStyle name="Comma 3" xfId="8" xr:uid="{DF94A26E-D7B7-492F-AD20-C9C4F93334A0}"/>
    <cellStyle name="Comma 3 2" xfId="25" xr:uid="{226B0294-7A34-4E4A-AEC1-244301BC031F}"/>
    <cellStyle name="Comma 3 3" xfId="40" xr:uid="{486CB47A-B02A-4058-83B8-3FFD3E8BE136}"/>
    <cellStyle name="Comma 4" xfId="21" xr:uid="{481BCE49-913B-4FB8-A13A-E833469293B6}"/>
    <cellStyle name="Comma 5" xfId="28" xr:uid="{8BF47F2B-EB12-451C-A43D-7511C010DC22}"/>
    <cellStyle name="Comma 6" xfId="4" xr:uid="{39021E74-69B0-4534-9EED-FB13EDF22DA5}"/>
    <cellStyle name="Comma 7" xfId="44" xr:uid="{F782AB18-CBF7-4312-AC5C-1B99BBA57057}"/>
    <cellStyle name="Comma 8" xfId="45" xr:uid="{5332216F-2E6C-4800-AB1C-C215F2AB8801}"/>
    <cellStyle name="Currency 2" xfId="26" xr:uid="{A3D68B97-4DA4-44DD-9D7E-98DB40691022}"/>
    <cellStyle name="Currency 2 2" xfId="33" xr:uid="{A200ABC4-AA29-4801-A9DC-A88336EB574C}"/>
    <cellStyle name="Currency 3" xfId="34" xr:uid="{CA8276BA-1C9A-47E7-B261-849BEC1A3822}"/>
    <cellStyle name="Good 2" xfId="23" xr:uid="{A139FEAC-FD86-4E79-B55E-8110EB52A137}"/>
    <cellStyle name="Hyperlink 2" xfId="16" xr:uid="{D2AF78B9-EA14-483F-9A91-7A4A15ECEBA7}"/>
    <cellStyle name="Normal" xfId="0" builtinId="0"/>
    <cellStyle name="Normal 10" xfId="43" xr:uid="{114D2C06-0F3C-4146-9AAB-86E8D2C0D2D5}"/>
    <cellStyle name="Normal 10 2 2 2" xfId="36" xr:uid="{E98029EE-6E55-4FC7-A6D2-3683E9452881}"/>
    <cellStyle name="Normal 105" xfId="32" xr:uid="{1DCB0FD4-097A-490D-BBD7-5BCB9B800FCD}"/>
    <cellStyle name="Normal 19" xfId="24" xr:uid="{61E4BF50-6203-4DD3-82D7-4CA7FC9D2A7A}"/>
    <cellStyle name="Normal 2" xfId="2" xr:uid="{7273A361-F66B-44FC-8935-D731EB432CB2}"/>
    <cellStyle name="Normal 2 2" xfId="18" xr:uid="{F1A750BE-E03B-4CCE-859C-6F5AF4D5F5B6}"/>
    <cellStyle name="Normal 2 2 2" xfId="31" xr:uid="{3299F361-816C-40C3-BD74-28D0DA8BBDC7}"/>
    <cellStyle name="Normal 2 3" xfId="38" xr:uid="{9ADAF12F-54B7-46EA-A2B1-575BC359EEB4}"/>
    <cellStyle name="Normal 3" xfId="3" xr:uid="{14B11CC4-C4AE-492F-95DB-6F3612FCAF08}"/>
    <cellStyle name="Normal 3 2" xfId="12" xr:uid="{207D0AB6-7E2F-4A21-BDE6-4A721E5B3312}"/>
    <cellStyle name="Normal 3 3" xfId="37" xr:uid="{C195ABBC-6A10-4A76-BC30-D4C39083FE8B}"/>
    <cellStyle name="Normal 4" xfId="5" xr:uid="{E5CC7575-59A8-4FA4-BF2A-DB1C893FFE72}"/>
    <cellStyle name="Normal 4 2" xfId="35" xr:uid="{4C286B8B-FA2D-458F-B9B6-5564861F41F8}"/>
    <cellStyle name="Normal 5" xfId="9" xr:uid="{A2359440-AF84-4BB3-BA23-76239B9A43A1}"/>
    <cellStyle name="Normal 5 2" xfId="39" xr:uid="{FAFE7F0A-5721-4CE9-A016-CC0E78D830C4}"/>
    <cellStyle name="Normal 6" xfId="17" xr:uid="{B5C7C9FB-EA84-4CFE-AB07-979DC933D52A}"/>
    <cellStyle name="Normal 7" xfId="20" xr:uid="{693EC15D-6A2E-40E6-8CC9-36F728B78347}"/>
    <cellStyle name="Normal 8" xfId="27" xr:uid="{A74DF832-1704-44E8-8EB8-F205DA2C17C4}"/>
    <cellStyle name="Normal 9" xfId="1" xr:uid="{A1CB90EB-6919-46FD-9D8B-9F87719AF3A2}"/>
    <cellStyle name="Percent 2" xfId="7" xr:uid="{D37292D9-A2CA-4EFD-9E60-1CBAD818FEC3}"/>
    <cellStyle name="Percent 3" xfId="10" xr:uid="{8D0172B3-7000-4B34-8877-B63623EC70DB}"/>
    <cellStyle name="Percent 3 2" xfId="41" xr:uid="{C92255A8-7A3D-408D-8536-CE4BD2F2329A}"/>
    <cellStyle name="Percent 4" xfId="15" xr:uid="{1653A1D5-F05B-42B1-83FA-6C52FADD39B4}"/>
    <cellStyle name="Percent 5" xfId="29" xr:uid="{4636E7D2-9946-40A8-ABB5-0191075DF7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76781-0F7B-43DE-88D8-2626B4A06A35}">
  <dimension ref="A1:K212"/>
  <sheetViews>
    <sheetView topLeftCell="A197" zoomScaleNormal="100" workbookViewId="0">
      <selection activeCell="G212" sqref="G212"/>
    </sheetView>
  </sheetViews>
  <sheetFormatPr defaultRowHeight="14.5" x14ac:dyDescent="0.35"/>
  <cols>
    <col min="1" max="1" width="57.453125" bestFit="1" customWidth="1"/>
    <col min="2" max="2" width="16.26953125" style="7" bestFit="1" customWidth="1"/>
    <col min="3" max="5" width="14.26953125" style="7" bestFit="1" customWidth="1"/>
    <col min="6" max="6" width="14.26953125" style="7" customWidth="1"/>
    <col min="7" max="7" width="14.26953125" style="16" bestFit="1" customWidth="1"/>
    <col min="8" max="11" width="14.26953125" style="7" bestFit="1" customWidth="1"/>
  </cols>
  <sheetData>
    <row r="1" spans="1:11" s="12" customFormat="1" ht="29" x14ac:dyDescent="0.35">
      <c r="A1" s="11" t="s">
        <v>0</v>
      </c>
      <c r="B1" s="10" t="s">
        <v>212</v>
      </c>
      <c r="C1" s="10" t="s">
        <v>2</v>
      </c>
      <c r="D1" s="10" t="s">
        <v>3</v>
      </c>
      <c r="E1" s="10" t="s">
        <v>4</v>
      </c>
      <c r="F1" s="10" t="s">
        <v>209</v>
      </c>
      <c r="G1" s="14" t="s">
        <v>210</v>
      </c>
      <c r="H1" s="10" t="s">
        <v>5</v>
      </c>
      <c r="I1" s="10" t="s">
        <v>6</v>
      </c>
      <c r="J1" s="10" t="s">
        <v>7</v>
      </c>
      <c r="K1" s="10" t="s">
        <v>8</v>
      </c>
    </row>
    <row r="2" spans="1:11" x14ac:dyDescent="0.35">
      <c r="A2" s="1" t="s">
        <v>15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x14ac:dyDescent="0.35">
      <c r="A3" s="1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x14ac:dyDescent="0.35">
      <c r="A4" s="1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x14ac:dyDescent="0.35">
      <c r="A5" s="1" t="s">
        <v>16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x14ac:dyDescent="0.35">
      <c r="A6" s="1" t="s">
        <v>17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35">
      <c r="A7" s="3" t="s">
        <v>18</v>
      </c>
      <c r="B7" s="16"/>
      <c r="C7" s="16"/>
      <c r="D7" s="16"/>
      <c r="E7" s="16"/>
      <c r="F7" s="16"/>
      <c r="H7" s="16"/>
      <c r="I7" s="16"/>
      <c r="J7" s="16"/>
      <c r="K7" s="16"/>
    </row>
    <row r="8" spans="1:11" x14ac:dyDescent="0.35">
      <c r="A8" t="s">
        <v>19</v>
      </c>
    </row>
    <row r="9" spans="1:11" x14ac:dyDescent="0.35">
      <c r="A9" t="s">
        <v>20</v>
      </c>
      <c r="B9" s="7">
        <v>201740.2</v>
      </c>
      <c r="C9" s="7">
        <v>0</v>
      </c>
      <c r="D9" s="7">
        <v>0</v>
      </c>
      <c r="E9" s="7">
        <v>0</v>
      </c>
      <c r="G9" s="16">
        <f>SUM(B9:F9)</f>
        <v>201740.2</v>
      </c>
      <c r="H9" s="7">
        <v>0</v>
      </c>
      <c r="I9" s="7">
        <v>0</v>
      </c>
      <c r="J9" s="7">
        <v>-215813.54</v>
      </c>
      <c r="K9" s="7">
        <v>0</v>
      </c>
    </row>
    <row r="10" spans="1:11" x14ac:dyDescent="0.35">
      <c r="A10" t="s">
        <v>21</v>
      </c>
      <c r="B10" s="7">
        <v>260887</v>
      </c>
      <c r="C10" s="7">
        <v>0</v>
      </c>
      <c r="D10" s="7">
        <v>0</v>
      </c>
      <c r="E10" s="7">
        <v>0</v>
      </c>
      <c r="G10" s="16">
        <f t="shared" ref="G10:G73" si="0">SUM(B10:F10)</f>
        <v>260887</v>
      </c>
      <c r="H10" s="7">
        <v>0</v>
      </c>
      <c r="I10" s="7">
        <v>0</v>
      </c>
      <c r="J10" s="7">
        <v>0</v>
      </c>
      <c r="K10" s="7">
        <v>0</v>
      </c>
    </row>
    <row r="11" spans="1:11" x14ac:dyDescent="0.35">
      <c r="A11" t="s">
        <v>22</v>
      </c>
      <c r="B11" s="7">
        <v>10602556.130000001</v>
      </c>
      <c r="C11" s="7">
        <v>86772.38</v>
      </c>
      <c r="D11" s="7">
        <v>95097.19</v>
      </c>
      <c r="E11" s="7">
        <v>92762.31</v>
      </c>
      <c r="G11" s="16">
        <f t="shared" si="0"/>
        <v>10877188.010000002</v>
      </c>
      <c r="H11" s="7">
        <v>104881.74</v>
      </c>
      <c r="I11" s="7">
        <v>106837.33</v>
      </c>
      <c r="J11" s="7">
        <v>103945.08</v>
      </c>
      <c r="K11" s="7">
        <v>95721.88</v>
      </c>
    </row>
    <row r="12" spans="1:11" x14ac:dyDescent="0.35">
      <c r="A12" t="s">
        <v>23</v>
      </c>
      <c r="B12" s="7">
        <v>-3938269.48</v>
      </c>
      <c r="C12" s="7">
        <v>0</v>
      </c>
      <c r="D12" s="7">
        <v>0</v>
      </c>
      <c r="E12" s="7">
        <v>0</v>
      </c>
      <c r="G12" s="16">
        <f t="shared" si="0"/>
        <v>-3938269.48</v>
      </c>
      <c r="H12" s="7">
        <v>0</v>
      </c>
      <c r="I12" s="7">
        <v>0</v>
      </c>
      <c r="J12" s="7">
        <v>0</v>
      </c>
      <c r="K12" s="7">
        <v>0</v>
      </c>
    </row>
    <row r="13" spans="1:11" x14ac:dyDescent="0.35">
      <c r="A13" t="s">
        <v>24</v>
      </c>
      <c r="B13" s="7">
        <v>1719530.53</v>
      </c>
      <c r="C13" s="7">
        <v>0</v>
      </c>
      <c r="D13" s="7">
        <v>52462.83</v>
      </c>
      <c r="E13" s="7">
        <v>19997.25</v>
      </c>
      <c r="G13" s="16">
        <f t="shared" si="0"/>
        <v>1791990.61</v>
      </c>
      <c r="H13" s="7">
        <v>9191.49</v>
      </c>
      <c r="I13" s="7">
        <v>28337.82</v>
      </c>
      <c r="J13" s="7">
        <v>3538.92</v>
      </c>
      <c r="K13" s="7">
        <v>-349.02</v>
      </c>
    </row>
    <row r="14" spans="1:11" x14ac:dyDescent="0.35">
      <c r="A14" t="s">
        <v>25</v>
      </c>
      <c r="B14" s="7">
        <v>23816.639999999999</v>
      </c>
      <c r="C14" s="7">
        <v>-1584.78</v>
      </c>
      <c r="D14" s="7">
        <v>-1214.29</v>
      </c>
      <c r="E14" s="7">
        <v>10.5</v>
      </c>
      <c r="G14" s="16">
        <f t="shared" si="0"/>
        <v>21028.07</v>
      </c>
      <c r="H14" s="7">
        <v>0</v>
      </c>
      <c r="I14" s="7">
        <v>-304.68</v>
      </c>
      <c r="J14" s="7">
        <v>0</v>
      </c>
      <c r="K14" s="7">
        <v>1632.36</v>
      </c>
    </row>
    <row r="15" spans="1:11" x14ac:dyDescent="0.35">
      <c r="A15" t="s">
        <v>26</v>
      </c>
      <c r="B15" s="7">
        <v>-0.01</v>
      </c>
      <c r="C15" s="7">
        <v>0</v>
      </c>
      <c r="D15" s="7">
        <v>0</v>
      </c>
      <c r="E15" s="7">
        <v>0</v>
      </c>
      <c r="G15" s="16">
        <f t="shared" si="0"/>
        <v>-0.01</v>
      </c>
      <c r="H15" s="7">
        <v>0</v>
      </c>
      <c r="I15" s="7">
        <v>0</v>
      </c>
      <c r="J15" s="7">
        <v>0</v>
      </c>
      <c r="K15" s="7">
        <v>0</v>
      </c>
    </row>
    <row r="16" spans="1:11" x14ac:dyDescent="0.35">
      <c r="A16" t="s">
        <v>27</v>
      </c>
      <c r="B16" s="7">
        <v>291903.34999999998</v>
      </c>
      <c r="C16" s="7">
        <v>21017.89</v>
      </c>
      <c r="D16" s="7">
        <v>20980.07</v>
      </c>
      <c r="E16" s="7">
        <v>21771.69</v>
      </c>
      <c r="G16" s="16">
        <f t="shared" si="0"/>
        <v>355673</v>
      </c>
      <c r="H16" s="7">
        <v>21402.46</v>
      </c>
      <c r="I16" s="7">
        <v>38984.75</v>
      </c>
      <c r="J16" s="7">
        <v>-41094.239999999998</v>
      </c>
      <c r="K16" s="7">
        <v>21805.85</v>
      </c>
    </row>
    <row r="17" spans="1:11" x14ac:dyDescent="0.35">
      <c r="A17" t="s">
        <v>28</v>
      </c>
      <c r="B17" s="7">
        <v>-470498.7</v>
      </c>
      <c r="C17" s="7">
        <v>0</v>
      </c>
      <c r="D17" s="7">
        <v>0</v>
      </c>
      <c r="E17" s="7">
        <v>0</v>
      </c>
      <c r="G17" s="16">
        <f t="shared" si="0"/>
        <v>-470498.7</v>
      </c>
      <c r="H17" s="7">
        <v>0</v>
      </c>
      <c r="I17" s="7">
        <v>0</v>
      </c>
      <c r="J17" s="7">
        <v>0</v>
      </c>
      <c r="K17" s="7">
        <v>0</v>
      </c>
    </row>
    <row r="18" spans="1:11" x14ac:dyDescent="0.35">
      <c r="A18" t="s">
        <v>29</v>
      </c>
      <c r="B18" s="7">
        <v>-103674.62</v>
      </c>
      <c r="C18" s="7">
        <v>17333.580000000002</v>
      </c>
      <c r="D18" s="7">
        <v>17333.580000000002</v>
      </c>
      <c r="E18" s="7">
        <v>17333.580000000002</v>
      </c>
      <c r="G18" s="16">
        <f t="shared" si="0"/>
        <v>-51673.87999999999</v>
      </c>
      <c r="H18" s="7">
        <v>17333.599999999999</v>
      </c>
      <c r="I18" s="7">
        <v>-8120.02</v>
      </c>
      <c r="J18" s="7">
        <v>17378.29</v>
      </c>
      <c r="K18" s="7">
        <v>-161527.38</v>
      </c>
    </row>
    <row r="19" spans="1:11" x14ac:dyDescent="0.35">
      <c r="A19" t="s">
        <v>30</v>
      </c>
      <c r="B19" s="7">
        <v>745618.79</v>
      </c>
      <c r="C19" s="7">
        <v>-23688.71</v>
      </c>
      <c r="D19" s="7">
        <v>39859.83</v>
      </c>
      <c r="E19" s="7">
        <v>-55226.879999999997</v>
      </c>
      <c r="G19" s="16">
        <f t="shared" si="0"/>
        <v>706563.03</v>
      </c>
      <c r="H19" s="7">
        <v>-33077.71</v>
      </c>
      <c r="I19" s="7">
        <v>-4031.56</v>
      </c>
      <c r="J19" s="7">
        <v>-46114.05</v>
      </c>
      <c r="K19" s="7">
        <v>48697.59</v>
      </c>
    </row>
    <row r="20" spans="1:11" x14ac:dyDescent="0.35">
      <c r="A20" t="s">
        <v>31</v>
      </c>
      <c r="B20" s="7">
        <v>-2659438.96</v>
      </c>
      <c r="C20" s="7">
        <v>-13242.12</v>
      </c>
      <c r="D20" s="7">
        <v>-13242.12</v>
      </c>
      <c r="E20" s="7">
        <v>-17760.82</v>
      </c>
      <c r="G20" s="16">
        <f t="shared" si="0"/>
        <v>-2703684.02</v>
      </c>
      <c r="H20" s="7">
        <v>-14748.37</v>
      </c>
      <c r="I20" s="7">
        <v>-14748.35</v>
      </c>
      <c r="J20" s="7">
        <v>-14748.36</v>
      </c>
      <c r="K20" s="7">
        <v>-14748.35</v>
      </c>
    </row>
    <row r="21" spans="1:11" x14ac:dyDescent="0.35">
      <c r="A21" t="s">
        <v>32</v>
      </c>
      <c r="B21" s="7">
        <v>39914.86</v>
      </c>
      <c r="C21" s="7">
        <v>113.57</v>
      </c>
      <c r="D21" s="7">
        <v>113.58</v>
      </c>
      <c r="E21" s="7">
        <v>-88.86</v>
      </c>
      <c r="G21" s="16">
        <f t="shared" si="0"/>
        <v>40053.15</v>
      </c>
      <c r="H21" s="7">
        <v>46.09</v>
      </c>
      <c r="I21" s="7">
        <v>46.1</v>
      </c>
      <c r="J21" s="7">
        <v>46.09</v>
      </c>
      <c r="K21" s="7">
        <v>46.1</v>
      </c>
    </row>
    <row r="22" spans="1:11" x14ac:dyDescent="0.35">
      <c r="A22" t="s">
        <v>33</v>
      </c>
      <c r="B22" s="7">
        <v>-21840.21</v>
      </c>
      <c r="C22" s="7">
        <v>0</v>
      </c>
      <c r="D22" s="7">
        <v>0</v>
      </c>
      <c r="E22" s="7">
        <v>-9.4</v>
      </c>
      <c r="G22" s="16">
        <f t="shared" si="0"/>
        <v>-21849.61</v>
      </c>
      <c r="H22" s="7">
        <v>0</v>
      </c>
      <c r="I22" s="7">
        <v>0</v>
      </c>
      <c r="J22" s="7">
        <v>-9.4</v>
      </c>
      <c r="K22" s="7">
        <v>0</v>
      </c>
    </row>
    <row r="23" spans="1:11" x14ac:dyDescent="0.35">
      <c r="A23" t="s">
        <v>34</v>
      </c>
      <c r="B23" s="7">
        <v>4750.4399999999996</v>
      </c>
      <c r="C23" s="7">
        <v>0</v>
      </c>
      <c r="D23" s="7">
        <v>0</v>
      </c>
      <c r="E23" s="7">
        <v>193.91</v>
      </c>
      <c r="G23" s="16">
        <f t="shared" si="0"/>
        <v>4944.3499999999995</v>
      </c>
      <c r="H23" s="7">
        <v>0</v>
      </c>
      <c r="I23" s="7">
        <v>0</v>
      </c>
      <c r="J23" s="7">
        <v>167.43</v>
      </c>
      <c r="K23" s="7">
        <v>-1190.6600000000001</v>
      </c>
    </row>
    <row r="24" spans="1:11" x14ac:dyDescent="0.35">
      <c r="A24" t="s">
        <v>35</v>
      </c>
      <c r="B24" s="7">
        <v>-0.11</v>
      </c>
      <c r="C24" s="7">
        <v>0</v>
      </c>
      <c r="D24" s="7">
        <v>0</v>
      </c>
      <c r="E24" s="7">
        <v>0</v>
      </c>
      <c r="G24" s="16">
        <f t="shared" si="0"/>
        <v>-0.11</v>
      </c>
      <c r="H24" s="7">
        <v>0</v>
      </c>
      <c r="I24" s="7">
        <v>0</v>
      </c>
      <c r="J24" s="7">
        <v>0</v>
      </c>
      <c r="K24" s="7">
        <v>0</v>
      </c>
    </row>
    <row r="25" spans="1:11" x14ac:dyDescent="0.35">
      <c r="A25" t="s">
        <v>36</v>
      </c>
      <c r="B25" s="7">
        <v>-0.16</v>
      </c>
      <c r="C25" s="7">
        <v>0</v>
      </c>
      <c r="D25" s="7">
        <v>0</v>
      </c>
      <c r="E25" s="7">
        <v>0</v>
      </c>
      <c r="G25" s="16">
        <f t="shared" si="0"/>
        <v>-0.16</v>
      </c>
      <c r="H25" s="7">
        <v>0</v>
      </c>
      <c r="I25" s="7">
        <v>0</v>
      </c>
      <c r="J25" s="7">
        <v>0</v>
      </c>
      <c r="K25" s="7">
        <v>0</v>
      </c>
    </row>
    <row r="26" spans="1:11" x14ac:dyDescent="0.35">
      <c r="A26" t="s">
        <v>37</v>
      </c>
      <c r="B26" s="7">
        <v>-0.65</v>
      </c>
      <c r="C26" s="7">
        <v>0</v>
      </c>
      <c r="D26" s="7">
        <v>0</v>
      </c>
      <c r="E26" s="7">
        <v>0</v>
      </c>
      <c r="G26" s="16">
        <f t="shared" si="0"/>
        <v>-0.65</v>
      </c>
      <c r="H26" s="7">
        <v>0</v>
      </c>
      <c r="I26" s="7">
        <v>0</v>
      </c>
      <c r="J26" s="7">
        <v>0</v>
      </c>
      <c r="K26" s="7">
        <v>0</v>
      </c>
    </row>
    <row r="27" spans="1:11" x14ac:dyDescent="0.35">
      <c r="A27" t="s">
        <v>38</v>
      </c>
      <c r="B27" s="7">
        <v>-119738.42</v>
      </c>
      <c r="C27" s="7">
        <v>0</v>
      </c>
      <c r="D27" s="7">
        <v>-76310.259999999995</v>
      </c>
      <c r="E27" s="7">
        <v>0</v>
      </c>
      <c r="G27" s="16">
        <f t="shared" si="0"/>
        <v>-196048.68</v>
      </c>
      <c r="H27" s="7">
        <v>0</v>
      </c>
      <c r="I27" s="7">
        <v>0</v>
      </c>
      <c r="J27" s="7">
        <v>0</v>
      </c>
      <c r="K27" s="7">
        <v>0</v>
      </c>
    </row>
    <row r="28" spans="1:11" x14ac:dyDescent="0.35">
      <c r="A28" t="s">
        <v>39</v>
      </c>
      <c r="B28" s="7">
        <v>212716.93</v>
      </c>
      <c r="C28" s="7">
        <v>62884.36</v>
      </c>
      <c r="D28" s="7">
        <v>2798.4</v>
      </c>
      <c r="E28" s="7">
        <v>-130459.3</v>
      </c>
      <c r="G28" s="16">
        <f t="shared" si="0"/>
        <v>147940.39000000001</v>
      </c>
      <c r="H28" s="7">
        <v>49633.82</v>
      </c>
      <c r="I28" s="7">
        <v>-49024.89</v>
      </c>
      <c r="J28" s="7">
        <v>-15051.92</v>
      </c>
      <c r="K28" s="7">
        <v>-664.37</v>
      </c>
    </row>
    <row r="29" spans="1:11" x14ac:dyDescent="0.35">
      <c r="A29" t="s">
        <v>40</v>
      </c>
      <c r="B29" s="7">
        <v>-6046.74</v>
      </c>
      <c r="C29" s="7">
        <v>0</v>
      </c>
      <c r="D29" s="7">
        <v>0</v>
      </c>
      <c r="E29" s="7">
        <v>0</v>
      </c>
      <c r="G29" s="16">
        <f t="shared" si="0"/>
        <v>-6046.74</v>
      </c>
      <c r="H29" s="7">
        <v>0</v>
      </c>
      <c r="I29" s="7">
        <v>0</v>
      </c>
      <c r="J29" s="7">
        <v>0</v>
      </c>
      <c r="K29" s="7">
        <v>0</v>
      </c>
    </row>
    <row r="30" spans="1:11" x14ac:dyDescent="0.35">
      <c r="A30" t="s">
        <v>41</v>
      </c>
      <c r="B30" s="7">
        <v>-0.1</v>
      </c>
      <c r="C30" s="7">
        <v>0</v>
      </c>
      <c r="D30" s="7">
        <v>0</v>
      </c>
      <c r="E30" s="7">
        <v>0</v>
      </c>
      <c r="G30" s="16">
        <f t="shared" si="0"/>
        <v>-0.1</v>
      </c>
      <c r="H30" s="7">
        <v>0</v>
      </c>
      <c r="I30" s="7">
        <v>0</v>
      </c>
      <c r="J30" s="7">
        <v>0</v>
      </c>
      <c r="K30" s="7">
        <v>0</v>
      </c>
    </row>
    <row r="31" spans="1:11" x14ac:dyDescent="0.35">
      <c r="A31" t="s">
        <v>42</v>
      </c>
      <c r="B31" s="7">
        <v>0.03</v>
      </c>
      <c r="C31" s="7">
        <v>0</v>
      </c>
      <c r="D31" s="7">
        <v>0</v>
      </c>
      <c r="E31" s="7">
        <v>0</v>
      </c>
      <c r="G31" s="16">
        <f t="shared" si="0"/>
        <v>0.03</v>
      </c>
      <c r="H31" s="7">
        <v>0</v>
      </c>
      <c r="I31" s="7">
        <v>0</v>
      </c>
      <c r="J31" s="7">
        <v>0</v>
      </c>
      <c r="K31" s="7">
        <v>0</v>
      </c>
    </row>
    <row r="32" spans="1:11" x14ac:dyDescent="0.35">
      <c r="A32" t="s">
        <v>43</v>
      </c>
      <c r="B32" s="7">
        <v>640470.67000000004</v>
      </c>
      <c r="C32" s="7">
        <v>7813.88</v>
      </c>
      <c r="D32" s="7">
        <v>42959.519999999997</v>
      </c>
      <c r="E32" s="7">
        <v>-534603.67000000004</v>
      </c>
      <c r="G32" s="16">
        <f t="shared" si="0"/>
        <v>156640.40000000002</v>
      </c>
      <c r="H32" s="7">
        <v>48610.41</v>
      </c>
      <c r="I32" s="7">
        <v>48848.46</v>
      </c>
      <c r="J32" s="7">
        <v>42845.53</v>
      </c>
      <c r="K32" s="7">
        <v>45394.25</v>
      </c>
    </row>
    <row r="33" spans="1:11" x14ac:dyDescent="0.35">
      <c r="A33" t="s">
        <v>44</v>
      </c>
      <c r="B33" s="7">
        <v>329808.64000000001</v>
      </c>
      <c r="C33" s="7">
        <v>24145.82</v>
      </c>
      <c r="D33" s="7">
        <v>21464.1</v>
      </c>
      <c r="E33" s="7">
        <v>16073.68</v>
      </c>
      <c r="G33" s="16">
        <f t="shared" si="0"/>
        <v>391492.24</v>
      </c>
      <c r="H33" s="7">
        <v>4150.5600000000004</v>
      </c>
      <c r="I33" s="7">
        <v>-2749.65</v>
      </c>
      <c r="J33" s="7">
        <v>-5680.2</v>
      </c>
      <c r="K33" s="7">
        <v>-19812.68</v>
      </c>
    </row>
    <row r="34" spans="1:11" x14ac:dyDescent="0.35">
      <c r="A34" t="s">
        <v>45</v>
      </c>
      <c r="B34" s="7">
        <v>13865.45</v>
      </c>
      <c r="C34" s="7">
        <v>0</v>
      </c>
      <c r="D34" s="7">
        <v>0</v>
      </c>
      <c r="E34" s="7">
        <v>0</v>
      </c>
      <c r="G34" s="16">
        <f t="shared" si="0"/>
        <v>13865.45</v>
      </c>
      <c r="H34" s="7">
        <v>0</v>
      </c>
      <c r="I34" s="7">
        <v>0</v>
      </c>
      <c r="J34" s="7">
        <v>0</v>
      </c>
      <c r="K34" s="7">
        <v>0</v>
      </c>
    </row>
    <row r="35" spans="1:11" x14ac:dyDescent="0.35">
      <c r="A35" t="s">
        <v>46</v>
      </c>
      <c r="B35" s="7">
        <v>12051.29</v>
      </c>
      <c r="C35" s="7">
        <v>0</v>
      </c>
      <c r="D35" s="7">
        <v>0</v>
      </c>
      <c r="E35" s="7">
        <v>320.63</v>
      </c>
      <c r="G35" s="16">
        <f t="shared" si="0"/>
        <v>12371.92</v>
      </c>
      <c r="H35" s="7">
        <v>0</v>
      </c>
      <c r="I35" s="7">
        <v>0</v>
      </c>
      <c r="J35" s="7">
        <v>166.05</v>
      </c>
      <c r="K35" s="7">
        <v>-504.37</v>
      </c>
    </row>
    <row r="36" spans="1:11" x14ac:dyDescent="0.35">
      <c r="A36" t="s">
        <v>47</v>
      </c>
      <c r="B36" s="7">
        <v>0.15</v>
      </c>
      <c r="C36" s="7">
        <v>0</v>
      </c>
      <c r="D36" s="7">
        <v>-4200</v>
      </c>
      <c r="E36" s="7">
        <v>4200</v>
      </c>
      <c r="G36" s="16">
        <f t="shared" si="0"/>
        <v>0.1499999999996362</v>
      </c>
      <c r="H36" s="7">
        <v>-1764</v>
      </c>
      <c r="I36" s="7">
        <v>0</v>
      </c>
      <c r="J36" s="7">
        <v>1764</v>
      </c>
      <c r="K36" s="7">
        <v>-1764</v>
      </c>
    </row>
    <row r="37" spans="1:11" x14ac:dyDescent="0.35">
      <c r="A37" t="s">
        <v>48</v>
      </c>
      <c r="B37" s="7">
        <v>-0.09</v>
      </c>
      <c r="C37" s="7">
        <v>0</v>
      </c>
      <c r="D37" s="7">
        <v>0</v>
      </c>
      <c r="E37" s="7">
        <v>0</v>
      </c>
      <c r="G37" s="16">
        <f t="shared" si="0"/>
        <v>-0.09</v>
      </c>
      <c r="H37" s="7">
        <v>0</v>
      </c>
      <c r="I37" s="7">
        <v>0</v>
      </c>
      <c r="J37" s="7">
        <v>0</v>
      </c>
      <c r="K37" s="7">
        <v>0</v>
      </c>
    </row>
    <row r="38" spans="1:11" x14ac:dyDescent="0.35">
      <c r="A38" t="s">
        <v>49</v>
      </c>
      <c r="B38" s="7">
        <v>33658.120000000003</v>
      </c>
      <c r="C38" s="7">
        <v>13105.82</v>
      </c>
      <c r="D38" s="7">
        <v>12988.26</v>
      </c>
      <c r="E38" s="7">
        <v>2590.5</v>
      </c>
      <c r="G38" s="16">
        <f t="shared" si="0"/>
        <v>62342.700000000004</v>
      </c>
      <c r="H38" s="7">
        <v>418.66</v>
      </c>
      <c r="I38" s="7">
        <v>-11126.29</v>
      </c>
      <c r="J38" s="7">
        <v>13094.01</v>
      </c>
      <c r="K38" s="7">
        <v>-7904.54</v>
      </c>
    </row>
    <row r="39" spans="1:11" x14ac:dyDescent="0.35">
      <c r="A39" t="s">
        <v>50</v>
      </c>
      <c r="B39" s="7">
        <v>1265.0899999999999</v>
      </c>
      <c r="C39" s="7">
        <v>0</v>
      </c>
      <c r="D39" s="7">
        <v>0</v>
      </c>
      <c r="E39" s="7">
        <v>0</v>
      </c>
      <c r="G39" s="16">
        <f t="shared" si="0"/>
        <v>1265.0899999999999</v>
      </c>
      <c r="H39" s="7">
        <v>0</v>
      </c>
      <c r="I39" s="7">
        <v>0</v>
      </c>
      <c r="J39" s="7">
        <v>0</v>
      </c>
      <c r="K39" s="7">
        <v>0</v>
      </c>
    </row>
    <row r="40" spans="1:11" x14ac:dyDescent="0.35">
      <c r="A40" t="s">
        <v>51</v>
      </c>
      <c r="B40" s="7">
        <v>-1265.4000000000001</v>
      </c>
      <c r="C40" s="7">
        <v>0</v>
      </c>
      <c r="D40" s="7">
        <v>0</v>
      </c>
      <c r="E40" s="7">
        <v>0</v>
      </c>
      <c r="G40" s="16">
        <f t="shared" si="0"/>
        <v>-1265.4000000000001</v>
      </c>
      <c r="H40" s="7">
        <v>0</v>
      </c>
      <c r="I40" s="7">
        <v>0</v>
      </c>
      <c r="J40" s="7">
        <v>0</v>
      </c>
      <c r="K40" s="7">
        <v>0</v>
      </c>
    </row>
    <row r="41" spans="1:11" x14ac:dyDescent="0.35">
      <c r="A41" t="s">
        <v>52</v>
      </c>
      <c r="B41" s="7">
        <v>-185637.06</v>
      </c>
      <c r="C41" s="7">
        <v>0</v>
      </c>
      <c r="D41" s="7">
        <v>0</v>
      </c>
      <c r="E41" s="7">
        <v>0</v>
      </c>
      <c r="G41" s="16">
        <f t="shared" si="0"/>
        <v>-185637.06</v>
      </c>
      <c r="H41" s="7">
        <v>0</v>
      </c>
      <c r="I41" s="7">
        <v>0</v>
      </c>
      <c r="J41" s="7">
        <v>0</v>
      </c>
      <c r="K41" s="7">
        <v>0</v>
      </c>
    </row>
    <row r="42" spans="1:11" x14ac:dyDescent="0.35">
      <c r="A42" t="s">
        <v>53</v>
      </c>
      <c r="B42" s="7">
        <v>185637.6</v>
      </c>
      <c r="C42" s="7">
        <v>0</v>
      </c>
      <c r="D42" s="7">
        <v>0</v>
      </c>
      <c r="E42" s="7">
        <v>0</v>
      </c>
      <c r="G42" s="16">
        <f t="shared" si="0"/>
        <v>185637.6</v>
      </c>
      <c r="H42" s="7">
        <v>0</v>
      </c>
      <c r="I42" s="7">
        <v>0</v>
      </c>
      <c r="J42" s="7">
        <v>0</v>
      </c>
      <c r="K42" s="7">
        <v>0</v>
      </c>
    </row>
    <row r="43" spans="1:11" x14ac:dyDescent="0.35">
      <c r="A43" t="s">
        <v>54</v>
      </c>
      <c r="B43" s="7">
        <v>0</v>
      </c>
      <c r="C43" s="7">
        <v>0</v>
      </c>
      <c r="D43" s="7">
        <v>0</v>
      </c>
      <c r="E43" s="7">
        <v>0</v>
      </c>
      <c r="G43" s="16">
        <f t="shared" si="0"/>
        <v>0</v>
      </c>
      <c r="H43" s="7">
        <v>0</v>
      </c>
      <c r="I43" s="7">
        <v>0</v>
      </c>
      <c r="J43" s="7">
        <v>0</v>
      </c>
      <c r="K43" s="7">
        <v>0</v>
      </c>
    </row>
    <row r="44" spans="1:11" x14ac:dyDescent="0.35">
      <c r="A44" t="s">
        <v>55</v>
      </c>
      <c r="B44" s="7">
        <v>0.01</v>
      </c>
      <c r="C44" s="7">
        <v>0</v>
      </c>
      <c r="D44" s="7">
        <v>0</v>
      </c>
      <c r="E44" s="7">
        <v>0</v>
      </c>
      <c r="G44" s="16">
        <f t="shared" si="0"/>
        <v>0.01</v>
      </c>
      <c r="H44" s="7">
        <v>0</v>
      </c>
      <c r="I44" s="7">
        <v>0</v>
      </c>
      <c r="J44" s="7">
        <v>0</v>
      </c>
      <c r="K44" s="7">
        <v>0</v>
      </c>
    </row>
    <row r="45" spans="1:11" x14ac:dyDescent="0.35">
      <c r="A45" t="s">
        <v>56</v>
      </c>
      <c r="B45" s="7">
        <v>0.15</v>
      </c>
      <c r="C45" s="7">
        <v>0</v>
      </c>
      <c r="D45" s="7">
        <v>0</v>
      </c>
      <c r="E45" s="7">
        <v>0</v>
      </c>
      <c r="G45" s="16">
        <f t="shared" si="0"/>
        <v>0.15</v>
      </c>
      <c r="H45" s="7">
        <v>0</v>
      </c>
      <c r="I45" s="7">
        <v>0</v>
      </c>
      <c r="J45" s="7">
        <v>0</v>
      </c>
      <c r="K45" s="7">
        <v>0</v>
      </c>
    </row>
    <row r="46" spans="1:11" x14ac:dyDescent="0.35">
      <c r="A46" t="s">
        <v>57</v>
      </c>
      <c r="B46" s="7">
        <v>103749.55</v>
      </c>
      <c r="C46" s="7">
        <v>0</v>
      </c>
      <c r="D46" s="7">
        <v>0</v>
      </c>
      <c r="E46" s="7">
        <v>-52500.1</v>
      </c>
      <c r="G46" s="16">
        <f t="shared" si="0"/>
        <v>51249.450000000004</v>
      </c>
      <c r="H46" s="7">
        <v>0</v>
      </c>
      <c r="I46" s="7">
        <v>0</v>
      </c>
      <c r="J46" s="7">
        <v>0</v>
      </c>
      <c r="K46" s="7">
        <v>0</v>
      </c>
    </row>
    <row r="47" spans="1:11" x14ac:dyDescent="0.35">
      <c r="A47" t="s">
        <v>58</v>
      </c>
      <c r="B47" s="7">
        <v>7.0000000000000007E-2</v>
      </c>
      <c r="C47" s="7">
        <v>0</v>
      </c>
      <c r="D47" s="7">
        <v>0</v>
      </c>
      <c r="E47" s="7">
        <v>0</v>
      </c>
      <c r="G47" s="16">
        <f t="shared" si="0"/>
        <v>7.0000000000000007E-2</v>
      </c>
      <c r="H47" s="7">
        <v>0</v>
      </c>
      <c r="I47" s="7">
        <v>0</v>
      </c>
      <c r="J47" s="7">
        <v>0</v>
      </c>
      <c r="K47" s="7">
        <v>0</v>
      </c>
    </row>
    <row r="48" spans="1:11" x14ac:dyDescent="0.35">
      <c r="A48" t="s">
        <v>59</v>
      </c>
      <c r="B48" s="7">
        <v>543.9</v>
      </c>
      <c r="C48" s="7">
        <v>0</v>
      </c>
      <c r="D48" s="7">
        <v>0</v>
      </c>
      <c r="E48" s="7">
        <v>0</v>
      </c>
      <c r="G48" s="16">
        <f t="shared" si="0"/>
        <v>543.9</v>
      </c>
      <c r="H48" s="7">
        <v>0</v>
      </c>
      <c r="I48" s="7">
        <v>0</v>
      </c>
      <c r="J48" s="7">
        <v>0</v>
      </c>
      <c r="K48" s="7">
        <v>0</v>
      </c>
    </row>
    <row r="49" spans="1:11" x14ac:dyDescent="0.35">
      <c r="A49" t="s">
        <v>60</v>
      </c>
      <c r="B49" s="7">
        <v>-20998.87</v>
      </c>
      <c r="C49" s="7">
        <v>20998.86</v>
      </c>
      <c r="D49" s="7">
        <v>0</v>
      </c>
      <c r="E49" s="7">
        <v>0</v>
      </c>
      <c r="G49" s="16">
        <f t="shared" si="0"/>
        <v>-9.9999999983992893E-3</v>
      </c>
      <c r="H49" s="7">
        <v>0</v>
      </c>
      <c r="I49" s="7">
        <v>0</v>
      </c>
      <c r="J49" s="7">
        <v>0</v>
      </c>
      <c r="K49" s="7">
        <v>0</v>
      </c>
    </row>
    <row r="50" spans="1:11" x14ac:dyDescent="0.35">
      <c r="A50" t="s">
        <v>61</v>
      </c>
      <c r="B50" s="7">
        <v>0.01</v>
      </c>
      <c r="C50" s="7">
        <v>0</v>
      </c>
      <c r="D50" s="7">
        <v>0</v>
      </c>
      <c r="E50" s="7">
        <v>0</v>
      </c>
      <c r="G50" s="16">
        <f t="shared" si="0"/>
        <v>0.01</v>
      </c>
      <c r="H50" s="7">
        <v>0</v>
      </c>
      <c r="I50" s="7">
        <v>0</v>
      </c>
      <c r="J50" s="7">
        <v>0</v>
      </c>
      <c r="K50" s="7">
        <v>0</v>
      </c>
    </row>
    <row r="51" spans="1:11" x14ac:dyDescent="0.35">
      <c r="A51" t="s">
        <v>62</v>
      </c>
      <c r="B51" s="7">
        <v>-13661.48</v>
      </c>
      <c r="C51" s="7">
        <v>0</v>
      </c>
      <c r="D51" s="7">
        <v>0</v>
      </c>
      <c r="E51" s="7">
        <v>0</v>
      </c>
      <c r="G51" s="16">
        <f t="shared" si="0"/>
        <v>-13661.48</v>
      </c>
      <c r="H51" s="7">
        <v>0</v>
      </c>
      <c r="I51" s="7">
        <v>0</v>
      </c>
      <c r="J51" s="7">
        <v>0</v>
      </c>
      <c r="K51" s="7">
        <v>0</v>
      </c>
    </row>
    <row r="52" spans="1:11" x14ac:dyDescent="0.35">
      <c r="A52" t="s">
        <v>63</v>
      </c>
      <c r="B52" s="7">
        <v>0.06</v>
      </c>
      <c r="C52" s="7">
        <v>0</v>
      </c>
      <c r="D52" s="7">
        <v>0</v>
      </c>
      <c r="E52" s="7">
        <v>0</v>
      </c>
      <c r="G52" s="16">
        <f t="shared" si="0"/>
        <v>0.06</v>
      </c>
      <c r="H52" s="7">
        <v>0</v>
      </c>
      <c r="I52" s="7">
        <v>0</v>
      </c>
      <c r="J52" s="7">
        <v>0</v>
      </c>
      <c r="K52" s="7">
        <v>0</v>
      </c>
    </row>
    <row r="53" spans="1:11" x14ac:dyDescent="0.35">
      <c r="A53" t="s">
        <v>64</v>
      </c>
      <c r="B53" s="7">
        <v>0.12</v>
      </c>
      <c r="C53" s="7">
        <v>0</v>
      </c>
      <c r="D53" s="7">
        <v>0</v>
      </c>
      <c r="E53" s="7">
        <v>0</v>
      </c>
      <c r="G53" s="16">
        <f t="shared" si="0"/>
        <v>0.12</v>
      </c>
      <c r="H53" s="7">
        <v>0</v>
      </c>
      <c r="I53" s="7">
        <v>0</v>
      </c>
      <c r="J53" s="7">
        <v>0</v>
      </c>
      <c r="K53" s="7">
        <v>0</v>
      </c>
    </row>
    <row r="54" spans="1:11" x14ac:dyDescent="0.35">
      <c r="A54" t="s">
        <v>65</v>
      </c>
      <c r="B54" s="7">
        <v>726.95</v>
      </c>
      <c r="C54" s="7">
        <v>-15376.26</v>
      </c>
      <c r="D54" s="7">
        <v>130877.95</v>
      </c>
      <c r="E54" s="7">
        <v>-15460.03</v>
      </c>
      <c r="G54" s="16">
        <f t="shared" si="0"/>
        <v>100768.61</v>
      </c>
      <c r="H54" s="7">
        <v>-15460.03</v>
      </c>
      <c r="I54" s="7">
        <v>-15460.03</v>
      </c>
      <c r="J54" s="7">
        <v>-15460.04</v>
      </c>
      <c r="K54" s="7">
        <v>25284.46</v>
      </c>
    </row>
    <row r="55" spans="1:11" x14ac:dyDescent="0.35">
      <c r="A55" t="s">
        <v>66</v>
      </c>
      <c r="B55" s="7">
        <v>4781.16</v>
      </c>
      <c r="C55" s="7">
        <v>0</v>
      </c>
      <c r="D55" s="7">
        <v>0</v>
      </c>
      <c r="E55" s="7">
        <v>0</v>
      </c>
      <c r="G55" s="16">
        <f t="shared" si="0"/>
        <v>4781.16</v>
      </c>
      <c r="H55" s="7">
        <v>-398.43</v>
      </c>
      <c r="I55" s="7">
        <v>-398.43</v>
      </c>
      <c r="J55" s="7">
        <v>-398.43</v>
      </c>
      <c r="K55" s="7">
        <v>-398.43</v>
      </c>
    </row>
    <row r="56" spans="1:11" x14ac:dyDescent="0.35">
      <c r="A56" t="s">
        <v>67</v>
      </c>
      <c r="B56" s="7">
        <v>1195.1099999999999</v>
      </c>
      <c r="C56" s="7">
        <v>-398.43</v>
      </c>
      <c r="D56" s="7">
        <v>-398.43</v>
      </c>
      <c r="E56" s="7">
        <v>-398.46</v>
      </c>
      <c r="G56" s="16">
        <f t="shared" si="0"/>
        <v>-0.21000000000015007</v>
      </c>
      <c r="H56" s="7">
        <v>0</v>
      </c>
      <c r="I56" s="7">
        <v>0</v>
      </c>
      <c r="J56" s="7">
        <v>0</v>
      </c>
      <c r="K56" s="7">
        <v>0</v>
      </c>
    </row>
    <row r="57" spans="1:11" x14ac:dyDescent="0.35">
      <c r="A57" t="s">
        <v>68</v>
      </c>
      <c r="B57" s="7">
        <v>836220.14</v>
      </c>
      <c r="C57" s="7">
        <v>-673290.53</v>
      </c>
      <c r="D57" s="7">
        <v>-280560.99</v>
      </c>
      <c r="E57" s="7">
        <v>-49555.51</v>
      </c>
      <c r="G57" s="16">
        <f t="shared" si="0"/>
        <v>-167186.89000000001</v>
      </c>
      <c r="H57" s="7">
        <v>106780.51</v>
      </c>
      <c r="I57" s="7">
        <v>837209.56</v>
      </c>
      <c r="J57" s="7">
        <v>-1018338.58</v>
      </c>
      <c r="K57" s="7">
        <v>-344026.4</v>
      </c>
    </row>
    <row r="58" spans="1:11" x14ac:dyDescent="0.35">
      <c r="A58" t="s">
        <v>69</v>
      </c>
      <c r="B58" s="7">
        <v>-0.14000000000000001</v>
      </c>
      <c r="C58" s="7">
        <v>0</v>
      </c>
      <c r="D58" s="7">
        <v>0</v>
      </c>
      <c r="E58" s="7">
        <v>0</v>
      </c>
      <c r="G58" s="16">
        <f t="shared" si="0"/>
        <v>-0.14000000000000001</v>
      </c>
      <c r="H58" s="7">
        <v>0</v>
      </c>
      <c r="I58" s="7">
        <v>0</v>
      </c>
      <c r="J58" s="7">
        <v>0</v>
      </c>
      <c r="K58" s="7">
        <v>0</v>
      </c>
    </row>
    <row r="59" spans="1:11" x14ac:dyDescent="0.35">
      <c r="A59" t="s">
        <v>70</v>
      </c>
      <c r="B59" s="7">
        <v>-11436.72</v>
      </c>
      <c r="C59" s="7">
        <v>1334.34</v>
      </c>
      <c r="D59" s="7">
        <v>0</v>
      </c>
      <c r="E59" s="7">
        <v>0</v>
      </c>
      <c r="G59" s="16">
        <f t="shared" si="0"/>
        <v>-10102.379999999999</v>
      </c>
      <c r="H59" s="7">
        <v>0</v>
      </c>
      <c r="I59" s="7">
        <v>0</v>
      </c>
      <c r="J59" s="7">
        <v>0</v>
      </c>
      <c r="K59" s="7">
        <v>488.46</v>
      </c>
    </row>
    <row r="60" spans="1:11" x14ac:dyDescent="0.35">
      <c r="A60" t="s">
        <v>71</v>
      </c>
      <c r="B60" s="7">
        <v>-4233038.83</v>
      </c>
      <c r="C60" s="7">
        <v>-43769.61</v>
      </c>
      <c r="D60" s="7">
        <v>-43875.63</v>
      </c>
      <c r="E60" s="7">
        <v>-45099.56</v>
      </c>
      <c r="G60" s="16">
        <f t="shared" si="0"/>
        <v>-4365783.63</v>
      </c>
      <c r="H60" s="7">
        <v>-43158.46</v>
      </c>
      <c r="I60" s="7">
        <v>-44224.58</v>
      </c>
      <c r="J60" s="7">
        <v>-44155.040000000001</v>
      </c>
      <c r="K60" s="7">
        <v>-44217.35</v>
      </c>
    </row>
    <row r="61" spans="1:11" x14ac:dyDescent="0.35">
      <c r="A61" t="s">
        <v>72</v>
      </c>
      <c r="B61" s="7">
        <v>145147.62</v>
      </c>
      <c r="C61" s="7">
        <v>0</v>
      </c>
      <c r="D61" s="7">
        <v>0</v>
      </c>
      <c r="E61" s="7">
        <v>0</v>
      </c>
      <c r="G61" s="16">
        <f t="shared" si="0"/>
        <v>145147.62</v>
      </c>
      <c r="H61" s="7">
        <v>0</v>
      </c>
      <c r="I61" s="7">
        <v>0</v>
      </c>
      <c r="J61" s="7">
        <v>0</v>
      </c>
      <c r="K61" s="7">
        <v>0</v>
      </c>
    </row>
    <row r="62" spans="1:11" x14ac:dyDescent="0.35">
      <c r="A62" t="s">
        <v>73</v>
      </c>
      <c r="B62" s="7">
        <v>1060037.56</v>
      </c>
      <c r="C62" s="7">
        <v>0</v>
      </c>
      <c r="D62" s="7">
        <v>0</v>
      </c>
      <c r="E62" s="7">
        <v>74158.36</v>
      </c>
      <c r="G62" s="16">
        <f t="shared" si="0"/>
        <v>1134195.9200000002</v>
      </c>
      <c r="H62" s="7">
        <v>0</v>
      </c>
      <c r="I62" s="7">
        <v>0</v>
      </c>
      <c r="J62" s="7">
        <v>74158.350000000006</v>
      </c>
      <c r="K62" s="7">
        <v>0</v>
      </c>
    </row>
    <row r="63" spans="1:11" x14ac:dyDescent="0.35">
      <c r="A63" t="s">
        <v>74</v>
      </c>
      <c r="B63" s="7">
        <v>927322.65</v>
      </c>
      <c r="C63" s="7">
        <v>0</v>
      </c>
      <c r="D63" s="7">
        <v>0</v>
      </c>
      <c r="E63" s="7">
        <v>-240859.92</v>
      </c>
      <c r="G63" s="16">
        <f t="shared" si="0"/>
        <v>686462.73</v>
      </c>
      <c r="H63" s="7">
        <v>0</v>
      </c>
      <c r="I63" s="7">
        <v>0</v>
      </c>
      <c r="J63" s="7">
        <v>0</v>
      </c>
      <c r="K63" s="7">
        <v>0</v>
      </c>
    </row>
    <row r="64" spans="1:11" x14ac:dyDescent="0.35">
      <c r="A64" t="s">
        <v>75</v>
      </c>
      <c r="B64" s="7">
        <v>3880122.01</v>
      </c>
      <c r="C64" s="7">
        <v>28095.86</v>
      </c>
      <c r="D64" s="7">
        <v>2597.4299999999998</v>
      </c>
      <c r="E64" s="7">
        <v>-6072.32</v>
      </c>
      <c r="G64" s="16">
        <f t="shared" si="0"/>
        <v>3904742.98</v>
      </c>
      <c r="H64" s="7">
        <v>-14731.67</v>
      </c>
      <c r="I64" s="7">
        <v>1304.3699999999999</v>
      </c>
      <c r="J64" s="7">
        <v>536.63</v>
      </c>
      <c r="K64" s="7">
        <v>-4539.7700000000004</v>
      </c>
    </row>
    <row r="65" spans="1:11" x14ac:dyDescent="0.35">
      <c r="A65" t="s">
        <v>76</v>
      </c>
      <c r="B65" s="7">
        <v>-348244.2</v>
      </c>
      <c r="C65" s="7">
        <v>0</v>
      </c>
      <c r="D65" s="7">
        <v>0</v>
      </c>
      <c r="E65" s="7">
        <v>0</v>
      </c>
      <c r="G65" s="16">
        <f t="shared" si="0"/>
        <v>-348244.2</v>
      </c>
      <c r="H65" s="7">
        <v>0</v>
      </c>
      <c r="I65" s="7">
        <v>0</v>
      </c>
      <c r="J65" s="7">
        <v>0</v>
      </c>
      <c r="K65" s="7">
        <v>0</v>
      </c>
    </row>
    <row r="66" spans="1:11" x14ac:dyDescent="0.35">
      <c r="A66" t="s">
        <v>77</v>
      </c>
      <c r="B66" s="7">
        <v>-56999.59</v>
      </c>
      <c r="C66" s="7">
        <v>-862.57</v>
      </c>
      <c r="D66" s="7">
        <v>3402.48</v>
      </c>
      <c r="E66" s="7">
        <v>-6414.01</v>
      </c>
      <c r="G66" s="16">
        <f t="shared" si="0"/>
        <v>-60873.689999999995</v>
      </c>
      <c r="H66" s="7">
        <v>3162.68</v>
      </c>
      <c r="I66" s="7">
        <v>-472.92</v>
      </c>
      <c r="J66" s="7">
        <v>-2323.08</v>
      </c>
      <c r="K66" s="7">
        <v>-895.97</v>
      </c>
    </row>
    <row r="67" spans="1:11" x14ac:dyDescent="0.35">
      <c r="A67" t="s">
        <v>78</v>
      </c>
      <c r="B67" s="7">
        <v>448273.14</v>
      </c>
      <c r="C67" s="7">
        <v>-7922.46</v>
      </c>
      <c r="D67" s="7">
        <v>-7922.46</v>
      </c>
      <c r="E67" s="7">
        <v>-7922.46</v>
      </c>
      <c r="G67" s="16">
        <f t="shared" si="0"/>
        <v>424505.75999999995</v>
      </c>
      <c r="H67" s="7">
        <v>-7922.46</v>
      </c>
      <c r="I67" s="7">
        <v>-7922.46</v>
      </c>
      <c r="J67" s="7">
        <v>-7922.46</v>
      </c>
      <c r="K67" s="7">
        <v>-7922.46</v>
      </c>
    </row>
    <row r="68" spans="1:11" x14ac:dyDescent="0.35">
      <c r="A68" t="s">
        <v>79</v>
      </c>
      <c r="B68" s="7">
        <v>2583</v>
      </c>
      <c r="C68" s="7">
        <v>0</v>
      </c>
      <c r="D68" s="7">
        <v>0</v>
      </c>
      <c r="E68" s="7">
        <v>0</v>
      </c>
      <c r="G68" s="16">
        <f t="shared" si="0"/>
        <v>2583</v>
      </c>
      <c r="H68" s="7">
        <v>0</v>
      </c>
      <c r="I68" s="7">
        <v>0</v>
      </c>
      <c r="J68" s="7">
        <v>0</v>
      </c>
      <c r="K68" s="7">
        <v>0</v>
      </c>
    </row>
    <row r="69" spans="1:11" x14ac:dyDescent="0.35">
      <c r="A69" t="s">
        <v>80</v>
      </c>
      <c r="B69" s="7">
        <v>-248095.76</v>
      </c>
      <c r="C69" s="7">
        <v>0</v>
      </c>
      <c r="D69" s="7">
        <v>0</v>
      </c>
      <c r="E69" s="7">
        <v>0</v>
      </c>
      <c r="G69" s="16">
        <f t="shared" si="0"/>
        <v>-248095.76</v>
      </c>
      <c r="H69" s="7">
        <v>0</v>
      </c>
      <c r="I69" s="7">
        <v>0</v>
      </c>
      <c r="J69" s="7">
        <v>0</v>
      </c>
      <c r="K69" s="7">
        <v>0</v>
      </c>
    </row>
    <row r="70" spans="1:11" x14ac:dyDescent="0.35">
      <c r="A70" t="s">
        <v>81</v>
      </c>
      <c r="B70" s="7">
        <v>248096.4</v>
      </c>
      <c r="C70" s="7">
        <v>0</v>
      </c>
      <c r="D70" s="7">
        <v>0</v>
      </c>
      <c r="E70" s="7">
        <v>0</v>
      </c>
      <c r="G70" s="16">
        <f t="shared" si="0"/>
        <v>248096.4</v>
      </c>
      <c r="H70" s="7">
        <v>0</v>
      </c>
      <c r="I70" s="7">
        <v>0</v>
      </c>
      <c r="J70" s="7">
        <v>0</v>
      </c>
      <c r="K70" s="7">
        <v>0</v>
      </c>
    </row>
    <row r="71" spans="1:11" x14ac:dyDescent="0.35">
      <c r="A71" t="s">
        <v>82</v>
      </c>
      <c r="B71" s="7">
        <v>-0.04</v>
      </c>
      <c r="C71" s="7">
        <v>0</v>
      </c>
      <c r="D71" s="7">
        <v>0</v>
      </c>
      <c r="E71" s="7">
        <v>0</v>
      </c>
      <c r="G71" s="16">
        <f t="shared" si="0"/>
        <v>-0.04</v>
      </c>
      <c r="H71" s="7">
        <v>0</v>
      </c>
      <c r="I71" s="7">
        <v>0</v>
      </c>
      <c r="J71" s="7">
        <v>0</v>
      </c>
      <c r="K71" s="7">
        <v>0</v>
      </c>
    </row>
    <row r="72" spans="1:11" x14ac:dyDescent="0.35">
      <c r="A72" t="s">
        <v>83</v>
      </c>
      <c r="B72" s="7">
        <v>57435.68</v>
      </c>
      <c r="C72" s="7">
        <v>0</v>
      </c>
      <c r="D72" s="7">
        <v>0</v>
      </c>
      <c r="E72" s="7">
        <v>0</v>
      </c>
      <c r="G72" s="16">
        <f t="shared" si="0"/>
        <v>57435.68</v>
      </c>
      <c r="H72" s="7">
        <v>0</v>
      </c>
      <c r="I72" s="7">
        <v>0</v>
      </c>
      <c r="J72" s="7">
        <v>0</v>
      </c>
      <c r="K72" s="7">
        <v>0</v>
      </c>
    </row>
    <row r="73" spans="1:11" x14ac:dyDescent="0.35">
      <c r="A73" t="s">
        <v>84</v>
      </c>
      <c r="B73" s="7">
        <v>0.21</v>
      </c>
      <c r="C73" s="7">
        <v>0</v>
      </c>
      <c r="D73" s="7">
        <v>0</v>
      </c>
      <c r="E73" s="7">
        <v>0</v>
      </c>
      <c r="G73" s="16">
        <f t="shared" si="0"/>
        <v>0.21</v>
      </c>
      <c r="H73" s="7">
        <v>0</v>
      </c>
      <c r="I73" s="7">
        <v>0</v>
      </c>
      <c r="J73" s="7">
        <v>0</v>
      </c>
      <c r="K73" s="7">
        <v>0</v>
      </c>
    </row>
    <row r="74" spans="1:11" x14ac:dyDescent="0.35">
      <c r="A74" t="s">
        <v>85</v>
      </c>
      <c r="B74" s="7">
        <v>16724</v>
      </c>
      <c r="C74" s="7">
        <v>772.03</v>
      </c>
      <c r="D74" s="7">
        <v>-2629.81</v>
      </c>
      <c r="E74" s="7">
        <v>1240.1199999999999</v>
      </c>
      <c r="G74" s="16">
        <f t="shared" ref="G74:G77" si="1">SUM(B74:F74)</f>
        <v>16106.34</v>
      </c>
      <c r="H74" s="7">
        <v>1240.0999999999999</v>
      </c>
      <c r="I74" s="7">
        <v>-5006.34</v>
      </c>
      <c r="J74" s="7">
        <v>1012.26</v>
      </c>
      <c r="K74" s="7">
        <v>976.73</v>
      </c>
    </row>
    <row r="75" spans="1:11" x14ac:dyDescent="0.35">
      <c r="A75" t="s">
        <v>86</v>
      </c>
      <c r="B75" s="7">
        <v>309979.58</v>
      </c>
      <c r="C75" s="7">
        <v>3480.49</v>
      </c>
      <c r="D75" s="7">
        <v>2098.9299999999998</v>
      </c>
      <c r="E75" s="7">
        <v>3662.62</v>
      </c>
      <c r="G75" s="16">
        <f t="shared" si="1"/>
        <v>319221.62</v>
      </c>
      <c r="H75" s="7">
        <v>1777.05</v>
      </c>
      <c r="I75" s="7">
        <v>1963.02</v>
      </c>
      <c r="J75" s="7">
        <v>1963.02</v>
      </c>
      <c r="K75" s="7">
        <v>1865.38</v>
      </c>
    </row>
    <row r="76" spans="1:11" x14ac:dyDescent="0.35">
      <c r="A76" t="s">
        <v>207</v>
      </c>
      <c r="F76" s="9">
        <v>780997.255</v>
      </c>
      <c r="G76" s="16">
        <f t="shared" si="1"/>
        <v>780997.255</v>
      </c>
    </row>
    <row r="77" spans="1:11" x14ac:dyDescent="0.35">
      <c r="A77" t="s">
        <v>208</v>
      </c>
      <c r="F77" s="7">
        <v>908116</v>
      </c>
      <c r="G77" s="16">
        <f t="shared" si="1"/>
        <v>908116</v>
      </c>
    </row>
    <row r="78" spans="1:11" x14ac:dyDescent="0.35">
      <c r="A78" s="4" t="s">
        <v>87</v>
      </c>
      <c r="B78" s="15">
        <v>10924244.65</v>
      </c>
      <c r="C78" s="15">
        <v>-492266.59</v>
      </c>
      <c r="D78" s="15">
        <v>14680.16</v>
      </c>
      <c r="E78" s="15">
        <v>-908116.15</v>
      </c>
      <c r="F78" s="15">
        <f>SUM(F76:F77)</f>
        <v>1689113.2549999999</v>
      </c>
      <c r="G78" s="6">
        <f>SUM(B78:F78)</f>
        <v>11227655.324999999</v>
      </c>
      <c r="H78" s="15">
        <v>237368.04</v>
      </c>
      <c r="I78" s="15">
        <v>899941.21</v>
      </c>
      <c r="J78" s="15">
        <v>-1166493.68</v>
      </c>
      <c r="K78" s="15">
        <v>-368552.69</v>
      </c>
    </row>
    <row r="79" spans="1:11" x14ac:dyDescent="0.35">
      <c r="A79" s="13" t="s">
        <v>18</v>
      </c>
    </row>
    <row r="80" spans="1:11" x14ac:dyDescent="0.35">
      <c r="A80" s="8" t="s">
        <v>88</v>
      </c>
    </row>
    <row r="81" spans="1:11" x14ac:dyDescent="0.35">
      <c r="A81" s="8" t="s">
        <v>89</v>
      </c>
      <c r="B81" s="7">
        <v>-17322.73</v>
      </c>
      <c r="C81" s="7">
        <v>0</v>
      </c>
      <c r="D81" s="7">
        <v>0</v>
      </c>
      <c r="E81" s="7">
        <v>0</v>
      </c>
      <c r="F81" s="7">
        <v>0</v>
      </c>
      <c r="G81" s="16">
        <f t="shared" ref="G81:G84" si="2">SUM(B81:F81)</f>
        <v>-17322.73</v>
      </c>
      <c r="H81" s="7">
        <v>0</v>
      </c>
      <c r="I81" s="7">
        <v>0</v>
      </c>
      <c r="J81" s="7">
        <v>0</v>
      </c>
      <c r="K81" s="7">
        <v>0</v>
      </c>
    </row>
    <row r="82" spans="1:11" x14ac:dyDescent="0.35">
      <c r="A82" s="8" t="s">
        <v>90</v>
      </c>
      <c r="B82" s="7">
        <v>14789648.310000001</v>
      </c>
      <c r="C82" s="7">
        <v>0</v>
      </c>
      <c r="D82" s="7">
        <v>0</v>
      </c>
      <c r="E82" s="7">
        <v>0</v>
      </c>
      <c r="F82" s="7">
        <v>0</v>
      </c>
      <c r="G82" s="16">
        <f t="shared" si="2"/>
        <v>14789648.310000001</v>
      </c>
      <c r="H82" s="7">
        <v>0</v>
      </c>
      <c r="I82" s="7">
        <v>0</v>
      </c>
      <c r="J82" s="7">
        <v>0</v>
      </c>
      <c r="K82" s="7">
        <v>0</v>
      </c>
    </row>
    <row r="83" spans="1:11" x14ac:dyDescent="0.35">
      <c r="A83" s="8" t="s">
        <v>91</v>
      </c>
      <c r="B83" s="7">
        <v>1346</v>
      </c>
      <c r="C83" s="7">
        <v>0</v>
      </c>
      <c r="D83" s="7">
        <v>0</v>
      </c>
      <c r="E83" s="7">
        <v>0</v>
      </c>
      <c r="F83" s="7">
        <v>0</v>
      </c>
      <c r="G83" s="16">
        <f t="shared" si="2"/>
        <v>1346</v>
      </c>
      <c r="H83" s="7">
        <v>0</v>
      </c>
      <c r="I83" s="7">
        <v>0</v>
      </c>
      <c r="J83" s="7">
        <v>0</v>
      </c>
      <c r="K83" s="7">
        <v>0</v>
      </c>
    </row>
    <row r="84" spans="1:11" x14ac:dyDescent="0.35">
      <c r="A84" s="5" t="s">
        <v>92</v>
      </c>
      <c r="B84" s="15">
        <v>14773671.58</v>
      </c>
      <c r="C84" s="15">
        <v>0</v>
      </c>
      <c r="D84" s="15">
        <v>0</v>
      </c>
      <c r="E84" s="15">
        <v>0</v>
      </c>
      <c r="F84" s="15">
        <v>0</v>
      </c>
      <c r="G84" s="6">
        <f t="shared" si="2"/>
        <v>14773671.58</v>
      </c>
      <c r="H84" s="15">
        <v>0</v>
      </c>
      <c r="I84" s="15">
        <v>0</v>
      </c>
      <c r="J84" s="15">
        <v>0</v>
      </c>
      <c r="K84" s="15">
        <v>0</v>
      </c>
    </row>
    <row r="85" spans="1:11" x14ac:dyDescent="0.35">
      <c r="A85" s="2" t="s">
        <v>18</v>
      </c>
      <c r="H85" s="7">
        <f>11227656-G78</f>
        <v>0.67500000074505806</v>
      </c>
    </row>
    <row r="86" spans="1:11" x14ac:dyDescent="0.35">
      <c r="A86" t="s">
        <v>100</v>
      </c>
    </row>
    <row r="87" spans="1:11" x14ac:dyDescent="0.35">
      <c r="A87" t="s">
        <v>101</v>
      </c>
      <c r="B87" s="7">
        <v>-26863316.760000002</v>
      </c>
      <c r="C87" s="7">
        <v>136290</v>
      </c>
      <c r="D87" s="7">
        <v>136290</v>
      </c>
      <c r="E87" s="7">
        <v>136290</v>
      </c>
      <c r="G87" s="16">
        <f t="shared" ref="G87:G138" si="3">SUM(B87:F87)</f>
        <v>-26454446.760000002</v>
      </c>
      <c r="H87" s="7">
        <v>136290</v>
      </c>
      <c r="I87" s="7">
        <v>136290</v>
      </c>
      <c r="J87" s="7">
        <v>136290</v>
      </c>
      <c r="K87" s="7">
        <v>153851.67000000001</v>
      </c>
    </row>
    <row r="88" spans="1:11" x14ac:dyDescent="0.35">
      <c r="A88" t="s">
        <v>93</v>
      </c>
      <c r="B88" s="7">
        <v>-16461176.27</v>
      </c>
      <c r="C88" s="7">
        <v>0</v>
      </c>
      <c r="D88" s="7">
        <v>0</v>
      </c>
      <c r="E88" s="7">
        <v>0</v>
      </c>
      <c r="G88" s="16">
        <f t="shared" si="3"/>
        <v>-16461176.27</v>
      </c>
      <c r="H88" s="7">
        <v>0</v>
      </c>
      <c r="I88" s="7">
        <v>0</v>
      </c>
      <c r="J88" s="7">
        <v>170776</v>
      </c>
      <c r="K88" s="7">
        <v>28463</v>
      </c>
    </row>
    <row r="89" spans="1:11" x14ac:dyDescent="0.35">
      <c r="A89" t="s">
        <v>94</v>
      </c>
      <c r="B89" s="7">
        <v>0</v>
      </c>
      <c r="C89" s="7">
        <v>28463</v>
      </c>
      <c r="D89" s="7">
        <v>28463</v>
      </c>
      <c r="E89" s="7">
        <v>28463</v>
      </c>
      <c r="G89" s="16">
        <f t="shared" si="3"/>
        <v>85389</v>
      </c>
      <c r="H89" s="7">
        <v>28463</v>
      </c>
      <c r="I89" s="7">
        <v>28463</v>
      </c>
      <c r="J89" s="7">
        <v>-142315</v>
      </c>
      <c r="K89" s="7">
        <v>0</v>
      </c>
    </row>
    <row r="90" spans="1:11" x14ac:dyDescent="0.35">
      <c r="A90" t="s">
        <v>208</v>
      </c>
      <c r="F90" s="7">
        <v>-164753</v>
      </c>
      <c r="G90" s="16">
        <f t="shared" si="3"/>
        <v>-164753</v>
      </c>
    </row>
    <row r="91" spans="1:11" x14ac:dyDescent="0.35">
      <c r="A91" s="4" t="s">
        <v>102</v>
      </c>
      <c r="B91" s="15">
        <v>-43324493.030000001</v>
      </c>
      <c r="C91" s="15">
        <v>164753</v>
      </c>
      <c r="D91" s="15">
        <v>164753</v>
      </c>
      <c r="E91" s="15">
        <v>164753</v>
      </c>
      <c r="F91" s="15">
        <f>SUM(F90)</f>
        <v>-164753</v>
      </c>
      <c r="G91" s="6">
        <f t="shared" si="3"/>
        <v>-42994987.030000001</v>
      </c>
      <c r="H91" s="15">
        <v>164753</v>
      </c>
      <c r="I91" s="15">
        <v>164753</v>
      </c>
      <c r="J91" s="15">
        <v>164751</v>
      </c>
      <c r="K91" s="15">
        <v>182314.67</v>
      </c>
    </row>
    <row r="92" spans="1:11" x14ac:dyDescent="0.35">
      <c r="A92" s="2" t="s">
        <v>18</v>
      </c>
    </row>
    <row r="93" spans="1:11" x14ac:dyDescent="0.35">
      <c r="A93" t="s">
        <v>103</v>
      </c>
    </row>
    <row r="94" spans="1:11" x14ac:dyDescent="0.35">
      <c r="A94" t="s">
        <v>104</v>
      </c>
      <c r="B94" s="7">
        <v>168.6</v>
      </c>
      <c r="C94" s="7">
        <v>0</v>
      </c>
      <c r="D94" s="7">
        <v>0</v>
      </c>
      <c r="E94" s="7">
        <v>0</v>
      </c>
      <c r="G94" s="16">
        <f t="shared" si="3"/>
        <v>168.6</v>
      </c>
      <c r="H94" s="7">
        <v>0</v>
      </c>
      <c r="I94" s="7">
        <v>0</v>
      </c>
      <c r="J94" s="7">
        <v>0</v>
      </c>
      <c r="K94" s="7">
        <v>0</v>
      </c>
    </row>
    <row r="95" spans="1:11" x14ac:dyDescent="0.35">
      <c r="A95" t="s">
        <v>105</v>
      </c>
      <c r="B95" s="7">
        <v>-31666.83</v>
      </c>
      <c r="C95" s="7">
        <v>0</v>
      </c>
      <c r="D95" s="7">
        <v>0</v>
      </c>
      <c r="E95" s="7">
        <v>0</v>
      </c>
      <c r="G95" s="16">
        <f t="shared" si="3"/>
        <v>-31666.83</v>
      </c>
      <c r="H95" s="7">
        <v>0</v>
      </c>
      <c r="I95" s="7">
        <v>0</v>
      </c>
      <c r="J95" s="7">
        <v>0</v>
      </c>
      <c r="K95" s="7">
        <v>0</v>
      </c>
    </row>
    <row r="96" spans="1:11" x14ac:dyDescent="0.35">
      <c r="A96" t="s">
        <v>106</v>
      </c>
      <c r="B96" s="7">
        <v>8014.98</v>
      </c>
      <c r="C96" s="7">
        <v>0</v>
      </c>
      <c r="D96" s="7">
        <v>0</v>
      </c>
      <c r="E96" s="7">
        <v>0</v>
      </c>
      <c r="G96" s="16">
        <f t="shared" si="3"/>
        <v>8014.98</v>
      </c>
      <c r="H96" s="7">
        <v>0</v>
      </c>
      <c r="I96" s="7">
        <v>0</v>
      </c>
      <c r="J96" s="7">
        <v>0</v>
      </c>
      <c r="K96" s="7">
        <v>0</v>
      </c>
    </row>
    <row r="97" spans="1:11" x14ac:dyDescent="0.35">
      <c r="A97" t="s">
        <v>107</v>
      </c>
      <c r="B97" s="7">
        <v>-110593222.15000001</v>
      </c>
      <c r="C97" s="7">
        <v>211364.98</v>
      </c>
      <c r="D97" s="7">
        <v>211364.99</v>
      </c>
      <c r="E97" s="7">
        <v>211364.98</v>
      </c>
      <c r="F97" s="7">
        <v>-780997</v>
      </c>
      <c r="G97" s="16">
        <f t="shared" si="3"/>
        <v>-110740124.2</v>
      </c>
      <c r="H97" s="7">
        <v>211364.98</v>
      </c>
      <c r="I97" s="7">
        <v>211364.99</v>
      </c>
      <c r="J97" s="7">
        <v>211364.98</v>
      </c>
      <c r="K97" s="7">
        <v>211364.98</v>
      </c>
    </row>
    <row r="98" spans="1:11" x14ac:dyDescent="0.35">
      <c r="A98" t="s">
        <v>108</v>
      </c>
      <c r="B98" s="7">
        <v>-0.24</v>
      </c>
      <c r="C98" s="7">
        <v>34671</v>
      </c>
      <c r="D98" s="7">
        <v>4473</v>
      </c>
      <c r="E98" s="7">
        <v>-39144</v>
      </c>
      <c r="G98" s="16">
        <f t="shared" si="3"/>
        <v>-0.23999999999796273</v>
      </c>
      <c r="H98" s="7">
        <v>0</v>
      </c>
      <c r="I98" s="7">
        <v>0</v>
      </c>
      <c r="J98" s="7">
        <v>0</v>
      </c>
      <c r="K98" s="7">
        <v>0</v>
      </c>
    </row>
    <row r="99" spans="1:11" x14ac:dyDescent="0.35">
      <c r="A99" t="s">
        <v>109</v>
      </c>
      <c r="B99" s="7">
        <v>-322021.95</v>
      </c>
      <c r="C99" s="7">
        <v>0</v>
      </c>
      <c r="D99" s="7">
        <v>0</v>
      </c>
      <c r="E99" s="7">
        <v>0</v>
      </c>
      <c r="G99" s="16">
        <f t="shared" si="3"/>
        <v>-322021.95</v>
      </c>
      <c r="H99" s="7">
        <v>0</v>
      </c>
      <c r="I99" s="7">
        <v>0</v>
      </c>
      <c r="J99" s="7">
        <v>0</v>
      </c>
      <c r="K99" s="7">
        <v>0</v>
      </c>
    </row>
    <row r="100" spans="1:11" x14ac:dyDescent="0.35">
      <c r="A100" t="s">
        <v>110</v>
      </c>
      <c r="B100" s="7">
        <v>-133.35</v>
      </c>
      <c r="C100" s="7">
        <v>0</v>
      </c>
      <c r="D100" s="7">
        <v>0</v>
      </c>
      <c r="E100" s="7">
        <v>0</v>
      </c>
      <c r="G100" s="16">
        <f t="shared" si="3"/>
        <v>-133.35</v>
      </c>
      <c r="H100" s="7">
        <v>0</v>
      </c>
      <c r="I100" s="7">
        <v>0</v>
      </c>
      <c r="J100" s="7">
        <v>0</v>
      </c>
      <c r="K100" s="7">
        <v>0</v>
      </c>
    </row>
    <row r="101" spans="1:11" x14ac:dyDescent="0.35">
      <c r="A101" t="s">
        <v>111</v>
      </c>
      <c r="B101" s="7">
        <v>702.87</v>
      </c>
      <c r="C101" s="7">
        <v>0</v>
      </c>
      <c r="D101" s="7">
        <v>0</v>
      </c>
      <c r="E101" s="7">
        <v>0</v>
      </c>
      <c r="G101" s="16">
        <f t="shared" si="3"/>
        <v>702.87</v>
      </c>
      <c r="H101" s="7">
        <v>0</v>
      </c>
      <c r="I101" s="7">
        <v>0</v>
      </c>
      <c r="J101" s="7">
        <v>0</v>
      </c>
      <c r="K101" s="7">
        <v>0</v>
      </c>
    </row>
    <row r="102" spans="1:11" x14ac:dyDescent="0.35">
      <c r="A102" t="s">
        <v>112</v>
      </c>
      <c r="B102" s="7">
        <v>18792.53</v>
      </c>
      <c r="C102" s="7">
        <v>0</v>
      </c>
      <c r="D102" s="7">
        <v>0</v>
      </c>
      <c r="E102" s="7">
        <v>0</v>
      </c>
      <c r="G102" s="16">
        <f t="shared" si="3"/>
        <v>18792.53</v>
      </c>
      <c r="H102" s="7">
        <v>0</v>
      </c>
      <c r="I102" s="7">
        <v>0</v>
      </c>
      <c r="J102" s="7">
        <v>0</v>
      </c>
      <c r="K102" s="7">
        <v>0</v>
      </c>
    </row>
    <row r="103" spans="1:11" x14ac:dyDescent="0.35">
      <c r="A103" t="s">
        <v>113</v>
      </c>
      <c r="B103" s="7">
        <v>-659476.86</v>
      </c>
      <c r="C103" s="7">
        <v>0</v>
      </c>
      <c r="D103" s="7">
        <v>0</v>
      </c>
      <c r="E103" s="7">
        <v>0</v>
      </c>
      <c r="G103" s="16">
        <f t="shared" si="3"/>
        <v>-659476.86</v>
      </c>
      <c r="H103" s="7">
        <v>0</v>
      </c>
      <c r="I103" s="7">
        <v>0</v>
      </c>
      <c r="J103" s="7">
        <v>0</v>
      </c>
      <c r="K103" s="7">
        <v>0</v>
      </c>
    </row>
    <row r="104" spans="1:11" x14ac:dyDescent="0.35">
      <c r="A104" t="s">
        <v>114</v>
      </c>
      <c r="B104" s="7">
        <v>-2848868.79</v>
      </c>
      <c r="C104" s="7">
        <v>0</v>
      </c>
      <c r="D104" s="7">
        <v>0</v>
      </c>
      <c r="E104" s="7">
        <v>0</v>
      </c>
      <c r="G104" s="16">
        <f t="shared" si="3"/>
        <v>-2848868.79</v>
      </c>
      <c r="H104" s="7">
        <v>0</v>
      </c>
      <c r="I104" s="7">
        <v>0</v>
      </c>
      <c r="J104" s="7">
        <v>0</v>
      </c>
      <c r="K104" s="7">
        <v>0</v>
      </c>
    </row>
    <row r="105" spans="1:11" x14ac:dyDescent="0.35">
      <c r="A105" t="s">
        <v>115</v>
      </c>
      <c r="B105" s="7">
        <v>-1379045.38</v>
      </c>
      <c r="C105" s="7">
        <v>1314.84</v>
      </c>
      <c r="D105" s="7">
        <v>1314.83</v>
      </c>
      <c r="E105" s="7">
        <v>1314.83</v>
      </c>
      <c r="G105" s="16">
        <f t="shared" si="3"/>
        <v>-1375100.8799999997</v>
      </c>
      <c r="H105" s="7">
        <v>1314.82</v>
      </c>
      <c r="I105" s="7">
        <v>1314.85</v>
      </c>
      <c r="J105" s="7">
        <v>1314.83</v>
      </c>
      <c r="K105" s="7">
        <v>1314.83</v>
      </c>
    </row>
    <row r="106" spans="1:11" x14ac:dyDescent="0.35">
      <c r="A106" t="s">
        <v>116</v>
      </c>
      <c r="B106" s="7">
        <v>-6863601.9900000002</v>
      </c>
      <c r="C106" s="7">
        <v>0</v>
      </c>
      <c r="D106" s="7">
        <v>0</v>
      </c>
      <c r="E106" s="7">
        <v>0</v>
      </c>
      <c r="G106" s="16">
        <f t="shared" si="3"/>
        <v>-6863601.9900000002</v>
      </c>
      <c r="H106" s="7">
        <v>0</v>
      </c>
      <c r="I106" s="7">
        <v>0</v>
      </c>
      <c r="J106" s="7">
        <v>0</v>
      </c>
      <c r="K106" s="7">
        <v>2001884.01</v>
      </c>
    </row>
    <row r="107" spans="1:11" x14ac:dyDescent="0.35">
      <c r="A107" t="s">
        <v>117</v>
      </c>
      <c r="B107" s="7">
        <v>-1998097.5</v>
      </c>
      <c r="C107" s="7">
        <v>0</v>
      </c>
      <c r="D107" s="7">
        <v>0</v>
      </c>
      <c r="E107" s="7">
        <v>0</v>
      </c>
      <c r="G107" s="16">
        <f t="shared" si="3"/>
        <v>-1998097.5</v>
      </c>
      <c r="H107" s="7">
        <v>0</v>
      </c>
      <c r="I107" s="7">
        <v>0</v>
      </c>
      <c r="J107" s="7">
        <v>0</v>
      </c>
      <c r="K107" s="7">
        <v>0</v>
      </c>
    </row>
    <row r="108" spans="1:11" x14ac:dyDescent="0.35">
      <c r="A108" t="s">
        <v>118</v>
      </c>
      <c r="B108" s="7">
        <v>-32301537.57</v>
      </c>
      <c r="C108" s="7">
        <v>-12644.5</v>
      </c>
      <c r="D108" s="7">
        <v>-12644.51</v>
      </c>
      <c r="E108" s="7">
        <v>-12644.5</v>
      </c>
      <c r="G108" s="16">
        <f t="shared" si="3"/>
        <v>-32339471.080000002</v>
      </c>
      <c r="H108" s="7">
        <v>-12644.5</v>
      </c>
      <c r="I108" s="7">
        <v>-12644.51</v>
      </c>
      <c r="J108" s="7">
        <v>-12644.5</v>
      </c>
      <c r="K108" s="7">
        <v>190955</v>
      </c>
    </row>
    <row r="109" spans="1:11" x14ac:dyDescent="0.35">
      <c r="A109" t="s">
        <v>119</v>
      </c>
      <c r="B109" s="7">
        <v>12423701.550000001</v>
      </c>
      <c r="C109" s="7">
        <v>0</v>
      </c>
      <c r="D109" s="7">
        <v>0</v>
      </c>
      <c r="E109" s="7">
        <v>0</v>
      </c>
      <c r="G109" s="16">
        <f t="shared" si="3"/>
        <v>12423701.550000001</v>
      </c>
      <c r="H109" s="7">
        <v>0</v>
      </c>
      <c r="I109" s="7">
        <v>0</v>
      </c>
      <c r="J109" s="7">
        <v>0</v>
      </c>
      <c r="K109" s="7">
        <v>0</v>
      </c>
    </row>
    <row r="110" spans="1:11" x14ac:dyDescent="0.35">
      <c r="A110" t="s">
        <v>120</v>
      </c>
      <c r="B110" s="7">
        <v>805022.29</v>
      </c>
      <c r="C110" s="7">
        <v>0</v>
      </c>
      <c r="D110" s="7">
        <v>0</v>
      </c>
      <c r="E110" s="7">
        <v>0</v>
      </c>
      <c r="G110" s="16">
        <f t="shared" si="3"/>
        <v>805022.29</v>
      </c>
      <c r="H110" s="7">
        <v>0</v>
      </c>
      <c r="I110" s="7">
        <v>0</v>
      </c>
      <c r="J110" s="7">
        <v>0</v>
      </c>
      <c r="K110" s="7">
        <v>0</v>
      </c>
    </row>
    <row r="111" spans="1:11" x14ac:dyDescent="0.35">
      <c r="A111" t="s">
        <v>121</v>
      </c>
      <c r="B111" s="7">
        <v>-6691307.7999999998</v>
      </c>
      <c r="C111" s="7">
        <v>-77495.48</v>
      </c>
      <c r="D111" s="7">
        <v>-92406.91</v>
      </c>
      <c r="E111" s="7">
        <v>-88829</v>
      </c>
      <c r="G111" s="16">
        <f t="shared" si="3"/>
        <v>-6950039.1900000004</v>
      </c>
      <c r="H111" s="7">
        <v>-102269.93</v>
      </c>
      <c r="I111" s="7">
        <v>-111074.54</v>
      </c>
      <c r="J111" s="7">
        <v>-113257.47</v>
      </c>
      <c r="K111" s="7">
        <v>-113609.82</v>
      </c>
    </row>
    <row r="112" spans="1:11" x14ac:dyDescent="0.35">
      <c r="A112" t="s">
        <v>122</v>
      </c>
      <c r="B112" s="7">
        <v>3073031.56</v>
      </c>
      <c r="C112" s="7">
        <v>0</v>
      </c>
      <c r="D112" s="7">
        <v>0</v>
      </c>
      <c r="E112" s="7">
        <v>0</v>
      </c>
      <c r="G112" s="16">
        <f t="shared" si="3"/>
        <v>3073031.56</v>
      </c>
      <c r="H112" s="7">
        <v>0</v>
      </c>
      <c r="I112" s="7">
        <v>0</v>
      </c>
      <c r="J112" s="7">
        <v>0</v>
      </c>
      <c r="K112" s="7">
        <v>0</v>
      </c>
    </row>
    <row r="113" spans="1:11" x14ac:dyDescent="0.35">
      <c r="A113" t="s">
        <v>123</v>
      </c>
      <c r="B113" s="7">
        <v>-357446</v>
      </c>
      <c r="C113" s="7">
        <v>0</v>
      </c>
      <c r="D113" s="7">
        <v>0</v>
      </c>
      <c r="E113" s="7">
        <v>0</v>
      </c>
      <c r="G113" s="16">
        <f t="shared" si="3"/>
        <v>-357446</v>
      </c>
      <c r="H113" s="7">
        <v>0</v>
      </c>
      <c r="I113" s="7">
        <v>0</v>
      </c>
      <c r="J113" s="7">
        <v>0</v>
      </c>
      <c r="K113" s="7">
        <v>0</v>
      </c>
    </row>
    <row r="114" spans="1:11" x14ac:dyDescent="0.35">
      <c r="A114" t="s">
        <v>124</v>
      </c>
      <c r="B114" s="7">
        <v>304201.63</v>
      </c>
      <c r="C114" s="7">
        <v>0</v>
      </c>
      <c r="D114" s="7">
        <v>0</v>
      </c>
      <c r="E114" s="7">
        <v>0</v>
      </c>
      <c r="G114" s="16">
        <f t="shared" si="3"/>
        <v>304201.63</v>
      </c>
      <c r="H114" s="7">
        <v>0</v>
      </c>
      <c r="I114" s="7">
        <v>0</v>
      </c>
      <c r="J114" s="7">
        <v>0</v>
      </c>
      <c r="K114" s="7">
        <v>0</v>
      </c>
    </row>
    <row r="115" spans="1:11" x14ac:dyDescent="0.35">
      <c r="A115" t="s">
        <v>125</v>
      </c>
      <c r="B115" s="7">
        <v>-6575434.7999999998</v>
      </c>
      <c r="C115" s="7">
        <v>0</v>
      </c>
      <c r="D115" s="7">
        <v>0</v>
      </c>
      <c r="E115" s="7">
        <v>0</v>
      </c>
      <c r="G115" s="16">
        <f t="shared" si="3"/>
        <v>-6575434.7999999998</v>
      </c>
      <c r="H115" s="7">
        <v>0</v>
      </c>
      <c r="I115" s="7">
        <v>0</v>
      </c>
      <c r="J115" s="7">
        <v>0</v>
      </c>
      <c r="K115" s="7">
        <v>0</v>
      </c>
    </row>
    <row r="116" spans="1:11" x14ac:dyDescent="0.35">
      <c r="A116" t="s">
        <v>126</v>
      </c>
      <c r="B116" s="7">
        <v>6575434.54</v>
      </c>
      <c r="C116" s="7">
        <v>0</v>
      </c>
      <c r="D116" s="7">
        <v>0</v>
      </c>
      <c r="E116" s="7">
        <v>0</v>
      </c>
      <c r="G116" s="16">
        <f t="shared" si="3"/>
        <v>6575434.54</v>
      </c>
      <c r="H116" s="7">
        <v>0</v>
      </c>
      <c r="I116" s="7">
        <v>0</v>
      </c>
      <c r="J116" s="7">
        <v>0</v>
      </c>
      <c r="K116" s="7">
        <v>0</v>
      </c>
    </row>
    <row r="117" spans="1:11" x14ac:dyDescent="0.35">
      <c r="A117" t="s">
        <v>127</v>
      </c>
      <c r="B117" s="7">
        <v>-1156350</v>
      </c>
      <c r="C117" s="7">
        <v>0</v>
      </c>
      <c r="D117" s="7">
        <v>0</v>
      </c>
      <c r="E117" s="7">
        <v>0</v>
      </c>
      <c r="G117" s="16">
        <f t="shared" si="3"/>
        <v>-1156350</v>
      </c>
      <c r="H117" s="7">
        <v>0</v>
      </c>
      <c r="I117" s="7">
        <v>0</v>
      </c>
      <c r="J117" s="7">
        <v>0</v>
      </c>
      <c r="K117" s="7">
        <v>0</v>
      </c>
    </row>
    <row r="118" spans="1:11" x14ac:dyDescent="0.35">
      <c r="A118" t="s">
        <v>128</v>
      </c>
      <c r="B118" s="7">
        <v>1156350.1299999999</v>
      </c>
      <c r="C118" s="7">
        <v>0</v>
      </c>
      <c r="D118" s="7">
        <v>0</v>
      </c>
      <c r="E118" s="7">
        <v>0</v>
      </c>
      <c r="G118" s="16">
        <f t="shared" si="3"/>
        <v>1156350.1299999999</v>
      </c>
      <c r="H118" s="7">
        <v>0</v>
      </c>
      <c r="I118" s="7">
        <v>0</v>
      </c>
      <c r="J118" s="7">
        <v>0</v>
      </c>
      <c r="K118" s="7">
        <v>0</v>
      </c>
    </row>
    <row r="119" spans="1:11" x14ac:dyDescent="0.35">
      <c r="A119" t="s">
        <v>129</v>
      </c>
      <c r="B119" s="7">
        <v>-155054.39999999999</v>
      </c>
      <c r="C119" s="7">
        <v>0</v>
      </c>
      <c r="D119" s="7">
        <v>0</v>
      </c>
      <c r="E119" s="7">
        <v>0</v>
      </c>
      <c r="G119" s="16">
        <f t="shared" si="3"/>
        <v>-155054.39999999999</v>
      </c>
      <c r="H119" s="7">
        <v>0</v>
      </c>
      <c r="I119" s="7">
        <v>0</v>
      </c>
      <c r="J119" s="7">
        <v>0</v>
      </c>
      <c r="K119" s="7">
        <v>0</v>
      </c>
    </row>
    <row r="120" spans="1:11" x14ac:dyDescent="0.35">
      <c r="A120" t="s">
        <v>130</v>
      </c>
      <c r="B120" s="7">
        <v>155054.49</v>
      </c>
      <c r="C120" s="7">
        <v>0</v>
      </c>
      <c r="D120" s="7">
        <v>0</v>
      </c>
      <c r="E120" s="7">
        <v>0</v>
      </c>
      <c r="G120" s="16">
        <f t="shared" si="3"/>
        <v>155054.49</v>
      </c>
      <c r="H120" s="7">
        <v>0</v>
      </c>
      <c r="I120" s="7">
        <v>0</v>
      </c>
      <c r="J120" s="7">
        <v>0</v>
      </c>
      <c r="K120" s="7">
        <v>0</v>
      </c>
    </row>
    <row r="121" spans="1:11" x14ac:dyDescent="0.35">
      <c r="A121" t="s">
        <v>131</v>
      </c>
      <c r="B121" s="7">
        <v>28.36</v>
      </c>
      <c r="C121" s="7">
        <v>0</v>
      </c>
      <c r="D121" s="7">
        <v>0</v>
      </c>
      <c r="E121" s="7">
        <v>0</v>
      </c>
      <c r="G121" s="16">
        <f t="shared" si="3"/>
        <v>28.36</v>
      </c>
      <c r="H121" s="7">
        <v>0</v>
      </c>
      <c r="I121" s="7">
        <v>0</v>
      </c>
      <c r="J121" s="7">
        <v>0</v>
      </c>
      <c r="K121" s="7">
        <v>0</v>
      </c>
    </row>
    <row r="122" spans="1:11" x14ac:dyDescent="0.35">
      <c r="A122" t="s">
        <v>132</v>
      </c>
      <c r="B122" s="7">
        <v>-73518.63</v>
      </c>
      <c r="C122" s="7">
        <v>0</v>
      </c>
      <c r="D122" s="7">
        <v>0</v>
      </c>
      <c r="E122" s="7">
        <v>0</v>
      </c>
      <c r="G122" s="16">
        <f t="shared" si="3"/>
        <v>-73518.63</v>
      </c>
      <c r="H122" s="7">
        <v>0</v>
      </c>
      <c r="I122" s="7">
        <v>0</v>
      </c>
      <c r="J122" s="7">
        <v>0</v>
      </c>
      <c r="K122" s="7">
        <v>0</v>
      </c>
    </row>
    <row r="123" spans="1:11" x14ac:dyDescent="0.35">
      <c r="A123" t="s">
        <v>133</v>
      </c>
      <c r="B123" s="7">
        <v>73518.7</v>
      </c>
      <c r="C123" s="7">
        <v>0</v>
      </c>
      <c r="D123" s="7">
        <v>0</v>
      </c>
      <c r="E123" s="7">
        <v>0</v>
      </c>
      <c r="G123" s="16">
        <f t="shared" si="3"/>
        <v>73518.7</v>
      </c>
      <c r="H123" s="7">
        <v>0</v>
      </c>
      <c r="I123" s="7">
        <v>0</v>
      </c>
      <c r="J123" s="7">
        <v>0</v>
      </c>
      <c r="K123" s="7">
        <v>0</v>
      </c>
    </row>
    <row r="124" spans="1:11" x14ac:dyDescent="0.35">
      <c r="A124" t="s">
        <v>134</v>
      </c>
      <c r="B124" s="7">
        <v>-10593668.82</v>
      </c>
      <c r="C124" s="7">
        <v>0</v>
      </c>
      <c r="D124" s="7">
        <v>0</v>
      </c>
      <c r="E124" s="7">
        <v>0</v>
      </c>
      <c r="G124" s="16">
        <f t="shared" si="3"/>
        <v>-10593668.82</v>
      </c>
      <c r="H124" s="7">
        <v>0</v>
      </c>
      <c r="I124" s="7">
        <v>0</v>
      </c>
      <c r="J124" s="7">
        <v>0</v>
      </c>
      <c r="K124" s="7">
        <v>0</v>
      </c>
    </row>
    <row r="125" spans="1:11" x14ac:dyDescent="0.35">
      <c r="A125" t="s">
        <v>135</v>
      </c>
      <c r="B125" s="7">
        <v>10188153.85</v>
      </c>
      <c r="C125" s="7">
        <v>0</v>
      </c>
      <c r="D125" s="7">
        <v>0</v>
      </c>
      <c r="E125" s="7">
        <v>0</v>
      </c>
      <c r="G125" s="16">
        <f t="shared" si="3"/>
        <v>10188153.85</v>
      </c>
      <c r="H125" s="7">
        <v>0</v>
      </c>
      <c r="I125" s="7">
        <v>0</v>
      </c>
      <c r="J125" s="7">
        <v>0</v>
      </c>
      <c r="K125" s="7">
        <v>0</v>
      </c>
    </row>
    <row r="126" spans="1:11" x14ac:dyDescent="0.35">
      <c r="A126" t="s">
        <v>136</v>
      </c>
      <c r="B126" s="7">
        <v>-51618922.100000001</v>
      </c>
      <c r="C126" s="7">
        <v>-615549.73</v>
      </c>
      <c r="D126" s="7">
        <v>-615549.72</v>
      </c>
      <c r="E126" s="7">
        <v>-615549.73</v>
      </c>
      <c r="G126" s="16">
        <f t="shared" si="3"/>
        <v>-53465571.279999994</v>
      </c>
      <c r="H126" s="7">
        <v>-615549.72</v>
      </c>
      <c r="I126" s="7">
        <v>-615549.73</v>
      </c>
      <c r="J126" s="7">
        <v>-615549.72</v>
      </c>
      <c r="K126" s="7">
        <v>-615549.73</v>
      </c>
    </row>
    <row r="127" spans="1:11" x14ac:dyDescent="0.35">
      <c r="A127" t="s">
        <v>137</v>
      </c>
      <c r="B127" s="7">
        <v>-39104749.32</v>
      </c>
      <c r="C127" s="7">
        <v>0</v>
      </c>
      <c r="D127" s="7">
        <v>0</v>
      </c>
      <c r="E127" s="7">
        <v>0</v>
      </c>
      <c r="G127" s="16">
        <f t="shared" si="3"/>
        <v>-39104749.32</v>
      </c>
      <c r="H127" s="7">
        <v>0</v>
      </c>
      <c r="I127" s="7">
        <v>0</v>
      </c>
      <c r="J127" s="7">
        <v>0</v>
      </c>
      <c r="K127" s="7">
        <v>0</v>
      </c>
    </row>
    <row r="128" spans="1:11" x14ac:dyDescent="0.35">
      <c r="A128" t="s">
        <v>138</v>
      </c>
      <c r="B128" s="7">
        <v>-509941.93</v>
      </c>
      <c r="C128" s="7">
        <v>0</v>
      </c>
      <c r="D128" s="7">
        <v>0</v>
      </c>
      <c r="E128" s="7">
        <v>0</v>
      </c>
      <c r="G128" s="16">
        <f t="shared" si="3"/>
        <v>-509941.93</v>
      </c>
      <c r="H128" s="7">
        <v>0</v>
      </c>
      <c r="I128" s="7">
        <v>0</v>
      </c>
      <c r="J128" s="7">
        <v>0</v>
      </c>
      <c r="K128" s="7">
        <v>0</v>
      </c>
    </row>
    <row r="129" spans="1:11" x14ac:dyDescent="0.35">
      <c r="A129" t="s">
        <v>139</v>
      </c>
      <c r="B129" s="7">
        <v>-920044.72</v>
      </c>
      <c r="C129" s="7">
        <v>-4192.13</v>
      </c>
      <c r="D129" s="7">
        <v>-4192.13</v>
      </c>
      <c r="E129" s="7">
        <v>-4192.13</v>
      </c>
      <c r="G129" s="16">
        <f t="shared" si="3"/>
        <v>-932621.11</v>
      </c>
      <c r="H129" s="7">
        <v>-4192.1400000000003</v>
      </c>
      <c r="I129" s="7">
        <v>-4192.13</v>
      </c>
      <c r="J129" s="7">
        <v>-4192.13</v>
      </c>
      <c r="K129" s="7">
        <v>80398.12</v>
      </c>
    </row>
    <row r="130" spans="1:11" x14ac:dyDescent="0.35">
      <c r="A130" t="s">
        <v>140</v>
      </c>
      <c r="B130" s="7">
        <v>182914.25</v>
      </c>
      <c r="C130" s="7">
        <v>0</v>
      </c>
      <c r="D130" s="7">
        <v>0</v>
      </c>
      <c r="E130" s="7">
        <v>0</v>
      </c>
      <c r="G130" s="16">
        <f t="shared" si="3"/>
        <v>182914.25</v>
      </c>
      <c r="H130" s="7">
        <v>0</v>
      </c>
      <c r="I130" s="7">
        <v>0</v>
      </c>
      <c r="J130" s="7">
        <v>0</v>
      </c>
      <c r="K130" s="7">
        <v>0</v>
      </c>
    </row>
    <row r="131" spans="1:11" x14ac:dyDescent="0.35">
      <c r="A131" t="s">
        <v>141</v>
      </c>
      <c r="B131" s="7">
        <v>52438.07</v>
      </c>
      <c r="C131" s="7">
        <v>862.57</v>
      </c>
      <c r="D131" s="7">
        <v>-3402.48</v>
      </c>
      <c r="E131" s="7">
        <v>6414.01</v>
      </c>
      <c r="G131" s="16">
        <f t="shared" si="3"/>
        <v>56312.17</v>
      </c>
      <c r="H131" s="7">
        <v>-3162.68</v>
      </c>
      <c r="I131" s="7">
        <v>472.92</v>
      </c>
      <c r="J131" s="7">
        <v>2302.29</v>
      </c>
      <c r="K131" s="7">
        <v>875.1</v>
      </c>
    </row>
    <row r="132" spans="1:11" x14ac:dyDescent="0.35">
      <c r="A132" t="s">
        <v>142</v>
      </c>
      <c r="B132" s="7">
        <v>-2280899.04</v>
      </c>
      <c r="C132" s="7">
        <v>0</v>
      </c>
      <c r="D132" s="7">
        <v>0</v>
      </c>
      <c r="E132" s="7">
        <v>0</v>
      </c>
      <c r="G132" s="16">
        <f t="shared" si="3"/>
        <v>-2280899.04</v>
      </c>
      <c r="H132" s="7">
        <v>0</v>
      </c>
      <c r="I132" s="7">
        <v>0</v>
      </c>
      <c r="J132" s="7">
        <v>0</v>
      </c>
      <c r="K132" s="7">
        <v>0</v>
      </c>
    </row>
    <row r="133" spans="1:11" x14ac:dyDescent="0.35">
      <c r="A133" t="s">
        <v>95</v>
      </c>
      <c r="B133" s="7">
        <v>-72123271.299999997</v>
      </c>
      <c r="C133" s="7">
        <v>131939</v>
      </c>
      <c r="D133" s="7">
        <v>131939</v>
      </c>
      <c r="E133" s="7">
        <v>131939</v>
      </c>
      <c r="G133" s="16">
        <f t="shared" si="3"/>
        <v>-71727454.299999997</v>
      </c>
      <c r="H133" s="7">
        <v>131939</v>
      </c>
      <c r="I133" s="7">
        <v>131939</v>
      </c>
      <c r="J133" s="7">
        <v>131939</v>
      </c>
      <c r="K133" s="7">
        <v>131939</v>
      </c>
    </row>
    <row r="134" spans="1:11" x14ac:dyDescent="0.35">
      <c r="A134" t="s">
        <v>96</v>
      </c>
      <c r="B134" s="7">
        <v>0</v>
      </c>
      <c r="C134" s="7">
        <v>964754</v>
      </c>
      <c r="D134" s="7">
        <v>964754</v>
      </c>
      <c r="E134" s="7">
        <v>964754</v>
      </c>
      <c r="G134" s="16">
        <f t="shared" si="3"/>
        <v>2894262</v>
      </c>
      <c r="H134" s="7">
        <v>964754</v>
      </c>
      <c r="I134" s="7">
        <v>1705683</v>
      </c>
      <c r="J134" s="7">
        <v>-5564699</v>
      </c>
      <c r="K134" s="7">
        <v>0</v>
      </c>
    </row>
    <row r="135" spans="1:11" x14ac:dyDescent="0.35">
      <c r="A135" t="s">
        <v>97</v>
      </c>
      <c r="B135" s="7">
        <v>-20468898.710000001</v>
      </c>
      <c r="C135" s="7">
        <v>600379</v>
      </c>
      <c r="D135" s="7">
        <v>600379</v>
      </c>
      <c r="E135" s="7">
        <v>600379</v>
      </c>
      <c r="G135" s="16">
        <f t="shared" si="3"/>
        <v>-18667761.710000001</v>
      </c>
      <c r="H135" s="7">
        <v>600379</v>
      </c>
      <c r="I135" s="7">
        <v>-1171618</v>
      </c>
      <c r="J135" s="7">
        <v>6923619</v>
      </c>
      <c r="K135" s="7">
        <v>1358920</v>
      </c>
    </row>
    <row r="136" spans="1:11" x14ac:dyDescent="0.35">
      <c r="A136" t="s">
        <v>208</v>
      </c>
      <c r="F136" s="7">
        <v>-1131676</v>
      </c>
      <c r="G136" s="16">
        <f t="shared" si="3"/>
        <v>-1131676</v>
      </c>
    </row>
    <row r="137" spans="1:11" x14ac:dyDescent="0.35">
      <c r="A137" s="4" t="s">
        <v>143</v>
      </c>
      <c r="B137" s="15">
        <v>-334609651.77999997</v>
      </c>
      <c r="C137" s="15">
        <v>1235403.55</v>
      </c>
      <c r="D137" s="15">
        <v>1186029.07</v>
      </c>
      <c r="E137" s="15">
        <v>1155806.46</v>
      </c>
      <c r="F137" s="15">
        <f>SUM(F94:F136)</f>
        <v>-1912673</v>
      </c>
      <c r="G137" s="6">
        <f t="shared" si="3"/>
        <v>-332945085.69999999</v>
      </c>
      <c r="H137" s="15">
        <v>1171932.83</v>
      </c>
      <c r="I137" s="15">
        <v>135695.85</v>
      </c>
      <c r="J137" s="15">
        <v>960197.28</v>
      </c>
      <c r="K137" s="15">
        <v>3248491.49</v>
      </c>
    </row>
    <row r="138" spans="1:11" x14ac:dyDescent="0.35">
      <c r="A138" s="2" t="s">
        <v>18</v>
      </c>
      <c r="G138" s="16">
        <f t="shared" si="3"/>
        <v>0</v>
      </c>
    </row>
    <row r="139" spans="1:11" x14ac:dyDescent="0.35">
      <c r="A139" t="s">
        <v>144</v>
      </c>
      <c r="G139" s="16">
        <f t="shared" ref="G139:G172" si="4">SUM(B139:F139)</f>
        <v>0</v>
      </c>
    </row>
    <row r="140" spans="1:11" x14ac:dyDescent="0.35">
      <c r="A140" t="s">
        <v>89</v>
      </c>
      <c r="B140" s="7">
        <v>3637.77</v>
      </c>
      <c r="C140" s="7">
        <v>0</v>
      </c>
      <c r="D140" s="7">
        <v>0</v>
      </c>
      <c r="E140" s="7">
        <v>0</v>
      </c>
      <c r="G140" s="16">
        <f t="shared" si="4"/>
        <v>3637.77</v>
      </c>
      <c r="H140" s="7">
        <v>0</v>
      </c>
      <c r="I140" s="7">
        <v>0</v>
      </c>
      <c r="J140" s="7">
        <v>0</v>
      </c>
      <c r="K140" s="7">
        <v>0</v>
      </c>
    </row>
    <row r="141" spans="1:11" x14ac:dyDescent="0.35">
      <c r="A141" t="s">
        <v>90</v>
      </c>
      <c r="B141" s="7">
        <v>-3105826.14</v>
      </c>
      <c r="C141" s="7">
        <v>0</v>
      </c>
      <c r="D141" s="7">
        <v>0</v>
      </c>
      <c r="E141" s="7">
        <v>0</v>
      </c>
      <c r="G141" s="16">
        <f t="shared" si="4"/>
        <v>-3105826.14</v>
      </c>
      <c r="H141" s="7">
        <v>0</v>
      </c>
      <c r="I141" s="7">
        <v>0</v>
      </c>
      <c r="J141" s="7">
        <v>0</v>
      </c>
      <c r="K141" s="7">
        <v>0</v>
      </c>
    </row>
    <row r="142" spans="1:11" x14ac:dyDescent="0.35">
      <c r="A142" t="s">
        <v>91</v>
      </c>
      <c r="B142" s="7">
        <v>-282.66000000000003</v>
      </c>
      <c r="C142" s="7">
        <v>0</v>
      </c>
      <c r="D142" s="7">
        <v>0</v>
      </c>
      <c r="E142" s="7">
        <v>0</v>
      </c>
      <c r="G142" s="16">
        <f t="shared" si="4"/>
        <v>-282.66000000000003</v>
      </c>
      <c r="H142" s="7">
        <v>0</v>
      </c>
      <c r="I142" s="7">
        <v>0</v>
      </c>
      <c r="J142" s="7">
        <v>0</v>
      </c>
      <c r="K142" s="7">
        <v>0</v>
      </c>
    </row>
    <row r="143" spans="1:11" x14ac:dyDescent="0.35">
      <c r="A143" t="s">
        <v>145</v>
      </c>
      <c r="B143" s="7">
        <v>-4880706.09</v>
      </c>
      <c r="C143" s="7">
        <v>3074549.89</v>
      </c>
      <c r="D143" s="7">
        <v>1757155.68</v>
      </c>
      <c r="E143" s="7">
        <v>-1098886.3600000001</v>
      </c>
      <c r="G143" s="16">
        <f t="shared" si="4"/>
        <v>-1147886.8799999999</v>
      </c>
      <c r="H143" s="7">
        <v>279691.69</v>
      </c>
      <c r="I143" s="7">
        <v>-41806.589999999997</v>
      </c>
      <c r="J143" s="7">
        <v>65508.11</v>
      </c>
      <c r="K143" s="7">
        <v>-389210.3</v>
      </c>
    </row>
    <row r="144" spans="1:11" x14ac:dyDescent="0.35">
      <c r="A144" t="s">
        <v>146</v>
      </c>
      <c r="B144" s="7">
        <v>-602903.05000000005</v>
      </c>
      <c r="C144" s="7">
        <v>0</v>
      </c>
      <c r="D144" s="7">
        <v>0</v>
      </c>
      <c r="E144" s="7">
        <v>0</v>
      </c>
      <c r="G144" s="16">
        <f t="shared" si="4"/>
        <v>-602903.05000000005</v>
      </c>
      <c r="H144" s="7">
        <v>0</v>
      </c>
      <c r="I144" s="7">
        <v>0</v>
      </c>
      <c r="J144" s="7">
        <v>0</v>
      </c>
      <c r="K144" s="7">
        <v>0</v>
      </c>
    </row>
    <row r="145" spans="1:11" x14ac:dyDescent="0.35">
      <c r="A145" t="s">
        <v>147</v>
      </c>
      <c r="B145" s="7">
        <v>67642.64</v>
      </c>
      <c r="C145" s="7">
        <v>0</v>
      </c>
      <c r="D145" s="7">
        <v>0</v>
      </c>
      <c r="E145" s="7">
        <v>0</v>
      </c>
      <c r="G145" s="16">
        <f t="shared" si="4"/>
        <v>67642.64</v>
      </c>
      <c r="H145" s="7">
        <v>0</v>
      </c>
      <c r="I145" s="7">
        <v>0</v>
      </c>
      <c r="J145" s="7">
        <v>0</v>
      </c>
      <c r="K145" s="7">
        <v>0</v>
      </c>
    </row>
    <row r="146" spans="1:11" x14ac:dyDescent="0.35">
      <c r="A146" t="s">
        <v>148</v>
      </c>
      <c r="B146" s="7">
        <v>-633380.98</v>
      </c>
      <c r="C146" s="7">
        <v>673290.53</v>
      </c>
      <c r="D146" s="7">
        <v>280560.99</v>
      </c>
      <c r="E146" s="7">
        <v>49555.51</v>
      </c>
      <c r="G146" s="16">
        <f t="shared" si="4"/>
        <v>370026.05000000005</v>
      </c>
      <c r="H146" s="7">
        <v>-106780.51</v>
      </c>
      <c r="I146" s="7">
        <v>-837209.56</v>
      </c>
      <c r="J146" s="7">
        <v>1018338.58</v>
      </c>
      <c r="K146" s="7">
        <v>344026.4</v>
      </c>
    </row>
    <row r="147" spans="1:11" x14ac:dyDescent="0.35">
      <c r="A147" t="s">
        <v>149</v>
      </c>
      <c r="B147" s="7">
        <v>-241402.35</v>
      </c>
      <c r="C147" s="7">
        <v>0</v>
      </c>
      <c r="D147" s="7">
        <v>0</v>
      </c>
      <c r="E147" s="7">
        <v>0</v>
      </c>
      <c r="G147" s="16">
        <f t="shared" si="4"/>
        <v>-241402.35</v>
      </c>
      <c r="H147" s="7">
        <v>0</v>
      </c>
      <c r="I147" s="7">
        <v>0</v>
      </c>
      <c r="J147" s="7">
        <v>0</v>
      </c>
      <c r="K147" s="7">
        <v>0</v>
      </c>
    </row>
    <row r="148" spans="1:11" x14ac:dyDescent="0.35">
      <c r="A148" t="s">
        <v>150</v>
      </c>
      <c r="B148" s="7">
        <v>5085107.6900000004</v>
      </c>
      <c r="C148" s="7">
        <v>0</v>
      </c>
      <c r="D148" s="7">
        <v>0</v>
      </c>
      <c r="E148" s="7">
        <v>0</v>
      </c>
      <c r="G148" s="16">
        <f t="shared" si="4"/>
        <v>5085107.6900000004</v>
      </c>
      <c r="H148" s="7">
        <v>0</v>
      </c>
      <c r="I148" s="7">
        <v>0</v>
      </c>
      <c r="J148" s="7">
        <v>0</v>
      </c>
      <c r="K148" s="7">
        <v>0</v>
      </c>
    </row>
    <row r="149" spans="1:11" x14ac:dyDescent="0.35">
      <c r="A149" t="s">
        <v>151</v>
      </c>
      <c r="B149" s="7">
        <v>-0.04</v>
      </c>
      <c r="C149" s="7">
        <v>0</v>
      </c>
      <c r="D149" s="7">
        <v>0</v>
      </c>
      <c r="E149" s="7">
        <v>0</v>
      </c>
      <c r="G149" s="16">
        <f t="shared" si="4"/>
        <v>-0.04</v>
      </c>
      <c r="H149" s="7">
        <v>0</v>
      </c>
      <c r="I149" s="7">
        <v>0</v>
      </c>
      <c r="J149" s="7">
        <v>0</v>
      </c>
      <c r="K149" s="7">
        <v>0</v>
      </c>
    </row>
    <row r="150" spans="1:11" x14ac:dyDescent="0.35">
      <c r="A150" t="s">
        <v>152</v>
      </c>
      <c r="B150" s="7">
        <v>-0.05</v>
      </c>
      <c r="C150" s="7">
        <v>0</v>
      </c>
      <c r="D150" s="7">
        <v>0</v>
      </c>
      <c r="E150" s="7">
        <v>0</v>
      </c>
      <c r="G150" s="16">
        <f t="shared" si="4"/>
        <v>-0.05</v>
      </c>
      <c r="H150" s="7">
        <v>0</v>
      </c>
      <c r="I150" s="7">
        <v>0</v>
      </c>
      <c r="J150" s="7">
        <v>0</v>
      </c>
      <c r="K150" s="7">
        <v>0</v>
      </c>
    </row>
    <row r="151" spans="1:11" x14ac:dyDescent="0.35">
      <c r="A151" t="s">
        <v>59</v>
      </c>
      <c r="B151" s="7">
        <v>0.11</v>
      </c>
      <c r="C151" s="7">
        <v>0</v>
      </c>
      <c r="D151" s="7">
        <v>0</v>
      </c>
      <c r="E151" s="7">
        <v>0</v>
      </c>
      <c r="G151" s="16">
        <f t="shared" si="4"/>
        <v>0.11</v>
      </c>
      <c r="H151" s="7">
        <v>0</v>
      </c>
      <c r="I151" s="7">
        <v>0</v>
      </c>
      <c r="J151" s="7">
        <v>0</v>
      </c>
      <c r="K151" s="7">
        <v>0</v>
      </c>
    </row>
    <row r="152" spans="1:11" x14ac:dyDescent="0.35">
      <c r="A152" t="s">
        <v>153</v>
      </c>
      <c r="B152" s="7">
        <v>-24886.86</v>
      </c>
      <c r="C152" s="7">
        <v>174.2</v>
      </c>
      <c r="D152" s="7">
        <v>-3078.7</v>
      </c>
      <c r="E152" s="7">
        <v>-2120.2199999999998</v>
      </c>
      <c r="G152" s="16">
        <f t="shared" si="4"/>
        <v>-29911.58</v>
      </c>
      <c r="H152" s="7">
        <v>-1012.2</v>
      </c>
      <c r="I152" s="7">
        <v>-10986.37</v>
      </c>
      <c r="J152" s="7">
        <v>-14039.56</v>
      </c>
      <c r="K152" s="7">
        <v>-23245.05</v>
      </c>
    </row>
    <row r="153" spans="1:11" x14ac:dyDescent="0.35">
      <c r="A153" t="s">
        <v>154</v>
      </c>
      <c r="B153" s="7">
        <v>-61289.08</v>
      </c>
      <c r="C153" s="7">
        <v>-8094.09</v>
      </c>
      <c r="D153" s="7">
        <v>-5541.03</v>
      </c>
      <c r="E153" s="7">
        <v>-11908.32</v>
      </c>
      <c r="G153" s="16">
        <f t="shared" si="4"/>
        <v>-86832.51999999999</v>
      </c>
      <c r="H153" s="7">
        <v>-5919.53</v>
      </c>
      <c r="I153" s="7">
        <v>-13882.72</v>
      </c>
      <c r="J153" s="7">
        <v>-18445.87</v>
      </c>
      <c r="K153" s="7">
        <v>-8319</v>
      </c>
    </row>
    <row r="154" spans="1:11" x14ac:dyDescent="0.35">
      <c r="A154" t="s">
        <v>155</v>
      </c>
      <c r="B154" s="7">
        <v>-1784786.44</v>
      </c>
      <c r="C154" s="7">
        <v>899.75</v>
      </c>
      <c r="D154" s="7">
        <v>535.33000000000004</v>
      </c>
      <c r="E154" s="7">
        <v>680.51</v>
      </c>
      <c r="G154" s="16">
        <f t="shared" si="4"/>
        <v>-1782670.8499999999</v>
      </c>
      <c r="H154" s="7">
        <v>252.37</v>
      </c>
      <c r="I154" s="7">
        <v>420.54</v>
      </c>
      <c r="J154" s="7">
        <v>581.11</v>
      </c>
      <c r="K154" s="7">
        <v>856.37</v>
      </c>
    </row>
    <row r="155" spans="1:11" x14ac:dyDescent="0.35">
      <c r="A155" t="s">
        <v>156</v>
      </c>
      <c r="B155" s="7">
        <v>-0.12</v>
      </c>
      <c r="C155" s="7">
        <v>0</v>
      </c>
      <c r="D155" s="7">
        <v>0</v>
      </c>
      <c r="E155" s="7">
        <v>0</v>
      </c>
      <c r="G155" s="16">
        <f t="shared" si="4"/>
        <v>-0.12</v>
      </c>
      <c r="H155" s="7">
        <v>0</v>
      </c>
      <c r="I155" s="7">
        <v>0</v>
      </c>
      <c r="J155" s="7">
        <v>0</v>
      </c>
      <c r="K155" s="7">
        <v>0</v>
      </c>
    </row>
    <row r="156" spans="1:11" x14ac:dyDescent="0.35">
      <c r="A156" t="s">
        <v>157</v>
      </c>
      <c r="B156" s="7">
        <v>0.03</v>
      </c>
      <c r="C156" s="7">
        <v>0</v>
      </c>
      <c r="D156" s="7">
        <v>0</v>
      </c>
      <c r="E156" s="7">
        <v>0</v>
      </c>
      <c r="G156" s="16">
        <f t="shared" si="4"/>
        <v>0.03</v>
      </c>
      <c r="H156" s="7">
        <v>0</v>
      </c>
      <c r="I156" s="7">
        <v>0</v>
      </c>
      <c r="J156" s="7">
        <v>0</v>
      </c>
      <c r="K156" s="7">
        <v>0</v>
      </c>
    </row>
    <row r="157" spans="1:11" x14ac:dyDescent="0.35">
      <c r="A157" t="s">
        <v>158</v>
      </c>
      <c r="B157" s="7">
        <v>0.15</v>
      </c>
      <c r="C157" s="7">
        <v>0</v>
      </c>
      <c r="D157" s="7">
        <v>0</v>
      </c>
      <c r="E157" s="7">
        <v>0</v>
      </c>
      <c r="G157" s="16">
        <f t="shared" si="4"/>
        <v>0.15</v>
      </c>
      <c r="H157" s="7">
        <v>0</v>
      </c>
      <c r="I157" s="7">
        <v>0</v>
      </c>
      <c r="J157" s="7">
        <v>0</v>
      </c>
      <c r="K157" s="7">
        <v>0</v>
      </c>
    </row>
    <row r="158" spans="1:11" x14ac:dyDescent="0.35">
      <c r="A158" t="s">
        <v>159</v>
      </c>
      <c r="B158" s="7">
        <v>-0.12</v>
      </c>
      <c r="C158" s="7">
        <v>0</v>
      </c>
      <c r="D158" s="7">
        <v>0</v>
      </c>
      <c r="E158" s="7">
        <v>0</v>
      </c>
      <c r="G158" s="16">
        <f t="shared" si="4"/>
        <v>-0.12</v>
      </c>
      <c r="H158" s="7">
        <v>0</v>
      </c>
      <c r="I158" s="7">
        <v>0</v>
      </c>
      <c r="J158" s="7">
        <v>0</v>
      </c>
      <c r="K158" s="7">
        <v>0</v>
      </c>
    </row>
    <row r="159" spans="1:11" x14ac:dyDescent="0.35">
      <c r="A159" t="s">
        <v>160</v>
      </c>
      <c r="B159" s="7">
        <v>-3047835.84</v>
      </c>
      <c r="C159" s="7">
        <v>0</v>
      </c>
      <c r="D159" s="7">
        <v>0</v>
      </c>
      <c r="E159" s="7">
        <v>0</v>
      </c>
      <c r="G159" s="16">
        <f t="shared" si="4"/>
        <v>-3047835.84</v>
      </c>
      <c r="H159" s="7">
        <v>0</v>
      </c>
      <c r="I159" s="7">
        <v>0</v>
      </c>
      <c r="J159" s="7">
        <v>0</v>
      </c>
      <c r="K159" s="7">
        <v>0</v>
      </c>
    </row>
    <row r="160" spans="1:11" x14ac:dyDescent="0.35">
      <c r="A160" t="s">
        <v>161</v>
      </c>
      <c r="B160" s="7">
        <v>21840.21</v>
      </c>
      <c r="C160" s="7">
        <v>0</v>
      </c>
      <c r="D160" s="7">
        <v>0</v>
      </c>
      <c r="E160" s="7">
        <v>9.4</v>
      </c>
      <c r="G160" s="16">
        <f t="shared" si="4"/>
        <v>21849.61</v>
      </c>
      <c r="H160" s="7">
        <v>0</v>
      </c>
      <c r="I160" s="7">
        <v>0</v>
      </c>
      <c r="J160" s="7">
        <v>9.4</v>
      </c>
      <c r="K160" s="7">
        <v>0</v>
      </c>
    </row>
    <row r="161" spans="1:11" x14ac:dyDescent="0.35">
      <c r="A161" t="s">
        <v>162</v>
      </c>
      <c r="B161" s="7">
        <v>-1410598.36</v>
      </c>
      <c r="C161" s="7">
        <v>0</v>
      </c>
      <c r="D161" s="7">
        <v>0</v>
      </c>
      <c r="E161" s="7">
        <v>-74158.36</v>
      </c>
      <c r="G161" s="16">
        <f t="shared" si="4"/>
        <v>-1484756.7200000002</v>
      </c>
      <c r="H161" s="7">
        <v>0</v>
      </c>
      <c r="I161" s="7">
        <v>0</v>
      </c>
      <c r="J161" s="7">
        <v>-74158.350000000006</v>
      </c>
      <c r="K161" s="7">
        <v>0</v>
      </c>
    </row>
    <row r="162" spans="1:11" x14ac:dyDescent="0.35">
      <c r="A162" t="s">
        <v>163</v>
      </c>
      <c r="B162" s="7">
        <v>863.89</v>
      </c>
      <c r="C162" s="7">
        <v>0</v>
      </c>
      <c r="D162" s="7">
        <v>0</v>
      </c>
      <c r="E162" s="7">
        <v>863.68</v>
      </c>
      <c r="G162" s="16">
        <f t="shared" si="4"/>
        <v>1727.57</v>
      </c>
      <c r="H162" s="7">
        <v>-863.68</v>
      </c>
      <c r="I162" s="7">
        <v>0</v>
      </c>
      <c r="J162" s="7">
        <v>0</v>
      </c>
      <c r="K162" s="7">
        <v>-509297.36</v>
      </c>
    </row>
    <row r="163" spans="1:11" x14ac:dyDescent="0.35">
      <c r="A163" t="s">
        <v>164</v>
      </c>
      <c r="B163" s="7">
        <v>-128310.11</v>
      </c>
      <c r="C163" s="7">
        <v>611</v>
      </c>
      <c r="D163" s="7">
        <v>611</v>
      </c>
      <c r="E163" s="7">
        <v>611</v>
      </c>
      <c r="G163" s="16">
        <f t="shared" si="4"/>
        <v>-126477.11</v>
      </c>
      <c r="H163" s="7">
        <v>611.01</v>
      </c>
      <c r="I163" s="7">
        <v>611</v>
      </c>
      <c r="J163" s="7">
        <v>611</v>
      </c>
      <c r="K163" s="7">
        <v>611</v>
      </c>
    </row>
    <row r="164" spans="1:11" x14ac:dyDescent="0.35">
      <c r="A164" t="s">
        <v>165</v>
      </c>
      <c r="B164" s="7">
        <v>-195694.29</v>
      </c>
      <c r="C164" s="7">
        <v>931.88</v>
      </c>
      <c r="D164" s="7">
        <v>931.87</v>
      </c>
      <c r="E164" s="7">
        <v>931.88</v>
      </c>
      <c r="G164" s="16">
        <f t="shared" si="4"/>
        <v>-192898.66</v>
      </c>
      <c r="H164" s="7">
        <v>931.88</v>
      </c>
      <c r="I164" s="7">
        <v>931.88</v>
      </c>
      <c r="J164" s="7">
        <v>931.87</v>
      </c>
      <c r="K164" s="7">
        <v>931.88</v>
      </c>
    </row>
    <row r="165" spans="1:11" x14ac:dyDescent="0.35">
      <c r="A165" t="s">
        <v>166</v>
      </c>
      <c r="B165" s="7">
        <v>61289.08</v>
      </c>
      <c r="C165" s="7">
        <v>8094.09</v>
      </c>
      <c r="D165" s="7">
        <v>5541.03</v>
      </c>
      <c r="E165" s="7">
        <v>11908.32</v>
      </c>
      <c r="G165" s="16">
        <f t="shared" si="4"/>
        <v>86832.51999999999</v>
      </c>
      <c r="H165" s="7">
        <v>5919.53</v>
      </c>
      <c r="I165" s="7">
        <v>13882.72</v>
      </c>
      <c r="J165" s="7">
        <v>18445.87</v>
      </c>
      <c r="K165" s="7">
        <v>7569.57</v>
      </c>
    </row>
    <row r="166" spans="1:11" x14ac:dyDescent="0.35">
      <c r="A166" t="s">
        <v>167</v>
      </c>
      <c r="B166" s="7">
        <v>147493.28</v>
      </c>
      <c r="C166" s="7">
        <v>-12291.11</v>
      </c>
      <c r="D166" s="7">
        <v>-12291.11</v>
      </c>
      <c r="E166" s="7">
        <v>-12291.11</v>
      </c>
      <c r="G166" s="16">
        <f t="shared" si="4"/>
        <v>110619.94999999998</v>
      </c>
      <c r="H166" s="7">
        <v>-12291.11</v>
      </c>
      <c r="I166" s="7">
        <v>-12291.1</v>
      </c>
      <c r="J166" s="7">
        <v>-12291.11</v>
      </c>
      <c r="K166" s="7">
        <v>-12291.11</v>
      </c>
    </row>
    <row r="167" spans="1:11" x14ac:dyDescent="0.35">
      <c r="A167" t="s">
        <v>168</v>
      </c>
      <c r="B167" s="7">
        <v>11120294.84</v>
      </c>
      <c r="C167" s="7">
        <v>152351.92000000001</v>
      </c>
      <c r="D167" s="7">
        <v>254357.01</v>
      </c>
      <c r="E167" s="7">
        <v>37969.89</v>
      </c>
      <c r="G167" s="16">
        <f t="shared" si="4"/>
        <v>11564973.66</v>
      </c>
      <c r="H167" s="7">
        <v>175769.23</v>
      </c>
      <c r="I167" s="7">
        <v>61211.73</v>
      </c>
      <c r="J167" s="7">
        <v>66333.11</v>
      </c>
      <c r="K167" s="7">
        <v>26122.67</v>
      </c>
    </row>
    <row r="168" spans="1:11" x14ac:dyDescent="0.35">
      <c r="A168" t="s">
        <v>169</v>
      </c>
      <c r="B168" s="7">
        <v>-195599.66</v>
      </c>
      <c r="C168" s="7">
        <v>-67.86</v>
      </c>
      <c r="D168" s="7">
        <v>-61.11</v>
      </c>
      <c r="E168" s="7">
        <v>-25.64</v>
      </c>
      <c r="G168" s="16">
        <f t="shared" si="4"/>
        <v>-195754.27</v>
      </c>
      <c r="H168" s="7">
        <v>-63.51</v>
      </c>
      <c r="I168" s="7">
        <v>0</v>
      </c>
      <c r="J168" s="7">
        <v>0</v>
      </c>
      <c r="K168" s="7">
        <v>-199.48</v>
      </c>
    </row>
    <row r="169" spans="1:11" x14ac:dyDescent="0.35">
      <c r="A169" t="s">
        <v>170</v>
      </c>
      <c r="B169" s="7">
        <v>-1079231.73</v>
      </c>
      <c r="C169" s="7">
        <v>791323.05</v>
      </c>
      <c r="D169" s="7">
        <v>76039.11</v>
      </c>
      <c r="E169" s="7">
        <v>-135950.01</v>
      </c>
      <c r="G169" s="16">
        <f t="shared" si="4"/>
        <v>-347819.57999999996</v>
      </c>
      <c r="H169" s="7">
        <v>112437.99</v>
      </c>
      <c r="I169" s="7">
        <v>296736.09000000003</v>
      </c>
      <c r="J169" s="7">
        <v>-279529.32</v>
      </c>
      <c r="K169" s="7">
        <v>-141064.56</v>
      </c>
    </row>
    <row r="170" spans="1:11" x14ac:dyDescent="0.35">
      <c r="A170" t="s">
        <v>171</v>
      </c>
      <c r="B170" s="7">
        <v>0.21</v>
      </c>
      <c r="C170" s="7">
        <v>0</v>
      </c>
      <c r="D170" s="7">
        <v>0</v>
      </c>
      <c r="E170" s="7">
        <v>0</v>
      </c>
      <c r="G170" s="16">
        <f t="shared" si="4"/>
        <v>0.21</v>
      </c>
      <c r="H170" s="7">
        <v>0</v>
      </c>
      <c r="I170" s="7">
        <v>0</v>
      </c>
      <c r="J170" s="7">
        <v>0</v>
      </c>
      <c r="K170" s="7">
        <v>0</v>
      </c>
    </row>
    <row r="171" spans="1:11" x14ac:dyDescent="0.35">
      <c r="A171" t="s">
        <v>172</v>
      </c>
      <c r="B171" s="7">
        <v>367348.71</v>
      </c>
      <c r="C171" s="7">
        <v>0</v>
      </c>
      <c r="D171" s="7">
        <v>0</v>
      </c>
      <c r="E171" s="7">
        <v>0</v>
      </c>
      <c r="G171" s="16">
        <f t="shared" si="4"/>
        <v>367348.71</v>
      </c>
      <c r="H171" s="7">
        <v>0</v>
      </c>
      <c r="I171" s="7">
        <v>0</v>
      </c>
      <c r="J171" s="7">
        <v>0</v>
      </c>
      <c r="K171" s="7">
        <v>0</v>
      </c>
    </row>
    <row r="172" spans="1:11" x14ac:dyDescent="0.35">
      <c r="A172" t="s">
        <v>173</v>
      </c>
      <c r="B172" s="7">
        <v>-492820.25</v>
      </c>
      <c r="C172" s="7">
        <v>10455.969999999999</v>
      </c>
      <c r="D172" s="7">
        <v>10455.959999999999</v>
      </c>
      <c r="E172" s="7">
        <v>10455.969999999999</v>
      </c>
      <c r="G172" s="16">
        <f t="shared" si="4"/>
        <v>-461452.35000000003</v>
      </c>
      <c r="H172" s="7">
        <v>10455.959999999999</v>
      </c>
      <c r="I172" s="7">
        <v>10455.969999999999</v>
      </c>
      <c r="J172" s="7">
        <v>10455.959999999999</v>
      </c>
      <c r="K172" s="7">
        <v>10455.969999999999</v>
      </c>
    </row>
    <row r="173" spans="1:11" x14ac:dyDescent="0.35">
      <c r="A173" t="s">
        <v>174</v>
      </c>
      <c r="B173" s="7">
        <v>52046.400000000001</v>
      </c>
      <c r="C173" s="7">
        <v>1670.36</v>
      </c>
      <c r="D173" s="7">
        <v>1723.31</v>
      </c>
      <c r="E173" s="7">
        <v>1728.22</v>
      </c>
      <c r="G173" s="16">
        <f t="shared" ref="G173:G211" si="5">SUM(B173:F173)</f>
        <v>57168.29</v>
      </c>
      <c r="H173" s="7">
        <v>1730.87</v>
      </c>
      <c r="I173" s="7">
        <v>1734.94</v>
      </c>
      <c r="J173" s="7">
        <v>1738.96</v>
      </c>
      <c r="K173" s="7">
        <v>1740.74</v>
      </c>
    </row>
    <row r="174" spans="1:11" x14ac:dyDescent="0.35">
      <c r="A174" t="s">
        <v>175</v>
      </c>
      <c r="B174" s="7">
        <v>-105815.42</v>
      </c>
      <c r="C174" s="7">
        <v>-3345.2</v>
      </c>
      <c r="D174" s="7">
        <v>-3451.77</v>
      </c>
      <c r="E174" s="7">
        <v>-3461.65</v>
      </c>
      <c r="G174" s="16">
        <f t="shared" si="5"/>
        <v>-116074.04</v>
      </c>
      <c r="H174" s="7">
        <v>-3466.98</v>
      </c>
      <c r="I174" s="7">
        <v>-3475.14</v>
      </c>
      <c r="J174" s="7">
        <v>-3483.24</v>
      </c>
      <c r="K174" s="7">
        <v>-3486.84</v>
      </c>
    </row>
    <row r="175" spans="1:11" x14ac:dyDescent="0.35">
      <c r="A175" t="s">
        <v>176</v>
      </c>
      <c r="B175" s="7">
        <v>-353493.26</v>
      </c>
      <c r="C175" s="7">
        <v>-11637.54</v>
      </c>
      <c r="D175" s="7">
        <v>-11995.9</v>
      </c>
      <c r="E175" s="7">
        <v>-12043.95</v>
      </c>
      <c r="G175" s="16">
        <f t="shared" si="5"/>
        <v>-389170.65</v>
      </c>
      <c r="H175" s="7">
        <v>-12076.76</v>
      </c>
      <c r="I175" s="7">
        <v>-12119.78</v>
      </c>
      <c r="J175" s="7">
        <v>-12164.38</v>
      </c>
      <c r="K175" s="7">
        <v>-12194.11</v>
      </c>
    </row>
    <row r="176" spans="1:11" x14ac:dyDescent="0.35">
      <c r="A176" t="s">
        <v>177</v>
      </c>
      <c r="B176" s="7">
        <v>-72701.710000000006</v>
      </c>
      <c r="C176" s="7">
        <v>6058.48</v>
      </c>
      <c r="D176" s="7">
        <v>6058.47</v>
      </c>
      <c r="E176" s="7">
        <v>6058.48</v>
      </c>
      <c r="G176" s="16">
        <f t="shared" si="5"/>
        <v>-54526.280000000013</v>
      </c>
      <c r="H176" s="7">
        <v>6058.48</v>
      </c>
      <c r="I176" s="7">
        <v>6058.47</v>
      </c>
      <c r="J176" s="7">
        <v>6058.48</v>
      </c>
      <c r="K176" s="7">
        <v>6058.48</v>
      </c>
    </row>
    <row r="177" spans="1:11" x14ac:dyDescent="0.35">
      <c r="A177" t="s">
        <v>178</v>
      </c>
      <c r="B177" s="7">
        <v>-25160.61</v>
      </c>
      <c r="C177" s="7">
        <v>2096.7199999999998</v>
      </c>
      <c r="D177" s="7">
        <v>2096.7199999999998</v>
      </c>
      <c r="E177" s="7">
        <v>2096.7199999999998</v>
      </c>
      <c r="G177" s="16">
        <f t="shared" si="5"/>
        <v>-18870.449999999997</v>
      </c>
      <c r="H177" s="7">
        <v>2096.7199999999998</v>
      </c>
      <c r="I177" s="7">
        <v>2096.7199999999998</v>
      </c>
      <c r="J177" s="7">
        <v>2096.7199999999998</v>
      </c>
      <c r="K177" s="7">
        <v>2096.7199999999998</v>
      </c>
    </row>
    <row r="178" spans="1:11" x14ac:dyDescent="0.35">
      <c r="A178" t="s">
        <v>179</v>
      </c>
      <c r="B178" s="7">
        <v>907302.36</v>
      </c>
      <c r="C178" s="7">
        <v>-13128.64</v>
      </c>
      <c r="D178" s="7">
        <v>-13194.77</v>
      </c>
      <c r="E178" s="7">
        <v>-13261.33</v>
      </c>
      <c r="G178" s="16">
        <f t="shared" si="5"/>
        <v>867717.62</v>
      </c>
      <c r="H178" s="7">
        <v>-13328.29</v>
      </c>
      <c r="I178" s="7">
        <v>-13395.7</v>
      </c>
      <c r="J178" s="7">
        <v>-13463.53</v>
      </c>
      <c r="K178" s="7">
        <v>-13531.79</v>
      </c>
    </row>
    <row r="179" spans="1:11" x14ac:dyDescent="0.35">
      <c r="A179" t="s">
        <v>180</v>
      </c>
      <c r="B179" s="7">
        <v>-1857094.66</v>
      </c>
      <c r="C179" s="7">
        <v>26872.11</v>
      </c>
      <c r="D179" s="7">
        <v>27007.47</v>
      </c>
      <c r="E179" s="7">
        <v>27143.69</v>
      </c>
      <c r="G179" s="16">
        <f t="shared" si="5"/>
        <v>-1776071.39</v>
      </c>
      <c r="H179" s="7">
        <v>27280.78</v>
      </c>
      <c r="I179" s="7">
        <v>27418.73</v>
      </c>
      <c r="J179" s="7">
        <v>27557.56</v>
      </c>
      <c r="K179" s="7">
        <v>27697.279999999999</v>
      </c>
    </row>
    <row r="180" spans="1:11" x14ac:dyDescent="0.35">
      <c r="A180" t="s">
        <v>181</v>
      </c>
      <c r="B180" s="7">
        <v>-10173843.130000001</v>
      </c>
      <c r="C180" s="7">
        <v>147215.23000000001</v>
      </c>
      <c r="D180" s="7">
        <v>147956.78</v>
      </c>
      <c r="E180" s="7">
        <v>148703.06</v>
      </c>
      <c r="G180" s="16">
        <f t="shared" si="5"/>
        <v>-9729968.0600000005</v>
      </c>
      <c r="H180" s="7">
        <v>149454.07</v>
      </c>
      <c r="I180" s="7">
        <v>150209.84</v>
      </c>
      <c r="J180" s="7">
        <v>150970.42000000001</v>
      </c>
      <c r="K180" s="7">
        <v>151735.82999999999</v>
      </c>
    </row>
    <row r="181" spans="1:11" x14ac:dyDescent="0.35">
      <c r="A181" t="s">
        <v>182</v>
      </c>
      <c r="B181" s="7">
        <v>-8014349.6799999997</v>
      </c>
      <c r="C181" s="7">
        <v>-909991.57</v>
      </c>
      <c r="D181" s="7">
        <v>-94530.71</v>
      </c>
      <c r="E181" s="7">
        <v>-467991.51</v>
      </c>
      <c r="G181" s="16">
        <f t="shared" si="5"/>
        <v>-9486863.4700000007</v>
      </c>
      <c r="H181" s="7">
        <v>-573704.82999999996</v>
      </c>
      <c r="I181" s="7">
        <v>-534680.24</v>
      </c>
      <c r="J181" s="7">
        <v>-344422.15</v>
      </c>
      <c r="K181" s="7">
        <v>-486998.71</v>
      </c>
    </row>
    <row r="182" spans="1:11" x14ac:dyDescent="0.35">
      <c r="A182" t="s">
        <v>183</v>
      </c>
      <c r="B182" s="7">
        <v>-228220.02</v>
      </c>
      <c r="C182" s="7">
        <v>18780.93</v>
      </c>
      <c r="D182" s="7">
        <v>19215.63</v>
      </c>
      <c r="E182" s="7">
        <v>18998.28</v>
      </c>
      <c r="G182" s="16">
        <f t="shared" si="5"/>
        <v>-171225.18</v>
      </c>
      <c r="H182" s="7">
        <v>18998.28</v>
      </c>
      <c r="I182" s="7">
        <v>18998.28</v>
      </c>
      <c r="J182" s="7">
        <v>19237.259999999998</v>
      </c>
      <c r="K182" s="7">
        <v>18998.28</v>
      </c>
    </row>
    <row r="183" spans="1:11" x14ac:dyDescent="0.35">
      <c r="A183" t="s">
        <v>184</v>
      </c>
      <c r="B183" s="7">
        <v>-21984.38</v>
      </c>
      <c r="C183" s="7">
        <v>1770.17</v>
      </c>
      <c r="D183" s="7">
        <v>1770.17</v>
      </c>
      <c r="E183" s="7">
        <v>1770.17</v>
      </c>
      <c r="G183" s="16">
        <f t="shared" si="5"/>
        <v>-16673.870000000003</v>
      </c>
      <c r="H183" s="7">
        <v>1770.17</v>
      </c>
      <c r="I183" s="7">
        <v>1770.17</v>
      </c>
      <c r="J183" s="7">
        <v>1770.17</v>
      </c>
      <c r="K183" s="7">
        <v>1770.17</v>
      </c>
    </row>
    <row r="184" spans="1:11" x14ac:dyDescent="0.35">
      <c r="A184" t="s">
        <v>185</v>
      </c>
      <c r="B184" s="7">
        <v>0.05</v>
      </c>
      <c r="C184" s="7">
        <v>0</v>
      </c>
      <c r="D184" s="7">
        <v>0</v>
      </c>
      <c r="E184" s="7">
        <v>0</v>
      </c>
      <c r="G184" s="16">
        <f t="shared" si="5"/>
        <v>0.05</v>
      </c>
      <c r="H184" s="7">
        <v>0</v>
      </c>
      <c r="I184" s="7">
        <v>0</v>
      </c>
      <c r="J184" s="7">
        <v>0</v>
      </c>
      <c r="K184" s="7">
        <v>-0.05</v>
      </c>
    </row>
    <row r="185" spans="1:11" x14ac:dyDescent="0.35">
      <c r="A185" t="s">
        <v>186</v>
      </c>
      <c r="B185" s="7">
        <v>-50436.67</v>
      </c>
      <c r="C185" s="7">
        <v>4061.13</v>
      </c>
      <c r="D185" s="7">
        <v>4061.13</v>
      </c>
      <c r="E185" s="7">
        <v>4061.13</v>
      </c>
      <c r="G185" s="16">
        <f t="shared" si="5"/>
        <v>-38253.280000000006</v>
      </c>
      <c r="H185" s="7">
        <v>4061.13</v>
      </c>
      <c r="I185" s="7">
        <v>4061.14</v>
      </c>
      <c r="J185" s="7">
        <v>4061.13</v>
      </c>
      <c r="K185" s="7">
        <v>4061.13</v>
      </c>
    </row>
    <row r="186" spans="1:11" x14ac:dyDescent="0.35">
      <c r="A186" t="s">
        <v>187</v>
      </c>
      <c r="B186" s="7">
        <v>-2207067.2400000002</v>
      </c>
      <c r="C186" s="7">
        <v>0</v>
      </c>
      <c r="D186" s="7">
        <v>0</v>
      </c>
      <c r="E186" s="7">
        <v>0</v>
      </c>
      <c r="G186" s="16">
        <f t="shared" si="5"/>
        <v>-2207067.2400000002</v>
      </c>
      <c r="H186" s="7">
        <v>0</v>
      </c>
      <c r="I186" s="7">
        <v>0</v>
      </c>
      <c r="J186" s="7">
        <v>0</v>
      </c>
      <c r="K186" s="7">
        <v>0</v>
      </c>
    </row>
    <row r="187" spans="1:11" x14ac:dyDescent="0.35">
      <c r="A187" t="s">
        <v>188</v>
      </c>
      <c r="B187" s="7">
        <v>-9659160.6099999994</v>
      </c>
      <c r="C187" s="7">
        <v>0</v>
      </c>
      <c r="D187" s="7">
        <v>0</v>
      </c>
      <c r="E187" s="7">
        <v>0</v>
      </c>
      <c r="G187" s="16">
        <f t="shared" si="5"/>
        <v>-9659160.6099999994</v>
      </c>
      <c r="H187" s="7">
        <v>0</v>
      </c>
      <c r="I187" s="7">
        <v>0</v>
      </c>
      <c r="J187" s="7">
        <v>0</v>
      </c>
      <c r="K187" s="7">
        <v>0</v>
      </c>
    </row>
    <row r="188" spans="1:11" x14ac:dyDescent="0.35">
      <c r="A188" t="s">
        <v>189</v>
      </c>
      <c r="B188" s="7">
        <v>-202579.77</v>
      </c>
      <c r="C188" s="7">
        <v>12661.24</v>
      </c>
      <c r="D188" s="7">
        <v>12661.23</v>
      </c>
      <c r="E188" s="7">
        <v>12661.24</v>
      </c>
      <c r="G188" s="16">
        <f t="shared" si="5"/>
        <v>-164596.06</v>
      </c>
      <c r="H188" s="7">
        <v>12661.23</v>
      </c>
      <c r="I188" s="7">
        <v>12661.24</v>
      </c>
      <c r="J188" s="7">
        <v>12661.24</v>
      </c>
      <c r="K188" s="7">
        <v>12661.23</v>
      </c>
    </row>
    <row r="189" spans="1:11" x14ac:dyDescent="0.35">
      <c r="A189" t="s">
        <v>190</v>
      </c>
      <c r="B189" s="7">
        <v>-3764004.39</v>
      </c>
      <c r="C189" s="7">
        <v>0</v>
      </c>
      <c r="D189" s="7">
        <v>0</v>
      </c>
      <c r="E189" s="7">
        <v>103720.02</v>
      </c>
      <c r="G189" s="16">
        <f t="shared" si="5"/>
        <v>-3660284.37</v>
      </c>
      <c r="H189" s="7">
        <v>0</v>
      </c>
      <c r="I189" s="7">
        <v>754244.84</v>
      </c>
      <c r="J189" s="7">
        <v>0</v>
      </c>
      <c r="K189" s="7">
        <v>0</v>
      </c>
    </row>
    <row r="190" spans="1:11" x14ac:dyDescent="0.35">
      <c r="A190" t="s">
        <v>191</v>
      </c>
      <c r="B190" s="7">
        <v>0</v>
      </c>
      <c r="C190" s="7">
        <v>0</v>
      </c>
      <c r="D190" s="7">
        <v>0</v>
      </c>
      <c r="E190" s="7">
        <v>0</v>
      </c>
      <c r="G190" s="16">
        <f t="shared" si="5"/>
        <v>0</v>
      </c>
      <c r="H190" s="7">
        <v>0</v>
      </c>
      <c r="I190" s="7">
        <v>-1548115.29</v>
      </c>
      <c r="J190" s="7">
        <v>0</v>
      </c>
      <c r="K190" s="7">
        <v>0</v>
      </c>
    </row>
    <row r="191" spans="1:11" x14ac:dyDescent="0.35">
      <c r="A191" t="s">
        <v>192</v>
      </c>
      <c r="B191" s="7">
        <v>5261098.5999999996</v>
      </c>
      <c r="C191" s="7">
        <v>-46.31</v>
      </c>
      <c r="D191" s="7">
        <v>0</v>
      </c>
      <c r="E191" s="7">
        <v>-1112.74</v>
      </c>
      <c r="G191" s="16">
        <f t="shared" si="5"/>
        <v>5259939.55</v>
      </c>
      <c r="H191" s="7">
        <v>0</v>
      </c>
      <c r="I191" s="7">
        <v>0</v>
      </c>
      <c r="J191" s="7">
        <v>0</v>
      </c>
      <c r="K191" s="7">
        <v>0</v>
      </c>
    </row>
    <row r="192" spans="1:11" x14ac:dyDescent="0.35">
      <c r="A192" t="s">
        <v>193</v>
      </c>
      <c r="B192" s="7">
        <v>-23102067.170000002</v>
      </c>
      <c r="C192" s="7">
        <v>-2031.04</v>
      </c>
      <c r="D192" s="7">
        <v>-587.54999999999995</v>
      </c>
      <c r="E192" s="7">
        <v>885.77</v>
      </c>
      <c r="G192" s="16">
        <f t="shared" si="5"/>
        <v>-23103799.990000002</v>
      </c>
      <c r="H192" s="7">
        <v>2384.38</v>
      </c>
      <c r="I192" s="7">
        <v>4918.82</v>
      </c>
      <c r="J192" s="7">
        <v>-19527.240000000002</v>
      </c>
      <c r="K192" s="7">
        <v>-3626.85</v>
      </c>
    </row>
    <row r="193" spans="1:11" x14ac:dyDescent="0.35">
      <c r="A193" t="s">
        <v>194</v>
      </c>
      <c r="B193" s="7">
        <v>-53866902.939999998</v>
      </c>
      <c r="C193" s="7">
        <v>0</v>
      </c>
      <c r="D193" s="7">
        <v>0</v>
      </c>
      <c r="E193" s="7">
        <v>0</v>
      </c>
      <c r="G193" s="16">
        <f t="shared" si="5"/>
        <v>-53866902.939999998</v>
      </c>
      <c r="H193" s="7">
        <v>0</v>
      </c>
      <c r="I193" s="7">
        <v>0</v>
      </c>
      <c r="J193" s="7">
        <v>0</v>
      </c>
      <c r="K193" s="7">
        <v>0</v>
      </c>
    </row>
    <row r="194" spans="1:11" x14ac:dyDescent="0.35">
      <c r="A194" t="s">
        <v>195</v>
      </c>
      <c r="B194" s="7">
        <v>-1112070.3799999999</v>
      </c>
      <c r="C194" s="7">
        <v>-1033.95</v>
      </c>
      <c r="D194" s="7">
        <v>-2481.8200000000002</v>
      </c>
      <c r="E194" s="7">
        <v>-3964.55</v>
      </c>
      <c r="G194" s="16">
        <f t="shared" si="5"/>
        <v>-1119550.7</v>
      </c>
      <c r="H194" s="7">
        <v>-5477.7</v>
      </c>
      <c r="I194" s="7">
        <v>-8009.65</v>
      </c>
      <c r="J194" s="7">
        <v>16441.93</v>
      </c>
      <c r="K194" s="7">
        <v>541.34</v>
      </c>
    </row>
    <row r="195" spans="1:11" x14ac:dyDescent="0.35">
      <c r="A195" t="s">
        <v>196</v>
      </c>
      <c r="B195" s="7">
        <v>-633315.03</v>
      </c>
      <c r="C195" s="7">
        <v>0</v>
      </c>
      <c r="D195" s="7">
        <v>0</v>
      </c>
      <c r="E195" s="7">
        <v>0</v>
      </c>
      <c r="G195" s="16">
        <f t="shared" si="5"/>
        <v>-633315.03</v>
      </c>
      <c r="H195" s="7">
        <v>0</v>
      </c>
      <c r="I195" s="7">
        <v>0</v>
      </c>
      <c r="J195" s="7">
        <v>0</v>
      </c>
      <c r="K195" s="7">
        <v>0</v>
      </c>
    </row>
    <row r="196" spans="1:11" x14ac:dyDescent="0.35">
      <c r="A196" t="s">
        <v>197</v>
      </c>
      <c r="B196" s="7">
        <v>470532.3</v>
      </c>
      <c r="C196" s="7">
        <v>0</v>
      </c>
      <c r="D196" s="7">
        <v>0</v>
      </c>
      <c r="E196" s="7">
        <v>0</v>
      </c>
      <c r="G196" s="16">
        <f t="shared" si="5"/>
        <v>470532.3</v>
      </c>
      <c r="H196" s="7">
        <v>0</v>
      </c>
      <c r="I196" s="7">
        <v>0</v>
      </c>
      <c r="J196" s="7">
        <v>0</v>
      </c>
      <c r="K196" s="7">
        <v>0</v>
      </c>
    </row>
    <row r="197" spans="1:11" x14ac:dyDescent="0.35">
      <c r="A197" t="s">
        <v>198</v>
      </c>
      <c r="B197" s="7">
        <v>-6425177.3499999996</v>
      </c>
      <c r="C197" s="7">
        <v>0</v>
      </c>
      <c r="D197" s="7">
        <v>0</v>
      </c>
      <c r="E197" s="7">
        <v>0</v>
      </c>
      <c r="G197" s="16">
        <f t="shared" si="5"/>
        <v>-6425177.3499999996</v>
      </c>
      <c r="H197" s="7">
        <v>0</v>
      </c>
      <c r="I197" s="7">
        <v>0</v>
      </c>
      <c r="J197" s="7">
        <v>0</v>
      </c>
      <c r="K197" s="7">
        <v>0</v>
      </c>
    </row>
    <row r="198" spans="1:11" x14ac:dyDescent="0.35">
      <c r="A198" t="s">
        <v>199</v>
      </c>
      <c r="B198" s="7">
        <v>2643898.5299999998</v>
      </c>
      <c r="C198" s="7">
        <v>73441.83</v>
      </c>
      <c r="D198" s="7">
        <v>73441.41</v>
      </c>
      <c r="E198" s="7">
        <v>73441.62</v>
      </c>
      <c r="G198" s="16">
        <f t="shared" si="5"/>
        <v>2864223.39</v>
      </c>
      <c r="H198" s="7">
        <v>73441.62</v>
      </c>
      <c r="I198" s="7">
        <v>73441.62</v>
      </c>
      <c r="J198" s="7">
        <v>73441.62</v>
      </c>
      <c r="K198" s="7">
        <v>73441.41</v>
      </c>
    </row>
    <row r="199" spans="1:11" x14ac:dyDescent="0.35">
      <c r="A199" t="s">
        <v>200</v>
      </c>
      <c r="B199" s="7">
        <v>-70077.69</v>
      </c>
      <c r="C199" s="7">
        <v>588.89</v>
      </c>
      <c r="D199" s="7">
        <v>588.89</v>
      </c>
      <c r="E199" s="7">
        <v>588.88</v>
      </c>
      <c r="G199" s="16">
        <f t="shared" si="5"/>
        <v>-68311.03</v>
      </c>
      <c r="H199" s="7">
        <v>588.89</v>
      </c>
      <c r="I199" s="7">
        <v>588.89</v>
      </c>
      <c r="J199" s="7">
        <v>588.89</v>
      </c>
      <c r="K199" s="7">
        <v>588.89</v>
      </c>
    </row>
    <row r="200" spans="1:11" x14ac:dyDescent="0.35">
      <c r="A200" t="s">
        <v>201</v>
      </c>
      <c r="B200" s="7">
        <v>-90980.12</v>
      </c>
      <c r="C200" s="7">
        <v>3790.85</v>
      </c>
      <c r="D200" s="7">
        <v>3790.86</v>
      </c>
      <c r="E200" s="7">
        <v>3790.84</v>
      </c>
      <c r="G200" s="16">
        <f t="shared" si="5"/>
        <v>-79607.569999999992</v>
      </c>
      <c r="H200" s="7">
        <v>3790.86</v>
      </c>
      <c r="I200" s="7">
        <v>3790.85</v>
      </c>
      <c r="J200" s="7">
        <v>3790.86</v>
      </c>
      <c r="K200" s="7">
        <v>3790.84</v>
      </c>
    </row>
    <row r="201" spans="1:11" x14ac:dyDescent="0.35">
      <c r="A201" t="s">
        <v>202</v>
      </c>
      <c r="B201" s="7">
        <v>-0.06</v>
      </c>
      <c r="C201" s="7">
        <v>0</v>
      </c>
      <c r="D201" s="7">
        <v>0</v>
      </c>
      <c r="E201" s="7">
        <v>0</v>
      </c>
      <c r="G201" s="16">
        <f t="shared" si="5"/>
        <v>-0.06</v>
      </c>
      <c r="H201" s="7">
        <v>0</v>
      </c>
      <c r="I201" s="7">
        <v>0</v>
      </c>
      <c r="J201" s="7">
        <v>0</v>
      </c>
      <c r="K201" s="7">
        <v>0</v>
      </c>
    </row>
    <row r="202" spans="1:11" x14ac:dyDescent="0.35">
      <c r="A202" t="s">
        <v>203</v>
      </c>
      <c r="B202" s="7">
        <v>-927322.94</v>
      </c>
      <c r="C202" s="7">
        <v>0</v>
      </c>
      <c r="D202" s="7">
        <v>0</v>
      </c>
      <c r="E202" s="7">
        <v>240859.92</v>
      </c>
      <c r="G202" s="16">
        <f t="shared" si="5"/>
        <v>-686463.0199999999</v>
      </c>
      <c r="H202" s="7">
        <v>0</v>
      </c>
      <c r="I202" s="7">
        <v>0</v>
      </c>
      <c r="J202" s="7">
        <v>0</v>
      </c>
      <c r="K202" s="7">
        <v>0</v>
      </c>
    </row>
    <row r="203" spans="1:11" x14ac:dyDescent="0.35">
      <c r="A203" t="s">
        <v>98</v>
      </c>
      <c r="B203" s="7">
        <v>-10065204.140000001</v>
      </c>
      <c r="C203" s="7">
        <v>39095</v>
      </c>
      <c r="D203" s="7">
        <v>39095</v>
      </c>
      <c r="E203" s="7">
        <v>39095</v>
      </c>
      <c r="G203" s="16">
        <f t="shared" si="5"/>
        <v>-9947919.1400000006</v>
      </c>
      <c r="H203" s="7">
        <v>39095</v>
      </c>
      <c r="I203" s="7">
        <v>-227179</v>
      </c>
      <c r="J203" s="7">
        <v>5820523</v>
      </c>
      <c r="K203" s="7">
        <v>958288</v>
      </c>
    </row>
    <row r="204" spans="1:11" x14ac:dyDescent="0.35">
      <c r="A204" t="s">
        <v>99</v>
      </c>
      <c r="B204" s="7">
        <v>0</v>
      </c>
      <c r="C204" s="7">
        <v>842731</v>
      </c>
      <c r="D204" s="7">
        <v>842731</v>
      </c>
      <c r="E204" s="7">
        <v>842731</v>
      </c>
      <c r="G204" s="16">
        <f t="shared" si="5"/>
        <v>2528193</v>
      </c>
      <c r="H204" s="7">
        <v>842731</v>
      </c>
      <c r="I204" s="7">
        <v>1491310</v>
      </c>
      <c r="J204" s="7">
        <v>-4862234</v>
      </c>
      <c r="K204" s="7">
        <v>0</v>
      </c>
    </row>
    <row r="205" spans="1:11" x14ac:dyDescent="0.35">
      <c r="A205" s="17" t="s">
        <v>211</v>
      </c>
      <c r="F205" s="7">
        <v>195856</v>
      </c>
      <c r="G205" s="16">
        <f t="shared" si="5"/>
        <v>195856</v>
      </c>
    </row>
    <row r="206" spans="1:11" x14ac:dyDescent="0.35">
      <c r="A206" s="4" t="s">
        <v>204</v>
      </c>
      <c r="B206" s="15">
        <v>-124704186.73999999</v>
      </c>
      <c r="C206" s="15">
        <v>4931848.91</v>
      </c>
      <c r="D206" s="15">
        <v>3421171.58</v>
      </c>
      <c r="E206" s="15">
        <v>-195855.55</v>
      </c>
      <c r="F206" s="15">
        <f>SUM(F205)</f>
        <v>195856</v>
      </c>
      <c r="G206" s="6">
        <f t="shared" si="5"/>
        <v>-116351165.8</v>
      </c>
      <c r="H206" s="15">
        <v>1037228.04</v>
      </c>
      <c r="I206" s="15">
        <v>-325596.65999999997</v>
      </c>
      <c r="J206" s="15">
        <v>1668394.5</v>
      </c>
      <c r="K206" s="15">
        <v>50578.99</v>
      </c>
    </row>
    <row r="207" spans="1:11" x14ac:dyDescent="0.35">
      <c r="A207" s="2" t="s">
        <v>18</v>
      </c>
    </row>
    <row r="208" spans="1:11" x14ac:dyDescent="0.35">
      <c r="A208" t="s">
        <v>205</v>
      </c>
    </row>
    <row r="209" spans="1:11" x14ac:dyDescent="0.35">
      <c r="A209" t="s">
        <v>78</v>
      </c>
      <c r="B209" s="7">
        <v>-2134634</v>
      </c>
      <c r="C209" s="7">
        <v>37726</v>
      </c>
      <c r="D209" s="7">
        <v>37726</v>
      </c>
      <c r="E209" s="7">
        <v>37726</v>
      </c>
      <c r="G209" s="16">
        <f t="shared" si="5"/>
        <v>-2021456</v>
      </c>
      <c r="H209" s="7">
        <v>37726</v>
      </c>
      <c r="I209" s="7">
        <v>37726</v>
      </c>
      <c r="J209" s="7">
        <v>37726</v>
      </c>
      <c r="K209" s="7">
        <v>37726</v>
      </c>
    </row>
    <row r="210" spans="1:11" x14ac:dyDescent="0.35">
      <c r="A210" s="18" t="s">
        <v>211</v>
      </c>
      <c r="F210" s="7">
        <v>-37726</v>
      </c>
      <c r="G210" s="16">
        <f t="shared" si="5"/>
        <v>-37726</v>
      </c>
    </row>
    <row r="211" spans="1:11" x14ac:dyDescent="0.35">
      <c r="A211" s="4" t="s">
        <v>206</v>
      </c>
      <c r="B211" s="15">
        <v>-2134634</v>
      </c>
      <c r="C211" s="15">
        <v>37726</v>
      </c>
      <c r="D211" s="15">
        <v>37726</v>
      </c>
      <c r="E211" s="15">
        <v>37726</v>
      </c>
      <c r="F211" s="15">
        <f>SUM(F210)</f>
        <v>-37726</v>
      </c>
      <c r="G211" s="6">
        <f t="shared" si="5"/>
        <v>-2059182</v>
      </c>
      <c r="H211" s="15">
        <v>37726</v>
      </c>
      <c r="I211" s="15">
        <v>37726</v>
      </c>
      <c r="J211" s="15">
        <v>37726</v>
      </c>
      <c r="K211" s="15">
        <v>37726</v>
      </c>
    </row>
    <row r="212" spans="1:11" x14ac:dyDescent="0.35">
      <c r="A212" s="2" t="s">
        <v>18</v>
      </c>
      <c r="G212" s="16">
        <f>G211+G206+G137+G91+G84+G78</f>
        <v>-468349093.625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E19B0-ACBE-47F9-8569-2085A81AFD90}">
  <dimension ref="A1:S211"/>
  <sheetViews>
    <sheetView tabSelected="1" topLeftCell="A4" zoomScaleNormal="100" workbookViewId="0">
      <selection activeCell="A4" sqref="A4"/>
    </sheetView>
  </sheetViews>
  <sheetFormatPr defaultRowHeight="14.5" x14ac:dyDescent="0.35"/>
  <cols>
    <col min="1" max="1" width="57.453125" bestFit="1" customWidth="1"/>
    <col min="2" max="2" width="17.453125" bestFit="1" customWidth="1"/>
    <col min="3" max="3" width="14.54296875" bestFit="1" customWidth="1"/>
    <col min="4" max="4" width="15.26953125" bestFit="1" customWidth="1"/>
    <col min="5" max="5" width="16.1796875" bestFit="1" customWidth="1"/>
    <col min="6" max="6" width="15.26953125" bestFit="1" customWidth="1"/>
    <col min="7" max="8" width="14.54296875" bestFit="1" customWidth="1"/>
    <col min="9" max="9" width="15.26953125" bestFit="1" customWidth="1"/>
    <col min="10" max="10" width="18.54296875" bestFit="1" customWidth="1"/>
    <col min="11" max="11" width="15.26953125" bestFit="1" customWidth="1"/>
    <col min="12" max="12" width="14.54296875" bestFit="1" customWidth="1"/>
    <col min="13" max="14" width="16.26953125" bestFit="1" customWidth="1"/>
    <col min="15" max="15" width="17.453125" bestFit="1" customWidth="1"/>
    <col min="16" max="16" width="16.26953125" bestFit="1" customWidth="1"/>
    <col min="17" max="17" width="21.1796875" bestFit="1" customWidth="1"/>
    <col min="18" max="18" width="16.26953125" bestFit="1" customWidth="1"/>
    <col min="19" max="19" width="18.453125" bestFit="1" customWidth="1"/>
  </cols>
  <sheetData>
    <row r="1" spans="1:19" x14ac:dyDescent="0.35">
      <c r="A1" s="20" t="s">
        <v>0</v>
      </c>
      <c r="B1" s="20" t="s">
        <v>1</v>
      </c>
      <c r="C1" s="20" t="s">
        <v>2</v>
      </c>
      <c r="D1" s="20" t="s">
        <v>3</v>
      </c>
      <c r="E1" s="20" t="s">
        <v>213</v>
      </c>
      <c r="F1" s="20" t="s">
        <v>4</v>
      </c>
      <c r="G1" s="20" t="s">
        <v>5</v>
      </c>
      <c r="H1" s="20" t="s">
        <v>6</v>
      </c>
      <c r="I1" s="20" t="s">
        <v>7</v>
      </c>
      <c r="J1" s="20" t="s">
        <v>214</v>
      </c>
      <c r="K1" s="20" t="s">
        <v>8</v>
      </c>
      <c r="L1" s="20" t="s">
        <v>9</v>
      </c>
      <c r="M1" s="20" t="s">
        <v>10</v>
      </c>
      <c r="N1" s="20" t="s">
        <v>11</v>
      </c>
      <c r="O1" s="20" t="s">
        <v>215</v>
      </c>
      <c r="P1" s="20" t="s">
        <v>12</v>
      </c>
      <c r="Q1" s="20" t="s">
        <v>216</v>
      </c>
      <c r="R1" s="20" t="s">
        <v>13</v>
      </c>
      <c r="S1" s="20" t="s">
        <v>14</v>
      </c>
    </row>
    <row r="2" spans="1:19" x14ac:dyDescent="0.35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x14ac:dyDescent="0.3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x14ac:dyDescent="0.35">
      <c r="A4" s="21" t="s">
        <v>217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19" x14ac:dyDescent="0.35">
      <c r="A5" s="21" t="s">
        <v>16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x14ac:dyDescent="0.35">
      <c r="A6" s="21" t="s">
        <v>218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x14ac:dyDescent="0.35">
      <c r="A7" s="23" t="s">
        <v>18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x14ac:dyDescent="0.35">
      <c r="A8" s="19" t="s">
        <v>19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9" x14ac:dyDescent="0.35">
      <c r="A9" s="19" t="s">
        <v>20</v>
      </c>
      <c r="B9" s="7">
        <v>56454.86</v>
      </c>
      <c r="C9" s="7">
        <v>0</v>
      </c>
      <c r="D9" s="7">
        <v>0</v>
      </c>
      <c r="E9" s="7">
        <v>296678.27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-323477.06</v>
      </c>
      <c r="O9" s="7">
        <v>58926.21</v>
      </c>
      <c r="P9" s="7">
        <v>-39832.76</v>
      </c>
      <c r="Q9" s="7">
        <v>0</v>
      </c>
      <c r="R9" s="7">
        <v>152990.68</v>
      </c>
      <c r="S9" s="7">
        <v>201740.2</v>
      </c>
    </row>
    <row r="10" spans="1:19" x14ac:dyDescent="0.35">
      <c r="A10" s="19" t="s">
        <v>21</v>
      </c>
      <c r="B10" s="7">
        <v>260887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260887</v>
      </c>
    </row>
    <row r="11" spans="1:19" x14ac:dyDescent="0.35">
      <c r="A11" s="19" t="s">
        <v>22</v>
      </c>
      <c r="B11" s="7">
        <v>10013512.52</v>
      </c>
      <c r="C11" s="7">
        <v>39093.26</v>
      </c>
      <c r="D11" s="7">
        <v>37092.620000000003</v>
      </c>
      <c r="E11" s="7">
        <v>0</v>
      </c>
      <c r="F11" s="7">
        <v>41313.56</v>
      </c>
      <c r="G11" s="7">
        <v>34582.15</v>
      </c>
      <c r="H11" s="7">
        <v>46593.1</v>
      </c>
      <c r="I11" s="7">
        <v>52168.07</v>
      </c>
      <c r="J11" s="7">
        <v>0</v>
      </c>
      <c r="K11" s="7">
        <v>50466.17</v>
      </c>
      <c r="L11" s="7">
        <v>50615.6</v>
      </c>
      <c r="M11" s="7">
        <v>49261.08</v>
      </c>
      <c r="N11" s="7">
        <v>60399.41</v>
      </c>
      <c r="O11" s="7">
        <v>0</v>
      </c>
      <c r="P11" s="7">
        <v>61160.05</v>
      </c>
      <c r="Q11" s="7">
        <v>0</v>
      </c>
      <c r="R11" s="7">
        <v>66298.539999999994</v>
      </c>
      <c r="S11" s="7">
        <v>10602556.130000001</v>
      </c>
    </row>
    <row r="12" spans="1:19" x14ac:dyDescent="0.35">
      <c r="A12" s="19" t="s">
        <v>23</v>
      </c>
      <c r="B12" s="7">
        <v>-4257505.59</v>
      </c>
      <c r="C12" s="7">
        <v>-27180</v>
      </c>
      <c r="D12" s="7">
        <v>-27180</v>
      </c>
      <c r="E12" s="7">
        <v>0</v>
      </c>
      <c r="F12" s="7">
        <v>-27180</v>
      </c>
      <c r="G12" s="7">
        <v>-27180</v>
      </c>
      <c r="H12" s="7">
        <v>-27180</v>
      </c>
      <c r="I12" s="7">
        <v>-27180</v>
      </c>
      <c r="J12" s="7">
        <v>0</v>
      </c>
      <c r="K12" s="7">
        <v>-27180</v>
      </c>
      <c r="L12" s="7">
        <v>-27180</v>
      </c>
      <c r="M12" s="7">
        <v>-27180</v>
      </c>
      <c r="N12" s="7">
        <v>-27180</v>
      </c>
      <c r="O12" s="7">
        <v>319236.11</v>
      </c>
      <c r="P12" s="7">
        <v>-27180</v>
      </c>
      <c r="Q12" s="7">
        <v>0</v>
      </c>
      <c r="R12" s="7">
        <v>298980</v>
      </c>
      <c r="S12" s="7">
        <v>-3938269.48</v>
      </c>
    </row>
    <row r="13" spans="1:19" x14ac:dyDescent="0.35">
      <c r="A13" s="19" t="s">
        <v>24</v>
      </c>
      <c r="B13" s="7">
        <v>1386022.81</v>
      </c>
      <c r="C13" s="7">
        <v>16422.63</v>
      </c>
      <c r="D13" s="7">
        <v>41608.35</v>
      </c>
      <c r="E13" s="7">
        <v>0</v>
      </c>
      <c r="F13" s="7">
        <v>37615.410000000003</v>
      </c>
      <c r="G13" s="7">
        <v>24308.97</v>
      </c>
      <c r="H13" s="7">
        <v>37863.629999999997</v>
      </c>
      <c r="I13" s="7">
        <v>7329.84</v>
      </c>
      <c r="J13" s="7">
        <v>0</v>
      </c>
      <c r="K13" s="7">
        <v>2068.5</v>
      </c>
      <c r="L13" s="7">
        <v>55619.13</v>
      </c>
      <c r="M13" s="7">
        <v>43090.74</v>
      </c>
      <c r="N13" s="7">
        <v>25957.68</v>
      </c>
      <c r="O13" s="7">
        <v>0</v>
      </c>
      <c r="P13" s="7">
        <v>25761.96</v>
      </c>
      <c r="Q13" s="7">
        <v>0</v>
      </c>
      <c r="R13" s="7">
        <v>15860.88</v>
      </c>
      <c r="S13" s="7">
        <v>1719530.53</v>
      </c>
    </row>
    <row r="14" spans="1:19" x14ac:dyDescent="0.35">
      <c r="A14" s="19" t="s">
        <v>25</v>
      </c>
      <c r="B14" s="7">
        <v>34143.360000000001</v>
      </c>
      <c r="C14" s="7">
        <v>-258.88</v>
      </c>
      <c r="D14" s="7">
        <v>134.69</v>
      </c>
      <c r="E14" s="7">
        <v>0</v>
      </c>
      <c r="F14" s="7">
        <v>-10.5</v>
      </c>
      <c r="G14" s="7">
        <v>10.5</v>
      </c>
      <c r="H14" s="7">
        <v>-389.43</v>
      </c>
      <c r="I14" s="7">
        <v>-1719.65</v>
      </c>
      <c r="J14" s="7">
        <v>0</v>
      </c>
      <c r="K14" s="7">
        <v>-4087.77</v>
      </c>
      <c r="L14" s="7">
        <v>-294.17</v>
      </c>
      <c r="M14" s="7">
        <v>-568.22</v>
      </c>
      <c r="N14" s="7">
        <v>-3085.03</v>
      </c>
      <c r="O14" s="7">
        <v>0</v>
      </c>
      <c r="P14" s="7">
        <v>-68.760000000000005</v>
      </c>
      <c r="Q14" s="7">
        <v>0</v>
      </c>
      <c r="R14" s="7">
        <v>10.5</v>
      </c>
      <c r="S14" s="7">
        <v>23816.639999999999</v>
      </c>
    </row>
    <row r="15" spans="1:19" x14ac:dyDescent="0.35">
      <c r="A15" s="19" t="s">
        <v>26</v>
      </c>
      <c r="B15" s="7">
        <v>-0.01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-0.01</v>
      </c>
    </row>
    <row r="16" spans="1:19" x14ac:dyDescent="0.35">
      <c r="A16" s="19" t="s">
        <v>27</v>
      </c>
      <c r="B16" s="7">
        <v>-28026.13</v>
      </c>
      <c r="C16" s="7">
        <v>73550.28</v>
      </c>
      <c r="D16" s="7">
        <v>74883.08</v>
      </c>
      <c r="E16" s="7">
        <v>0</v>
      </c>
      <c r="F16" s="7">
        <v>75110.81</v>
      </c>
      <c r="G16" s="7">
        <v>75298.36</v>
      </c>
      <c r="H16" s="7">
        <v>75526.09</v>
      </c>
      <c r="I16" s="7">
        <v>81060.91</v>
      </c>
      <c r="J16" s="7">
        <v>0</v>
      </c>
      <c r="K16" s="7">
        <v>76075.55</v>
      </c>
      <c r="L16" s="7">
        <v>76305.539999999994</v>
      </c>
      <c r="M16" s="7">
        <v>76476.19</v>
      </c>
      <c r="N16" s="7">
        <v>77518.81</v>
      </c>
      <c r="O16" s="7">
        <v>55536.39</v>
      </c>
      <c r="P16" s="7">
        <v>77731.31</v>
      </c>
      <c r="Q16" s="7">
        <v>0</v>
      </c>
      <c r="R16" s="7">
        <v>-575143.84</v>
      </c>
      <c r="S16" s="7">
        <v>291903.34999999998</v>
      </c>
    </row>
    <row r="17" spans="1:19" x14ac:dyDescent="0.35">
      <c r="A17" s="19" t="s">
        <v>28</v>
      </c>
      <c r="B17" s="7">
        <v>-17856.93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-452641.77</v>
      </c>
      <c r="P17" s="7">
        <v>0</v>
      </c>
      <c r="Q17" s="7">
        <v>0</v>
      </c>
      <c r="R17" s="7">
        <v>0</v>
      </c>
      <c r="S17" s="7">
        <v>-470498.7</v>
      </c>
    </row>
    <row r="18" spans="1:19" x14ac:dyDescent="0.35">
      <c r="A18" s="19" t="s">
        <v>29</v>
      </c>
      <c r="B18" s="7">
        <v>-98159.360000000001</v>
      </c>
      <c r="C18" s="7">
        <v>16010.71</v>
      </c>
      <c r="D18" s="7">
        <v>16010.71</v>
      </c>
      <c r="E18" s="7">
        <v>0</v>
      </c>
      <c r="F18" s="7">
        <v>16010.73</v>
      </c>
      <c r="G18" s="7">
        <v>16010.72</v>
      </c>
      <c r="H18" s="7">
        <v>-9049.3799999999992</v>
      </c>
      <c r="I18" s="7">
        <v>15912.31</v>
      </c>
      <c r="J18" s="7">
        <v>0</v>
      </c>
      <c r="K18" s="7">
        <v>-72526.48</v>
      </c>
      <c r="L18" s="7">
        <v>-59849.279999999999</v>
      </c>
      <c r="M18" s="7">
        <v>17665.740000000002</v>
      </c>
      <c r="N18" s="7">
        <v>2810.71</v>
      </c>
      <c r="O18" s="7">
        <v>0</v>
      </c>
      <c r="P18" s="7">
        <v>18144.669999999998</v>
      </c>
      <c r="Q18" s="7">
        <v>0</v>
      </c>
      <c r="R18" s="7">
        <v>17333.580000000002</v>
      </c>
      <c r="S18" s="7">
        <v>-103674.62</v>
      </c>
    </row>
    <row r="19" spans="1:19" x14ac:dyDescent="0.35">
      <c r="A19" s="19" t="s">
        <v>30</v>
      </c>
      <c r="B19" s="7">
        <v>1024467.99</v>
      </c>
      <c r="C19" s="7">
        <v>33511.15</v>
      </c>
      <c r="D19" s="7">
        <v>71111.199999999997</v>
      </c>
      <c r="E19" s="7">
        <v>0</v>
      </c>
      <c r="F19" s="7">
        <v>-28528.28</v>
      </c>
      <c r="G19" s="7">
        <v>-5181.93</v>
      </c>
      <c r="H19" s="7">
        <v>-37465.279999999999</v>
      </c>
      <c r="I19" s="7">
        <v>-28346.720000000001</v>
      </c>
      <c r="J19" s="7">
        <v>0</v>
      </c>
      <c r="K19" s="7">
        <v>38605.47</v>
      </c>
      <c r="L19" s="7">
        <v>-23892.78</v>
      </c>
      <c r="M19" s="7">
        <v>-133310.82999999999</v>
      </c>
      <c r="N19" s="7">
        <v>47675.86</v>
      </c>
      <c r="O19" s="7">
        <v>-223.23</v>
      </c>
      <c r="P19" s="7">
        <v>-199461.12</v>
      </c>
      <c r="Q19" s="7">
        <v>0</v>
      </c>
      <c r="R19" s="7">
        <v>-13342.71</v>
      </c>
      <c r="S19" s="7">
        <v>745618.79</v>
      </c>
    </row>
    <row r="20" spans="1:19" x14ac:dyDescent="0.35">
      <c r="A20" s="19" t="s">
        <v>31</v>
      </c>
      <c r="B20" s="7">
        <v>-8489702.4299999997</v>
      </c>
      <c r="C20" s="7">
        <v>11072.59</v>
      </c>
      <c r="D20" s="7">
        <v>11072.59</v>
      </c>
      <c r="E20" s="7">
        <v>0</v>
      </c>
      <c r="F20" s="7">
        <v>-5590.62</v>
      </c>
      <c r="G20" s="7">
        <v>5518.18</v>
      </c>
      <c r="H20" s="7">
        <v>5518.18</v>
      </c>
      <c r="I20" s="7">
        <v>5518.19</v>
      </c>
      <c r="J20" s="7">
        <v>0</v>
      </c>
      <c r="K20" s="7">
        <v>5518.18</v>
      </c>
      <c r="L20" s="7">
        <v>5518.19</v>
      </c>
      <c r="M20" s="7">
        <v>5766420.9800000004</v>
      </c>
      <c r="N20" s="7">
        <v>11263.09</v>
      </c>
      <c r="O20" s="7">
        <v>-14092.26</v>
      </c>
      <c r="P20" s="7">
        <v>11263.08</v>
      </c>
      <c r="Q20" s="7">
        <v>0</v>
      </c>
      <c r="R20" s="7">
        <v>11263.1</v>
      </c>
      <c r="S20" s="7">
        <v>-2659438.96</v>
      </c>
    </row>
    <row r="21" spans="1:19" x14ac:dyDescent="0.35">
      <c r="A21" s="19" t="s">
        <v>32</v>
      </c>
      <c r="B21" s="7">
        <v>38028.019999999997</v>
      </c>
      <c r="C21" s="7">
        <v>182.03</v>
      </c>
      <c r="D21" s="7">
        <v>182.04</v>
      </c>
      <c r="E21" s="7">
        <v>0</v>
      </c>
      <c r="F21" s="7">
        <v>180.77</v>
      </c>
      <c r="G21" s="7">
        <v>181.62</v>
      </c>
      <c r="H21" s="7">
        <v>181.61</v>
      </c>
      <c r="I21" s="7">
        <v>181.62</v>
      </c>
      <c r="J21" s="7">
        <v>0</v>
      </c>
      <c r="K21" s="7">
        <v>181.61</v>
      </c>
      <c r="L21" s="7">
        <v>181.61</v>
      </c>
      <c r="M21" s="7">
        <v>-37.78</v>
      </c>
      <c r="N21" s="7">
        <v>157.24</v>
      </c>
      <c r="O21" s="7">
        <v>0</v>
      </c>
      <c r="P21" s="7">
        <v>157.22999999999999</v>
      </c>
      <c r="Q21" s="7">
        <v>0</v>
      </c>
      <c r="R21" s="7">
        <v>157.24</v>
      </c>
      <c r="S21" s="7">
        <v>39914.86</v>
      </c>
    </row>
    <row r="22" spans="1:19" x14ac:dyDescent="0.35">
      <c r="A22" s="19" t="s">
        <v>33</v>
      </c>
      <c r="B22" s="7">
        <v>-17360.91</v>
      </c>
      <c r="C22" s="7">
        <v>0</v>
      </c>
      <c r="D22" s="7">
        <v>0</v>
      </c>
      <c r="E22" s="7">
        <v>0</v>
      </c>
      <c r="F22" s="7">
        <v>-16.96</v>
      </c>
      <c r="G22" s="7">
        <v>-143.59</v>
      </c>
      <c r="H22" s="7">
        <v>0</v>
      </c>
      <c r="I22" s="7">
        <v>-160.55000000000001</v>
      </c>
      <c r="J22" s="7">
        <v>0</v>
      </c>
      <c r="K22" s="7">
        <v>0</v>
      </c>
      <c r="L22" s="7">
        <v>0</v>
      </c>
      <c r="M22" s="7">
        <v>-2153.38</v>
      </c>
      <c r="N22" s="7">
        <v>0</v>
      </c>
      <c r="O22" s="7">
        <v>0</v>
      </c>
      <c r="P22" s="7">
        <v>0</v>
      </c>
      <c r="Q22" s="7">
        <v>0</v>
      </c>
      <c r="R22" s="7">
        <v>-2004.82</v>
      </c>
      <c r="S22" s="7">
        <v>-21840.21</v>
      </c>
    </row>
    <row r="23" spans="1:19" x14ac:dyDescent="0.35">
      <c r="A23" s="19" t="s">
        <v>34</v>
      </c>
      <c r="B23" s="7">
        <v>17531.98</v>
      </c>
      <c r="C23" s="7">
        <v>0</v>
      </c>
      <c r="D23" s="7">
        <v>0</v>
      </c>
      <c r="E23" s="7">
        <v>0</v>
      </c>
      <c r="F23" s="7">
        <v>-608.74</v>
      </c>
      <c r="G23" s="7">
        <v>0</v>
      </c>
      <c r="H23" s="7">
        <v>0</v>
      </c>
      <c r="I23" s="7">
        <v>-920.48</v>
      </c>
      <c r="J23" s="7">
        <v>0</v>
      </c>
      <c r="K23" s="7">
        <v>-423.53</v>
      </c>
      <c r="L23" s="7">
        <v>483.4</v>
      </c>
      <c r="M23" s="7">
        <v>-1471.68</v>
      </c>
      <c r="N23" s="7">
        <v>483.4</v>
      </c>
      <c r="O23" s="7">
        <v>-0.21</v>
      </c>
      <c r="P23" s="7">
        <v>483.4</v>
      </c>
      <c r="Q23" s="7">
        <v>0</v>
      </c>
      <c r="R23" s="7">
        <v>-10807.1</v>
      </c>
      <c r="S23" s="7">
        <v>4750.4399999999996</v>
      </c>
    </row>
    <row r="24" spans="1:19" x14ac:dyDescent="0.35">
      <c r="A24" s="19" t="s">
        <v>35</v>
      </c>
      <c r="B24" s="7">
        <v>-0.11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-0.11</v>
      </c>
    </row>
    <row r="25" spans="1:19" x14ac:dyDescent="0.35">
      <c r="A25" s="19" t="s">
        <v>36</v>
      </c>
      <c r="B25" s="7">
        <v>25947.86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-25948.02</v>
      </c>
      <c r="P25" s="7">
        <v>0</v>
      </c>
      <c r="Q25" s="7">
        <v>0</v>
      </c>
      <c r="R25" s="7">
        <v>0</v>
      </c>
      <c r="S25" s="7">
        <v>-0.16</v>
      </c>
    </row>
    <row r="26" spans="1:19" x14ac:dyDescent="0.35">
      <c r="A26" s="19" t="s">
        <v>37</v>
      </c>
      <c r="B26" s="7">
        <v>-0.65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-0.65</v>
      </c>
    </row>
    <row r="27" spans="1:19" x14ac:dyDescent="0.35">
      <c r="A27" s="19" t="s">
        <v>38</v>
      </c>
      <c r="B27" s="7">
        <v>-71212.83</v>
      </c>
      <c r="C27" s="7">
        <v>0</v>
      </c>
      <c r="D27" s="7">
        <v>0</v>
      </c>
      <c r="E27" s="7">
        <v>0</v>
      </c>
      <c r="F27" s="7">
        <v>-48525.59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-119738.42</v>
      </c>
    </row>
    <row r="28" spans="1:19" x14ac:dyDescent="0.35">
      <c r="A28" s="19" t="s">
        <v>39</v>
      </c>
      <c r="B28" s="7">
        <v>712.05</v>
      </c>
      <c r="C28" s="7">
        <v>-414.79</v>
      </c>
      <c r="D28" s="7">
        <v>221547.63</v>
      </c>
      <c r="E28" s="7">
        <v>0</v>
      </c>
      <c r="F28" s="7">
        <v>-39187.56</v>
      </c>
      <c r="G28" s="7">
        <v>5403.59</v>
      </c>
      <c r="H28" s="7">
        <v>50.22</v>
      </c>
      <c r="I28" s="7">
        <v>20745.810000000001</v>
      </c>
      <c r="J28" s="7">
        <v>0</v>
      </c>
      <c r="K28" s="7">
        <v>9172.75</v>
      </c>
      <c r="L28" s="7">
        <v>-23183.23</v>
      </c>
      <c r="M28" s="7">
        <v>-9309.8700000000008</v>
      </c>
      <c r="N28" s="7">
        <v>-22122.66</v>
      </c>
      <c r="O28" s="7">
        <v>-0.21</v>
      </c>
      <c r="P28" s="7">
        <v>4312.95</v>
      </c>
      <c r="Q28" s="7">
        <v>0</v>
      </c>
      <c r="R28" s="7">
        <v>44990.25</v>
      </c>
      <c r="S28" s="7">
        <v>212716.93</v>
      </c>
    </row>
    <row r="29" spans="1:19" x14ac:dyDescent="0.35">
      <c r="A29" s="19" t="s">
        <v>40</v>
      </c>
      <c r="B29" s="7">
        <v>-3725.82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-2320.92</v>
      </c>
      <c r="P29" s="7">
        <v>0</v>
      </c>
      <c r="Q29" s="7">
        <v>0</v>
      </c>
      <c r="R29" s="7">
        <v>0</v>
      </c>
      <c r="S29" s="7">
        <v>-6046.74</v>
      </c>
    </row>
    <row r="30" spans="1:19" x14ac:dyDescent="0.35">
      <c r="A30" s="19" t="s">
        <v>41</v>
      </c>
      <c r="B30" s="7">
        <v>-0.1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-0.1</v>
      </c>
    </row>
    <row r="31" spans="1:19" x14ac:dyDescent="0.35">
      <c r="A31" s="19" t="s">
        <v>42</v>
      </c>
      <c r="B31" s="7">
        <v>0.03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0.03</v>
      </c>
    </row>
    <row r="32" spans="1:19" x14ac:dyDescent="0.35">
      <c r="A32" s="19" t="s">
        <v>43</v>
      </c>
      <c r="B32" s="7">
        <v>1092464.47</v>
      </c>
      <c r="C32" s="7">
        <v>16970.5</v>
      </c>
      <c r="D32" s="7">
        <v>70677.429999999993</v>
      </c>
      <c r="E32" s="7">
        <v>0</v>
      </c>
      <c r="F32" s="7">
        <v>-1021561.84</v>
      </c>
      <c r="G32" s="7">
        <v>77420.44</v>
      </c>
      <c r="H32" s="7">
        <v>21820.47</v>
      </c>
      <c r="I32" s="7">
        <v>153618.29999999999</v>
      </c>
      <c r="J32" s="7">
        <v>0</v>
      </c>
      <c r="K32" s="7">
        <v>81603.850000000006</v>
      </c>
      <c r="L32" s="7">
        <v>81604.31</v>
      </c>
      <c r="M32" s="7">
        <v>-132904.04</v>
      </c>
      <c r="N32" s="7">
        <v>58882.14</v>
      </c>
      <c r="O32" s="7">
        <v>43195.53</v>
      </c>
      <c r="P32" s="7">
        <v>34014.79</v>
      </c>
      <c r="Q32" s="7">
        <v>0</v>
      </c>
      <c r="R32" s="7">
        <v>24397.07</v>
      </c>
      <c r="S32" s="7">
        <v>602203.42000000004</v>
      </c>
    </row>
    <row r="33" spans="1:19" x14ac:dyDescent="0.35">
      <c r="A33" s="19" t="s">
        <v>44</v>
      </c>
      <c r="B33" s="7">
        <v>623961.32999999996</v>
      </c>
      <c r="C33" s="7">
        <v>32244.02</v>
      </c>
      <c r="D33" s="7">
        <v>36818.18</v>
      </c>
      <c r="E33" s="7">
        <v>0</v>
      </c>
      <c r="F33" s="7">
        <v>32648.87</v>
      </c>
      <c r="G33" s="7">
        <v>780.66</v>
      </c>
      <c r="H33" s="7">
        <v>4829.1000000000004</v>
      </c>
      <c r="I33" s="7">
        <v>-22117.51</v>
      </c>
      <c r="J33" s="7">
        <v>0</v>
      </c>
      <c r="K33" s="7">
        <v>-30622.15</v>
      </c>
      <c r="L33" s="7">
        <v>11328.69</v>
      </c>
      <c r="M33" s="7">
        <v>-306242.48</v>
      </c>
      <c r="N33" s="7">
        <v>-9020.68</v>
      </c>
      <c r="O33" s="7">
        <v>-8332.17</v>
      </c>
      <c r="P33" s="7">
        <v>-144.94999999999999</v>
      </c>
      <c r="Q33" s="7">
        <v>0</v>
      </c>
      <c r="R33" s="7">
        <v>-36322.269999999997</v>
      </c>
      <c r="S33" s="7">
        <v>329808.64000000001</v>
      </c>
    </row>
    <row r="34" spans="1:19" x14ac:dyDescent="0.35">
      <c r="A34" s="19" t="s">
        <v>45</v>
      </c>
      <c r="B34" s="7">
        <v>-12829.98</v>
      </c>
      <c r="C34" s="7">
        <v>-99.9</v>
      </c>
      <c r="D34" s="7">
        <v>3261.69</v>
      </c>
      <c r="E34" s="7">
        <v>0</v>
      </c>
      <c r="F34" s="7">
        <v>10703.48</v>
      </c>
      <c r="G34" s="7">
        <v>-0.01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12830.16</v>
      </c>
      <c r="P34" s="7">
        <v>0</v>
      </c>
      <c r="Q34" s="7">
        <v>0</v>
      </c>
      <c r="R34" s="7">
        <v>0</v>
      </c>
      <c r="S34" s="7">
        <v>13865.45</v>
      </c>
    </row>
    <row r="35" spans="1:19" x14ac:dyDescent="0.35">
      <c r="A35" s="19" t="s">
        <v>46</v>
      </c>
      <c r="B35" s="7">
        <v>13524.24</v>
      </c>
      <c r="C35" s="7">
        <v>0</v>
      </c>
      <c r="D35" s="7">
        <v>0</v>
      </c>
      <c r="E35" s="7">
        <v>0</v>
      </c>
      <c r="F35" s="7">
        <v>-61.01</v>
      </c>
      <c r="G35" s="7">
        <v>0</v>
      </c>
      <c r="H35" s="7">
        <v>0</v>
      </c>
      <c r="I35" s="7">
        <v>-516</v>
      </c>
      <c r="J35" s="7">
        <v>0</v>
      </c>
      <c r="K35" s="7">
        <v>-492.96</v>
      </c>
      <c r="L35" s="7">
        <v>0</v>
      </c>
      <c r="M35" s="7">
        <v>-1112.3900000000001</v>
      </c>
      <c r="N35" s="7">
        <v>0</v>
      </c>
      <c r="O35" s="7">
        <v>-0.21</v>
      </c>
      <c r="P35" s="7">
        <v>0</v>
      </c>
      <c r="Q35" s="7">
        <v>0</v>
      </c>
      <c r="R35" s="7">
        <v>709.62</v>
      </c>
      <c r="S35" s="7">
        <v>12051.29</v>
      </c>
    </row>
    <row r="36" spans="1:19" x14ac:dyDescent="0.35">
      <c r="A36" s="19" t="s">
        <v>47</v>
      </c>
      <c r="B36" s="7">
        <v>-15464.88</v>
      </c>
      <c r="C36" s="7">
        <v>-11737</v>
      </c>
      <c r="D36" s="7">
        <v>6835.05</v>
      </c>
      <c r="E36" s="7">
        <v>0</v>
      </c>
      <c r="F36" s="7">
        <v>-7801.9</v>
      </c>
      <c r="G36" s="7">
        <v>-1626.58</v>
      </c>
      <c r="H36" s="7">
        <v>12534.71</v>
      </c>
      <c r="I36" s="7">
        <v>-372077.67</v>
      </c>
      <c r="J36" s="7">
        <v>0</v>
      </c>
      <c r="K36" s="7">
        <v>277882.48</v>
      </c>
      <c r="L36" s="7">
        <v>90735.679999999993</v>
      </c>
      <c r="M36" s="7">
        <v>5255.23</v>
      </c>
      <c r="N36" s="7">
        <v>0</v>
      </c>
      <c r="O36" s="7">
        <v>15465.03</v>
      </c>
      <c r="P36" s="7">
        <v>0</v>
      </c>
      <c r="Q36" s="7">
        <v>0</v>
      </c>
      <c r="R36" s="7">
        <v>0</v>
      </c>
      <c r="S36" s="7">
        <v>0.15</v>
      </c>
    </row>
    <row r="37" spans="1:19" x14ac:dyDescent="0.35">
      <c r="A37" s="19" t="s">
        <v>48</v>
      </c>
      <c r="B37" s="7">
        <v>-0.09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-0.09</v>
      </c>
    </row>
    <row r="38" spans="1:19" x14ac:dyDescent="0.35">
      <c r="A38" s="19" t="s">
        <v>49</v>
      </c>
      <c r="B38" s="7">
        <v>77001.08</v>
      </c>
      <c r="C38" s="7">
        <v>13054.98</v>
      </c>
      <c r="D38" s="7">
        <v>13018.51</v>
      </c>
      <c r="E38" s="7">
        <v>0</v>
      </c>
      <c r="F38" s="7">
        <v>-44730.98</v>
      </c>
      <c r="G38" s="7">
        <v>13010.01</v>
      </c>
      <c r="H38" s="7">
        <v>13046.34</v>
      </c>
      <c r="I38" s="7">
        <v>-43655.16</v>
      </c>
      <c r="J38" s="7">
        <v>0</v>
      </c>
      <c r="K38" s="7">
        <v>-15297.9</v>
      </c>
      <c r="L38" s="7">
        <v>13071.77</v>
      </c>
      <c r="M38" s="7">
        <v>7763.08</v>
      </c>
      <c r="N38" s="7">
        <v>-18467.04</v>
      </c>
      <c r="O38" s="7">
        <v>0</v>
      </c>
      <c r="P38" s="7">
        <v>13041.56</v>
      </c>
      <c r="Q38" s="7">
        <v>0</v>
      </c>
      <c r="R38" s="7">
        <v>-7198.13</v>
      </c>
      <c r="S38" s="7">
        <v>33658.120000000003</v>
      </c>
    </row>
    <row r="39" spans="1:19" x14ac:dyDescent="0.35">
      <c r="A39" s="19" t="s">
        <v>50</v>
      </c>
      <c r="B39" s="7">
        <v>1265.0899999999999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1265.0899999999999</v>
      </c>
    </row>
    <row r="40" spans="1:19" x14ac:dyDescent="0.35">
      <c r="A40" s="19" t="s">
        <v>51</v>
      </c>
      <c r="B40" s="7">
        <v>-1265.4000000000001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-1265.4000000000001</v>
      </c>
    </row>
    <row r="41" spans="1:19" x14ac:dyDescent="0.35">
      <c r="A41" s="19" t="s">
        <v>52</v>
      </c>
      <c r="B41" s="7">
        <v>-185637.06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-185637.06</v>
      </c>
    </row>
    <row r="42" spans="1:19" x14ac:dyDescent="0.35">
      <c r="A42" s="19" t="s">
        <v>53</v>
      </c>
      <c r="B42" s="7">
        <v>185637.6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185637.6</v>
      </c>
    </row>
    <row r="43" spans="1:19" x14ac:dyDescent="0.35">
      <c r="A43" s="19" t="s">
        <v>54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</row>
    <row r="44" spans="1:19" x14ac:dyDescent="0.35">
      <c r="A44" s="19" t="s">
        <v>55</v>
      </c>
      <c r="B44" s="7">
        <v>0.01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0.01</v>
      </c>
    </row>
    <row r="45" spans="1:19" x14ac:dyDescent="0.35">
      <c r="A45" s="19" t="s">
        <v>56</v>
      </c>
      <c r="B45" s="7">
        <v>0.15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0.15</v>
      </c>
    </row>
    <row r="46" spans="1:19" x14ac:dyDescent="0.35">
      <c r="A46" s="19" t="s">
        <v>57</v>
      </c>
      <c r="B46" s="7">
        <v>120484.23</v>
      </c>
      <c r="C46" s="7">
        <v>0</v>
      </c>
      <c r="D46" s="7">
        <v>0</v>
      </c>
      <c r="E46" s="7">
        <v>0</v>
      </c>
      <c r="F46" s="7">
        <v>-2424.02</v>
      </c>
      <c r="G46" s="7">
        <v>0</v>
      </c>
      <c r="H46" s="7">
        <v>-14310.66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103749.55</v>
      </c>
    </row>
    <row r="47" spans="1:19" x14ac:dyDescent="0.35">
      <c r="A47" s="19" t="s">
        <v>58</v>
      </c>
      <c r="B47" s="7">
        <v>7.0000000000000007E-2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7.0000000000000007E-2</v>
      </c>
    </row>
    <row r="48" spans="1:19" x14ac:dyDescent="0.35">
      <c r="A48" s="19" t="s">
        <v>59</v>
      </c>
      <c r="B48" s="7">
        <v>574.98</v>
      </c>
      <c r="C48" s="7">
        <v>-15.54</v>
      </c>
      <c r="D48" s="7">
        <v>-15.54</v>
      </c>
      <c r="E48" s="7">
        <v>0</v>
      </c>
      <c r="F48" s="7">
        <v>-0.01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543.9</v>
      </c>
    </row>
    <row r="49" spans="1:19" x14ac:dyDescent="0.35">
      <c r="A49" s="19" t="s">
        <v>60</v>
      </c>
      <c r="B49" s="7">
        <v>-454976.23</v>
      </c>
      <c r="C49" s="7">
        <v>36164.78</v>
      </c>
      <c r="D49" s="7">
        <v>36164.78</v>
      </c>
      <c r="E49" s="7">
        <v>0</v>
      </c>
      <c r="F49" s="7">
        <v>36164.78</v>
      </c>
      <c r="G49" s="7">
        <v>36164.78</v>
      </c>
      <c r="H49" s="7">
        <v>36164.78</v>
      </c>
      <c r="I49" s="7">
        <v>36164.78</v>
      </c>
      <c r="J49" s="7">
        <v>0</v>
      </c>
      <c r="K49" s="7">
        <v>36164.78</v>
      </c>
      <c r="L49" s="7">
        <v>36164.78</v>
      </c>
      <c r="M49" s="7">
        <v>36164.78</v>
      </c>
      <c r="N49" s="7">
        <v>36164.78</v>
      </c>
      <c r="O49" s="7">
        <v>0</v>
      </c>
      <c r="P49" s="7">
        <v>36164.78</v>
      </c>
      <c r="Q49" s="7">
        <v>0</v>
      </c>
      <c r="R49" s="7">
        <v>36164.78</v>
      </c>
      <c r="S49" s="7">
        <v>-20998.87</v>
      </c>
    </row>
    <row r="50" spans="1:19" x14ac:dyDescent="0.35">
      <c r="A50" s="19" t="s">
        <v>61</v>
      </c>
      <c r="B50" s="7">
        <v>197963.37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0.21</v>
      </c>
      <c r="P50" s="7">
        <v>0</v>
      </c>
      <c r="Q50" s="7">
        <v>0</v>
      </c>
      <c r="R50" s="7">
        <v>-197963.57</v>
      </c>
      <c r="S50" s="7">
        <v>0.01</v>
      </c>
    </row>
    <row r="51" spans="1:19" x14ac:dyDescent="0.35">
      <c r="A51" s="19" t="s">
        <v>62</v>
      </c>
      <c r="B51" s="7">
        <v>0.04</v>
      </c>
      <c r="C51" s="7">
        <v>-13661.52</v>
      </c>
      <c r="D51" s="7">
        <v>28.35</v>
      </c>
      <c r="E51" s="7">
        <v>0</v>
      </c>
      <c r="F51" s="7">
        <v>-28.35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42</v>
      </c>
      <c r="M51" s="7">
        <v>-42</v>
      </c>
      <c r="N51" s="7">
        <v>0</v>
      </c>
      <c r="O51" s="7">
        <v>13661.55</v>
      </c>
      <c r="P51" s="7">
        <v>0</v>
      </c>
      <c r="Q51" s="7">
        <v>-13661.55</v>
      </c>
      <c r="R51" s="7">
        <v>0</v>
      </c>
      <c r="S51" s="7">
        <v>-13661.48</v>
      </c>
    </row>
    <row r="52" spans="1:19" x14ac:dyDescent="0.35">
      <c r="A52" s="19" t="s">
        <v>63</v>
      </c>
      <c r="B52" s="7">
        <v>0.06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0.06</v>
      </c>
    </row>
    <row r="53" spans="1:19" x14ac:dyDescent="0.35">
      <c r="A53" s="19" t="s">
        <v>64</v>
      </c>
      <c r="B53" s="7">
        <v>0.12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0.12</v>
      </c>
    </row>
    <row r="54" spans="1:19" x14ac:dyDescent="0.35">
      <c r="A54" s="19" t="s">
        <v>65</v>
      </c>
      <c r="B54" s="7">
        <v>30849.48</v>
      </c>
      <c r="C54" s="7">
        <v>-15091.02</v>
      </c>
      <c r="D54" s="7">
        <v>129739.54</v>
      </c>
      <c r="E54" s="7">
        <v>0</v>
      </c>
      <c r="F54" s="7">
        <v>-15232.74</v>
      </c>
      <c r="G54" s="7">
        <v>-15232.74</v>
      </c>
      <c r="H54" s="7">
        <v>-15232.73</v>
      </c>
      <c r="I54" s="7">
        <v>-15232.74</v>
      </c>
      <c r="J54" s="7">
        <v>0</v>
      </c>
      <c r="K54" s="7">
        <v>51187.73</v>
      </c>
      <c r="L54" s="7">
        <v>-45452.800000000003</v>
      </c>
      <c r="M54" s="7">
        <v>-12668.08</v>
      </c>
      <c r="N54" s="7">
        <v>-15337.68</v>
      </c>
      <c r="O54" s="7">
        <v>0.21</v>
      </c>
      <c r="P54" s="7">
        <v>-15346.53</v>
      </c>
      <c r="Q54" s="7">
        <v>-30846.69</v>
      </c>
      <c r="R54" s="7">
        <v>-15376.26</v>
      </c>
      <c r="S54" s="7">
        <v>726.95</v>
      </c>
    </row>
    <row r="55" spans="1:19" x14ac:dyDescent="0.35">
      <c r="A55" s="19" t="s">
        <v>66</v>
      </c>
      <c r="B55" s="7">
        <v>4781.16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4781.16</v>
      </c>
    </row>
    <row r="56" spans="1:19" x14ac:dyDescent="0.35">
      <c r="A56" s="19" t="s">
        <v>67</v>
      </c>
      <c r="B56" s="7">
        <v>5976.47</v>
      </c>
      <c r="C56" s="7">
        <v>-398.43</v>
      </c>
      <c r="D56" s="7">
        <v>-398.43</v>
      </c>
      <c r="E56" s="7">
        <v>0</v>
      </c>
      <c r="F56" s="7">
        <v>-398.43</v>
      </c>
      <c r="G56" s="7">
        <v>-398.43</v>
      </c>
      <c r="H56" s="7">
        <v>-398.42</v>
      </c>
      <c r="I56" s="7">
        <v>-398.43</v>
      </c>
      <c r="J56" s="7">
        <v>0</v>
      </c>
      <c r="K56" s="7">
        <v>-398.43</v>
      </c>
      <c r="L56" s="7">
        <v>-398.43</v>
      </c>
      <c r="M56" s="7">
        <v>-398.43</v>
      </c>
      <c r="N56" s="7">
        <v>-398.43</v>
      </c>
      <c r="O56" s="7">
        <v>-0.21</v>
      </c>
      <c r="P56" s="7">
        <v>-398.43</v>
      </c>
      <c r="Q56" s="7">
        <v>0</v>
      </c>
      <c r="R56" s="7">
        <v>-398.43</v>
      </c>
      <c r="S56" s="7">
        <v>1195.1099999999999</v>
      </c>
    </row>
    <row r="57" spans="1:19" x14ac:dyDescent="0.35">
      <c r="A57" s="19" t="s">
        <v>68</v>
      </c>
      <c r="B57" s="7">
        <v>651824.73</v>
      </c>
      <c r="C57" s="7">
        <v>-198144.06</v>
      </c>
      <c r="D57" s="7">
        <v>-191505.03</v>
      </c>
      <c r="E57" s="7">
        <v>0</v>
      </c>
      <c r="F57" s="7">
        <v>-204095.57</v>
      </c>
      <c r="G57" s="7">
        <v>-13380.95</v>
      </c>
      <c r="H57" s="7">
        <v>-105930.81</v>
      </c>
      <c r="I57" s="7">
        <v>818150.44</v>
      </c>
      <c r="J57" s="7">
        <v>0</v>
      </c>
      <c r="K57" s="7">
        <v>395040.31</v>
      </c>
      <c r="L57" s="7">
        <v>106513.21</v>
      </c>
      <c r="M57" s="7">
        <v>235693.72</v>
      </c>
      <c r="N57" s="7">
        <v>-342860.24</v>
      </c>
      <c r="O57" s="7">
        <v>0</v>
      </c>
      <c r="P57" s="7">
        <v>-372672.64</v>
      </c>
      <c r="Q57" s="7">
        <v>0</v>
      </c>
      <c r="R57" s="7">
        <v>57587.03</v>
      </c>
      <c r="S57" s="7">
        <v>836220.14</v>
      </c>
    </row>
    <row r="58" spans="1:19" x14ac:dyDescent="0.35">
      <c r="A58" s="19" t="s">
        <v>69</v>
      </c>
      <c r="B58" s="7">
        <v>-0.14000000000000001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-0.14000000000000001</v>
      </c>
    </row>
    <row r="59" spans="1:19" x14ac:dyDescent="0.35">
      <c r="A59" s="19" t="s">
        <v>70</v>
      </c>
      <c r="B59" s="7">
        <v>-11571.33</v>
      </c>
      <c r="C59" s="7">
        <v>2534.0700000000002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-1199.73</v>
      </c>
      <c r="P59" s="7">
        <v>0</v>
      </c>
      <c r="Q59" s="7">
        <v>0</v>
      </c>
      <c r="R59" s="7">
        <v>-1199.73</v>
      </c>
      <c r="S59" s="7">
        <v>-11436.72</v>
      </c>
    </row>
    <row r="60" spans="1:19" x14ac:dyDescent="0.35">
      <c r="A60" s="19" t="s">
        <v>71</v>
      </c>
      <c r="B60" s="7">
        <v>-4552846.41</v>
      </c>
      <c r="C60" s="7">
        <v>-74476.509999999995</v>
      </c>
      <c r="D60" s="7">
        <v>-74461.86</v>
      </c>
      <c r="E60" s="7">
        <v>0</v>
      </c>
      <c r="F60" s="7">
        <v>-85884.15</v>
      </c>
      <c r="G60" s="7">
        <v>-78282.740000000005</v>
      </c>
      <c r="H60" s="7">
        <v>-78274.880000000005</v>
      </c>
      <c r="I60" s="7">
        <v>-78274.66</v>
      </c>
      <c r="J60" s="7">
        <v>0</v>
      </c>
      <c r="K60" s="7">
        <v>-78277.87</v>
      </c>
      <c r="L60" s="7">
        <v>-76743.66</v>
      </c>
      <c r="M60" s="7">
        <v>1116550.1200000001</v>
      </c>
      <c r="N60" s="7">
        <v>-59244.4</v>
      </c>
      <c r="O60" s="7">
        <v>5656.35</v>
      </c>
      <c r="P60" s="7">
        <v>-59240.49</v>
      </c>
      <c r="Q60" s="7">
        <v>0</v>
      </c>
      <c r="R60" s="7">
        <v>-59237.67</v>
      </c>
      <c r="S60" s="7">
        <v>-4233038.83</v>
      </c>
    </row>
    <row r="61" spans="1:19" x14ac:dyDescent="0.35">
      <c r="A61" s="19" t="s">
        <v>72</v>
      </c>
      <c r="B61" s="7">
        <v>145147.62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145147.62</v>
      </c>
    </row>
    <row r="62" spans="1:19" x14ac:dyDescent="0.35">
      <c r="A62" s="19" t="s">
        <v>73</v>
      </c>
      <c r="B62" s="7">
        <v>-2384715.08</v>
      </c>
      <c r="C62" s="7">
        <v>0</v>
      </c>
      <c r="D62" s="7">
        <v>0</v>
      </c>
      <c r="E62" s="7">
        <v>0</v>
      </c>
      <c r="F62" s="7">
        <v>43899.69</v>
      </c>
      <c r="G62" s="7">
        <v>75873.69</v>
      </c>
      <c r="H62" s="7">
        <v>0</v>
      </c>
      <c r="I62" s="7">
        <v>119773.36</v>
      </c>
      <c r="J62" s="7">
        <v>0</v>
      </c>
      <c r="K62" s="7">
        <v>0</v>
      </c>
      <c r="L62" s="7">
        <v>0</v>
      </c>
      <c r="M62" s="7">
        <v>767633.27</v>
      </c>
      <c r="N62" s="7">
        <v>0</v>
      </c>
      <c r="O62" s="7">
        <v>0</v>
      </c>
      <c r="P62" s="7">
        <v>0</v>
      </c>
      <c r="Q62" s="7">
        <v>0</v>
      </c>
      <c r="R62" s="7">
        <v>2437572.63</v>
      </c>
      <c r="S62" s="7">
        <v>1060037.56</v>
      </c>
    </row>
    <row r="63" spans="1:19" x14ac:dyDescent="0.35">
      <c r="A63" s="19" t="s">
        <v>74</v>
      </c>
      <c r="B63" s="7">
        <v>1071631.71</v>
      </c>
      <c r="C63" s="7">
        <v>0</v>
      </c>
      <c r="D63" s="7">
        <v>0</v>
      </c>
      <c r="E63" s="7">
        <v>0</v>
      </c>
      <c r="F63" s="7">
        <v>45663.03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-189972.09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927322.65</v>
      </c>
    </row>
    <row r="64" spans="1:19" x14ac:dyDescent="0.35">
      <c r="A64" s="19" t="s">
        <v>75</v>
      </c>
      <c r="B64" s="7">
        <v>3716368.95</v>
      </c>
      <c r="C64" s="7">
        <v>7536.5</v>
      </c>
      <c r="D64" s="7">
        <v>2812.33</v>
      </c>
      <c r="E64" s="7">
        <v>0</v>
      </c>
      <c r="F64" s="7">
        <v>173905.18</v>
      </c>
      <c r="G64" s="7">
        <v>-15952.65</v>
      </c>
      <c r="H64" s="7">
        <v>-12910.28</v>
      </c>
      <c r="I64" s="7">
        <v>-55.81</v>
      </c>
      <c r="J64" s="7">
        <v>0</v>
      </c>
      <c r="K64" s="7">
        <v>1874.77</v>
      </c>
      <c r="L64" s="7">
        <v>945.17</v>
      </c>
      <c r="M64" s="7">
        <v>-10669.45</v>
      </c>
      <c r="N64" s="7">
        <v>-15345.98</v>
      </c>
      <c r="O64" s="7">
        <v>0</v>
      </c>
      <c r="P64" s="7">
        <v>-11051.3</v>
      </c>
      <c r="Q64" s="7">
        <v>0</v>
      </c>
      <c r="R64" s="7">
        <v>42664.58</v>
      </c>
      <c r="S64" s="7">
        <v>3880122.01</v>
      </c>
    </row>
    <row r="65" spans="1:19" x14ac:dyDescent="0.35">
      <c r="A65" s="19" t="s">
        <v>76</v>
      </c>
      <c r="B65" s="7">
        <v>-348244.2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-348244.2</v>
      </c>
    </row>
    <row r="66" spans="1:19" x14ac:dyDescent="0.35">
      <c r="A66" s="19" t="s">
        <v>77</v>
      </c>
      <c r="B66" s="7">
        <v>2086837.6</v>
      </c>
      <c r="C66" s="7">
        <v>-35671.47</v>
      </c>
      <c r="D66" s="7">
        <v>-57140.26</v>
      </c>
      <c r="E66" s="7">
        <v>0</v>
      </c>
      <c r="F66" s="7">
        <v>-35291.43</v>
      </c>
      <c r="G66" s="7">
        <v>-23085.03</v>
      </c>
      <c r="H66" s="7">
        <v>-14396.43</v>
      </c>
      <c r="I66" s="7">
        <v>-1934720.8</v>
      </c>
      <c r="J66" s="7">
        <v>0</v>
      </c>
      <c r="K66" s="7">
        <v>-25240.7</v>
      </c>
      <c r="L66" s="7">
        <v>-852.27</v>
      </c>
      <c r="M66" s="7">
        <v>-11436.46</v>
      </c>
      <c r="N66" s="7">
        <v>-856.37</v>
      </c>
      <c r="O66" s="7">
        <v>0</v>
      </c>
      <c r="P66" s="7">
        <v>-858.44</v>
      </c>
      <c r="Q66" s="7">
        <v>0</v>
      </c>
      <c r="R66" s="7">
        <v>-4287.53</v>
      </c>
      <c r="S66" s="7">
        <v>-56999.59</v>
      </c>
    </row>
    <row r="67" spans="1:19" x14ac:dyDescent="0.35">
      <c r="A67" s="19" t="s">
        <v>78</v>
      </c>
      <c r="B67" s="7">
        <v>543342.66</v>
      </c>
      <c r="C67" s="7">
        <v>-7922.46</v>
      </c>
      <c r="D67" s="7">
        <v>-7924.56</v>
      </c>
      <c r="E67" s="7">
        <v>0</v>
      </c>
      <c r="F67" s="7">
        <v>-7920.36</v>
      </c>
      <c r="G67" s="7">
        <v>-7922.46</v>
      </c>
      <c r="H67" s="7">
        <v>-7922.46</v>
      </c>
      <c r="I67" s="7">
        <v>-7922.46</v>
      </c>
      <c r="J67" s="7">
        <v>0</v>
      </c>
      <c r="K67" s="7">
        <v>-7922.46</v>
      </c>
      <c r="L67" s="7">
        <v>-7922.46</v>
      </c>
      <c r="M67" s="7">
        <v>-7922.46</v>
      </c>
      <c r="N67" s="7">
        <v>-7922.46</v>
      </c>
      <c r="O67" s="7">
        <v>0</v>
      </c>
      <c r="P67" s="7">
        <v>-7922.46</v>
      </c>
      <c r="Q67" s="7">
        <v>0</v>
      </c>
      <c r="R67" s="7">
        <v>-7922.46</v>
      </c>
      <c r="S67" s="7">
        <v>448273.14</v>
      </c>
    </row>
    <row r="68" spans="1:19" x14ac:dyDescent="0.35">
      <c r="A68" s="19" t="s">
        <v>79</v>
      </c>
      <c r="B68" s="7">
        <v>106771.77</v>
      </c>
      <c r="C68" s="7">
        <v>0</v>
      </c>
      <c r="D68" s="7">
        <v>2583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-106771.77</v>
      </c>
      <c r="P68" s="7">
        <v>0</v>
      </c>
      <c r="Q68" s="7">
        <v>0</v>
      </c>
      <c r="R68" s="7">
        <v>0</v>
      </c>
      <c r="S68" s="7">
        <v>2583</v>
      </c>
    </row>
    <row r="69" spans="1:19" x14ac:dyDescent="0.35">
      <c r="A69" s="19" t="s">
        <v>80</v>
      </c>
      <c r="B69" s="7">
        <v>-248095.76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-248095.76</v>
      </c>
    </row>
    <row r="70" spans="1:19" x14ac:dyDescent="0.35">
      <c r="A70" s="19" t="s">
        <v>81</v>
      </c>
      <c r="B70" s="7">
        <v>248096.4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248096.4</v>
      </c>
    </row>
    <row r="71" spans="1:19" x14ac:dyDescent="0.35">
      <c r="A71" s="19" t="s">
        <v>82</v>
      </c>
      <c r="B71" s="7">
        <v>-0.04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-0.04</v>
      </c>
    </row>
    <row r="72" spans="1:19" x14ac:dyDescent="0.35">
      <c r="A72" s="19" t="s">
        <v>83</v>
      </c>
      <c r="B72" s="7">
        <v>57435.68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57435.68</v>
      </c>
    </row>
    <row r="73" spans="1:19" x14ac:dyDescent="0.35">
      <c r="A73" s="19" t="s">
        <v>84</v>
      </c>
      <c r="B73" s="7">
        <v>6589318.7400000002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-2574384.21</v>
      </c>
      <c r="O73" s="7">
        <v>-4014934.35</v>
      </c>
      <c r="P73" s="7">
        <v>25701.72</v>
      </c>
      <c r="Q73" s="7">
        <v>-25701.69</v>
      </c>
      <c r="R73" s="7">
        <v>0</v>
      </c>
      <c r="S73" s="7">
        <v>0.21</v>
      </c>
    </row>
    <row r="74" spans="1:19" x14ac:dyDescent="0.35">
      <c r="A74" s="19" t="s">
        <v>85</v>
      </c>
      <c r="B74" s="7">
        <v>2576.8200000000002</v>
      </c>
      <c r="C74" s="7">
        <v>1838.62</v>
      </c>
      <c r="D74" s="7">
        <v>1838.61</v>
      </c>
      <c r="E74" s="7">
        <v>0</v>
      </c>
      <c r="F74" s="7">
        <v>2471.5300000000002</v>
      </c>
      <c r="G74" s="7">
        <v>2348.2600000000002</v>
      </c>
      <c r="H74" s="7">
        <v>-18345.88</v>
      </c>
      <c r="I74" s="7">
        <v>1792.2</v>
      </c>
      <c r="J74" s="7">
        <v>0</v>
      </c>
      <c r="K74" s="7">
        <v>1836.11</v>
      </c>
      <c r="L74" s="7">
        <v>1836.09</v>
      </c>
      <c r="M74" s="7">
        <v>1836.08</v>
      </c>
      <c r="N74" s="7">
        <v>1449.9</v>
      </c>
      <c r="O74" s="7">
        <v>12345.9</v>
      </c>
      <c r="P74" s="7">
        <v>1449.9</v>
      </c>
      <c r="Q74" s="7">
        <v>0</v>
      </c>
      <c r="R74" s="7">
        <v>1449.86</v>
      </c>
      <c r="S74" s="7">
        <v>16724</v>
      </c>
    </row>
    <row r="75" spans="1:19" x14ac:dyDescent="0.35">
      <c r="A75" s="19" t="s">
        <v>86</v>
      </c>
      <c r="B75" s="7">
        <v>230758.21</v>
      </c>
      <c r="C75" s="7">
        <v>5172.46</v>
      </c>
      <c r="D75" s="7">
        <v>4657.59</v>
      </c>
      <c r="E75" s="7">
        <v>0</v>
      </c>
      <c r="F75" s="7">
        <v>6894.25</v>
      </c>
      <c r="G75" s="7">
        <v>7133.07</v>
      </c>
      <c r="H75" s="7">
        <v>7133.08</v>
      </c>
      <c r="I75" s="7">
        <v>8263.7999999999993</v>
      </c>
      <c r="J75" s="7">
        <v>0</v>
      </c>
      <c r="K75" s="7">
        <v>7946.93</v>
      </c>
      <c r="L75" s="7">
        <v>7946.92</v>
      </c>
      <c r="M75" s="7">
        <v>7946.93</v>
      </c>
      <c r="N75" s="7">
        <v>5939.82</v>
      </c>
      <c r="O75" s="7">
        <v>-2556.96</v>
      </c>
      <c r="P75" s="7">
        <v>4236.43</v>
      </c>
      <c r="Q75" s="7">
        <v>0</v>
      </c>
      <c r="R75" s="7">
        <v>8507.0499999999993</v>
      </c>
      <c r="S75" s="7">
        <v>309979.58</v>
      </c>
    </row>
    <row r="76" spans="1:19" s="19" customFormat="1" x14ac:dyDescent="0.35">
      <c r="A76" s="19" t="s">
        <v>209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>
        <v>38267</v>
      </c>
      <c r="S76" s="7">
        <v>38267</v>
      </c>
    </row>
    <row r="77" spans="1:19" x14ac:dyDescent="0.35">
      <c r="A77" s="24" t="s">
        <v>87</v>
      </c>
      <c r="B77" s="15">
        <v>9463105.8499999996</v>
      </c>
      <c r="C77" s="15">
        <v>-79713</v>
      </c>
      <c r="D77" s="15">
        <v>423452.29</v>
      </c>
      <c r="E77" s="15">
        <v>296678.27</v>
      </c>
      <c r="F77" s="15">
        <v>-1052496.95</v>
      </c>
      <c r="G77" s="15">
        <v>185657.89</v>
      </c>
      <c r="H77" s="15">
        <v>-80545.33</v>
      </c>
      <c r="I77" s="15">
        <v>-1212619.01</v>
      </c>
      <c r="J77" s="15">
        <v>0</v>
      </c>
      <c r="K77" s="15">
        <v>773154.94</v>
      </c>
      <c r="L77" s="15">
        <v>273143.01</v>
      </c>
      <c r="M77" s="15">
        <v>7284358.2999999998</v>
      </c>
      <c r="N77" s="15">
        <v>-3090999.4</v>
      </c>
      <c r="O77" s="15">
        <v>-4092168.37</v>
      </c>
      <c r="P77" s="15">
        <v>-420554.05</v>
      </c>
      <c r="Q77" s="15">
        <v>-70209.929999999993</v>
      </c>
      <c r="R77" s="15">
        <v>2323999.87</v>
      </c>
      <c r="S77" s="15">
        <v>10924244.400000004</v>
      </c>
    </row>
    <row r="78" spans="1:19" x14ac:dyDescent="0.35">
      <c r="A78" s="22" t="s">
        <v>18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x14ac:dyDescent="0.35">
      <c r="A79" s="19" t="s">
        <v>88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x14ac:dyDescent="0.35">
      <c r="A80" s="19" t="s">
        <v>219</v>
      </c>
      <c r="B80" s="7">
        <v>1678.75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-1678.75</v>
      </c>
      <c r="P80" s="7">
        <v>0</v>
      </c>
      <c r="Q80" s="7">
        <v>0</v>
      </c>
      <c r="R80" s="7">
        <v>0</v>
      </c>
      <c r="S80" s="7">
        <v>0</v>
      </c>
    </row>
    <row r="81" spans="1:19" x14ac:dyDescent="0.35">
      <c r="A81" s="19" t="s">
        <v>89</v>
      </c>
      <c r="B81" s="7">
        <v>101006.77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-48489</v>
      </c>
      <c r="L81" s="7">
        <v>0</v>
      </c>
      <c r="M81" s="7">
        <v>0</v>
      </c>
      <c r="N81" s="7">
        <v>0</v>
      </c>
      <c r="O81" s="7">
        <v>-69840.5</v>
      </c>
      <c r="P81" s="7">
        <v>0</v>
      </c>
      <c r="Q81" s="7">
        <v>0</v>
      </c>
      <c r="R81" s="7">
        <v>0</v>
      </c>
      <c r="S81" s="7">
        <v>-17322.73</v>
      </c>
    </row>
    <row r="82" spans="1:19" x14ac:dyDescent="0.35">
      <c r="A82" s="19" t="s">
        <v>90</v>
      </c>
      <c r="B82" s="7">
        <v>13098500.9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945023</v>
      </c>
      <c r="L82" s="7">
        <v>0</v>
      </c>
      <c r="M82" s="7">
        <v>0</v>
      </c>
      <c r="N82" s="7">
        <v>0</v>
      </c>
      <c r="O82" s="7">
        <v>72510.100000000006</v>
      </c>
      <c r="P82" s="7">
        <v>-252131.14</v>
      </c>
      <c r="Q82" s="7">
        <v>372148.65</v>
      </c>
      <c r="R82" s="7">
        <v>553596.80000000005</v>
      </c>
      <c r="S82" s="7">
        <v>14789648.310000001</v>
      </c>
    </row>
    <row r="83" spans="1:19" x14ac:dyDescent="0.35">
      <c r="A83" s="19" t="s">
        <v>91</v>
      </c>
      <c r="B83" s="7">
        <v>186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580</v>
      </c>
      <c r="L83" s="7">
        <v>0</v>
      </c>
      <c r="M83" s="7">
        <v>0</v>
      </c>
      <c r="N83" s="7">
        <v>0</v>
      </c>
      <c r="O83" s="7">
        <v>580</v>
      </c>
      <c r="P83" s="7">
        <v>0</v>
      </c>
      <c r="Q83" s="7">
        <v>0</v>
      </c>
      <c r="R83" s="7">
        <v>0</v>
      </c>
      <c r="S83" s="7">
        <v>1346</v>
      </c>
    </row>
    <row r="84" spans="1:19" x14ac:dyDescent="0.35">
      <c r="A84" s="19" t="s">
        <v>220</v>
      </c>
      <c r="B84" s="7">
        <v>578545.56000000006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-165127</v>
      </c>
      <c r="L84" s="7">
        <v>0</v>
      </c>
      <c r="M84" s="7">
        <v>0</v>
      </c>
      <c r="N84" s="7">
        <v>0</v>
      </c>
      <c r="O84" s="7">
        <v>-483666.3</v>
      </c>
      <c r="P84" s="7">
        <v>0</v>
      </c>
      <c r="Q84" s="7">
        <v>91436.92</v>
      </c>
      <c r="R84" s="7">
        <v>-21189.18</v>
      </c>
      <c r="S84" s="7">
        <v>0</v>
      </c>
    </row>
    <row r="85" spans="1:19" x14ac:dyDescent="0.35">
      <c r="A85" s="24" t="s">
        <v>92</v>
      </c>
      <c r="B85" s="15">
        <v>13779917.98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731987</v>
      </c>
      <c r="L85" s="15">
        <v>0</v>
      </c>
      <c r="M85" s="15">
        <v>0</v>
      </c>
      <c r="N85" s="15">
        <v>0</v>
      </c>
      <c r="O85" s="15">
        <v>-482095.45</v>
      </c>
      <c r="P85" s="15">
        <v>-252131.14</v>
      </c>
      <c r="Q85" s="15">
        <v>463585.57</v>
      </c>
      <c r="R85" s="15">
        <v>532407.62</v>
      </c>
      <c r="S85" s="15">
        <v>14773671.58</v>
      </c>
    </row>
    <row r="86" spans="1:19" x14ac:dyDescent="0.35">
      <c r="A86" s="22" t="s">
        <v>18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x14ac:dyDescent="0.35">
      <c r="A87" s="19" t="s">
        <v>100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x14ac:dyDescent="0.35">
      <c r="A88" s="19" t="s">
        <v>101</v>
      </c>
      <c r="B88" s="7">
        <v>-28546787.219999999</v>
      </c>
      <c r="C88" s="7">
        <v>133140</v>
      </c>
      <c r="D88" s="7">
        <v>133140</v>
      </c>
      <c r="E88" s="7">
        <v>0</v>
      </c>
      <c r="F88" s="7">
        <v>133140</v>
      </c>
      <c r="G88" s="7">
        <v>133140</v>
      </c>
      <c r="H88" s="7">
        <v>133140</v>
      </c>
      <c r="I88" s="7">
        <v>133140</v>
      </c>
      <c r="J88" s="7">
        <v>0</v>
      </c>
      <c r="K88" s="7">
        <v>133140</v>
      </c>
      <c r="L88" s="7">
        <v>133140</v>
      </c>
      <c r="M88" s="7">
        <v>133140</v>
      </c>
      <c r="N88" s="7">
        <v>133140</v>
      </c>
      <c r="O88" s="7">
        <v>48915.09</v>
      </c>
      <c r="P88" s="7">
        <v>133140</v>
      </c>
      <c r="Q88" s="7">
        <v>0</v>
      </c>
      <c r="R88" s="7">
        <v>170015.37</v>
      </c>
      <c r="S88" s="7">
        <v>-26863316.760000002</v>
      </c>
    </row>
    <row r="89" spans="1:19" x14ac:dyDescent="0.35">
      <c r="A89" s="19" t="s">
        <v>93</v>
      </c>
      <c r="B89" s="7">
        <v>-17066875.27</v>
      </c>
      <c r="C89" s="7">
        <v>44603</v>
      </c>
      <c r="D89" s="7">
        <v>44603</v>
      </c>
      <c r="E89" s="7">
        <v>0</v>
      </c>
      <c r="F89" s="7">
        <v>44603</v>
      </c>
      <c r="G89" s="7">
        <v>44603</v>
      </c>
      <c r="H89" s="7">
        <v>44603</v>
      </c>
      <c r="I89" s="7">
        <v>44603</v>
      </c>
      <c r="J89" s="7">
        <v>0</v>
      </c>
      <c r="K89" s="7">
        <v>44603</v>
      </c>
      <c r="L89" s="7">
        <v>44603</v>
      </c>
      <c r="M89" s="7">
        <v>44603</v>
      </c>
      <c r="N89" s="7">
        <v>44603</v>
      </c>
      <c r="O89" s="7">
        <v>9319</v>
      </c>
      <c r="P89" s="7">
        <v>44603</v>
      </c>
      <c r="Q89" s="7">
        <v>0</v>
      </c>
      <c r="R89" s="7">
        <v>105747</v>
      </c>
      <c r="S89" s="7">
        <v>-16461176.27</v>
      </c>
    </row>
    <row r="90" spans="1:19" x14ac:dyDescent="0.35">
      <c r="A90" s="24" t="s">
        <v>102</v>
      </c>
      <c r="B90" s="15">
        <v>-45613662.490000002</v>
      </c>
      <c r="C90" s="15">
        <v>177743</v>
      </c>
      <c r="D90" s="15">
        <v>177743</v>
      </c>
      <c r="E90" s="15">
        <v>0</v>
      </c>
      <c r="F90" s="15">
        <v>177743</v>
      </c>
      <c r="G90" s="15">
        <v>177743</v>
      </c>
      <c r="H90" s="15">
        <v>177743</v>
      </c>
      <c r="I90" s="15">
        <v>177743</v>
      </c>
      <c r="J90" s="15">
        <v>0</v>
      </c>
      <c r="K90" s="15">
        <v>177743</v>
      </c>
      <c r="L90" s="15">
        <v>177743</v>
      </c>
      <c r="M90" s="15">
        <v>177743</v>
      </c>
      <c r="N90" s="15">
        <v>177743</v>
      </c>
      <c r="O90" s="15">
        <v>58234.09</v>
      </c>
      <c r="P90" s="15">
        <v>177743</v>
      </c>
      <c r="Q90" s="15">
        <v>0</v>
      </c>
      <c r="R90" s="15">
        <v>275762.37</v>
      </c>
      <c r="S90" s="15">
        <v>-43324493.030000001</v>
      </c>
    </row>
    <row r="91" spans="1:19" x14ac:dyDescent="0.35">
      <c r="A91" s="22" t="s">
        <v>18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x14ac:dyDescent="0.35">
      <c r="A92" s="19" t="s">
        <v>103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x14ac:dyDescent="0.35">
      <c r="A93" s="19" t="s">
        <v>104</v>
      </c>
      <c r="B93" s="7">
        <v>168.6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168.6</v>
      </c>
    </row>
    <row r="94" spans="1:19" x14ac:dyDescent="0.35">
      <c r="A94" s="19" t="s">
        <v>105</v>
      </c>
      <c r="B94" s="7">
        <v>-31666.83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-31666.83</v>
      </c>
    </row>
    <row r="95" spans="1:19" x14ac:dyDescent="0.35">
      <c r="A95" s="19" t="s">
        <v>106</v>
      </c>
      <c r="B95" s="7">
        <v>8014.98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8014.98</v>
      </c>
    </row>
    <row r="96" spans="1:19" x14ac:dyDescent="0.35">
      <c r="A96" s="19" t="s">
        <v>107</v>
      </c>
      <c r="B96" s="7">
        <v>-113404378.83</v>
      </c>
      <c r="C96" s="7">
        <v>88108.86</v>
      </c>
      <c r="D96" s="7">
        <v>88108.86</v>
      </c>
      <c r="E96" s="7">
        <v>0</v>
      </c>
      <c r="F96" s="7">
        <v>88108.86</v>
      </c>
      <c r="G96" s="7">
        <v>88108.86</v>
      </c>
      <c r="H96" s="7">
        <v>88108.86</v>
      </c>
      <c r="I96" s="7">
        <v>-3722438.58</v>
      </c>
      <c r="J96" s="7">
        <v>0</v>
      </c>
      <c r="K96" s="7">
        <v>-264614.24</v>
      </c>
      <c r="L96" s="7">
        <v>-506644.08</v>
      </c>
      <c r="M96" s="7">
        <v>-506644.07</v>
      </c>
      <c r="N96" s="7">
        <v>-506644.08</v>
      </c>
      <c r="O96" s="7">
        <v>2690750.13</v>
      </c>
      <c r="P96" s="7">
        <v>5297819.3</v>
      </c>
      <c r="Q96" s="7">
        <v>-1532177.64</v>
      </c>
      <c r="R96" s="7">
        <v>2304750.61</v>
      </c>
      <c r="S96" s="7">
        <v>-109709677.18000001</v>
      </c>
    </row>
    <row r="97" spans="1:19" x14ac:dyDescent="0.35">
      <c r="A97" s="19" t="s">
        <v>108</v>
      </c>
      <c r="B97" s="7">
        <v>-410873.64</v>
      </c>
      <c r="C97" s="7">
        <v>34251</v>
      </c>
      <c r="D97" s="7">
        <v>34251</v>
      </c>
      <c r="E97" s="7">
        <v>0</v>
      </c>
      <c r="F97" s="7">
        <v>34251</v>
      </c>
      <c r="G97" s="7">
        <v>34251</v>
      </c>
      <c r="H97" s="7">
        <v>34251</v>
      </c>
      <c r="I97" s="7">
        <v>34251</v>
      </c>
      <c r="J97" s="7">
        <v>0</v>
      </c>
      <c r="K97" s="7">
        <v>34251</v>
      </c>
      <c r="L97" s="7">
        <v>34251</v>
      </c>
      <c r="M97" s="7">
        <v>34251</v>
      </c>
      <c r="N97" s="7">
        <v>34251</v>
      </c>
      <c r="O97" s="7">
        <v>0</v>
      </c>
      <c r="P97" s="7">
        <v>34251</v>
      </c>
      <c r="Q97" s="7">
        <v>0</v>
      </c>
      <c r="R97" s="7">
        <v>34112.400000000001</v>
      </c>
      <c r="S97" s="7">
        <v>-0.24</v>
      </c>
    </row>
    <row r="98" spans="1:19" x14ac:dyDescent="0.35">
      <c r="A98" s="19" t="s">
        <v>109</v>
      </c>
      <c r="B98" s="7">
        <v>-322021.95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-322021.95</v>
      </c>
    </row>
    <row r="99" spans="1:19" x14ac:dyDescent="0.35">
      <c r="A99" s="19" t="s">
        <v>110</v>
      </c>
      <c r="B99" s="7">
        <v>-432.6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299.25</v>
      </c>
      <c r="P99" s="7">
        <v>0</v>
      </c>
      <c r="Q99" s="7">
        <v>0</v>
      </c>
      <c r="R99" s="7">
        <v>0</v>
      </c>
      <c r="S99" s="7">
        <v>-133.35</v>
      </c>
    </row>
    <row r="100" spans="1:19" x14ac:dyDescent="0.35">
      <c r="A100" s="19" t="s">
        <v>111</v>
      </c>
      <c r="B100" s="7">
        <v>-405.51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1108.3800000000001</v>
      </c>
      <c r="P100" s="7">
        <v>0</v>
      </c>
      <c r="Q100" s="7">
        <v>0</v>
      </c>
      <c r="R100" s="7">
        <v>0</v>
      </c>
      <c r="S100" s="7">
        <v>702.87</v>
      </c>
    </row>
    <row r="101" spans="1:19" x14ac:dyDescent="0.35">
      <c r="A101" s="19" t="s">
        <v>112</v>
      </c>
      <c r="B101" s="7">
        <v>18792.53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18792.53</v>
      </c>
    </row>
    <row r="102" spans="1:19" x14ac:dyDescent="0.35">
      <c r="A102" s="19" t="s">
        <v>113</v>
      </c>
      <c r="B102" s="7">
        <v>-659476.86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-659476.86</v>
      </c>
    </row>
    <row r="103" spans="1:19" x14ac:dyDescent="0.35">
      <c r="A103" s="19" t="s">
        <v>114</v>
      </c>
      <c r="B103" s="7">
        <v>-2848868.79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-2848868.79</v>
      </c>
    </row>
    <row r="104" spans="1:19" x14ac:dyDescent="0.35">
      <c r="A104" s="19" t="s">
        <v>115</v>
      </c>
      <c r="B104" s="7">
        <v>-15333293.75</v>
      </c>
      <c r="C104" s="7">
        <v>1020.93</v>
      </c>
      <c r="D104" s="7">
        <v>1020.92</v>
      </c>
      <c r="E104" s="7">
        <v>0</v>
      </c>
      <c r="F104" s="7">
        <v>-174496.23</v>
      </c>
      <c r="G104" s="7">
        <v>1020.93</v>
      </c>
      <c r="H104" s="7">
        <v>1020.93</v>
      </c>
      <c r="I104" s="7">
        <v>1020.92</v>
      </c>
      <c r="J104" s="7">
        <v>0</v>
      </c>
      <c r="K104" s="7">
        <v>1020.93</v>
      </c>
      <c r="L104" s="7">
        <v>1020.92</v>
      </c>
      <c r="M104" s="7">
        <v>1020.93</v>
      </c>
      <c r="N104" s="7">
        <v>1020.92</v>
      </c>
      <c r="O104" s="7">
        <v>13727204.189999999</v>
      </c>
      <c r="P104" s="7">
        <v>1020.92</v>
      </c>
      <c r="Q104" s="7">
        <v>0</v>
      </c>
      <c r="R104" s="7">
        <v>391331.16</v>
      </c>
      <c r="S104" s="7">
        <v>-1379045.38</v>
      </c>
    </row>
    <row r="105" spans="1:19" x14ac:dyDescent="0.35">
      <c r="A105" s="19" t="s">
        <v>116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3431801.1</v>
      </c>
      <c r="O105" s="7">
        <v>-10295403.09</v>
      </c>
      <c r="P105" s="7">
        <v>0</v>
      </c>
      <c r="Q105" s="7">
        <v>0</v>
      </c>
      <c r="R105" s="7">
        <v>0</v>
      </c>
      <c r="S105" s="7">
        <v>-6863601.9900000002</v>
      </c>
    </row>
    <row r="106" spans="1:19" x14ac:dyDescent="0.35">
      <c r="A106" s="19" t="s">
        <v>117</v>
      </c>
      <c r="B106" s="7">
        <v>-2103260.46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105162.96</v>
      </c>
      <c r="P106" s="7">
        <v>0</v>
      </c>
      <c r="Q106" s="7">
        <v>0</v>
      </c>
      <c r="R106" s="7">
        <v>0</v>
      </c>
      <c r="S106" s="7">
        <v>-1998097.5</v>
      </c>
    </row>
    <row r="107" spans="1:19" x14ac:dyDescent="0.35">
      <c r="A107" s="19" t="s">
        <v>118</v>
      </c>
      <c r="B107" s="7">
        <v>-31954342.890000001</v>
      </c>
      <c r="C107" s="7">
        <v>3651.48</v>
      </c>
      <c r="D107" s="7">
        <v>3651.48</v>
      </c>
      <c r="E107" s="7">
        <v>0</v>
      </c>
      <c r="F107" s="7">
        <v>3651.48</v>
      </c>
      <c r="G107" s="7">
        <v>3651.48</v>
      </c>
      <c r="H107" s="7">
        <v>3651.48</v>
      </c>
      <c r="I107" s="7">
        <v>3651.48</v>
      </c>
      <c r="J107" s="7">
        <v>0</v>
      </c>
      <c r="K107" s="7">
        <v>3651.48</v>
      </c>
      <c r="L107" s="7">
        <v>3651.48</v>
      </c>
      <c r="M107" s="7">
        <v>3651.48</v>
      </c>
      <c r="N107" s="7">
        <v>3651.48</v>
      </c>
      <c r="O107" s="7">
        <v>-196061.88</v>
      </c>
      <c r="P107" s="7">
        <v>-175053.2</v>
      </c>
      <c r="Q107" s="7">
        <v>0</v>
      </c>
      <c r="R107" s="7">
        <v>-12594.4</v>
      </c>
      <c r="S107" s="7">
        <v>-32301537.57</v>
      </c>
    </row>
    <row r="108" spans="1:19" x14ac:dyDescent="0.35">
      <c r="A108" s="19" t="s">
        <v>119</v>
      </c>
      <c r="B108" s="7">
        <v>13487392.77</v>
      </c>
      <c r="C108" s="7">
        <v>88014</v>
      </c>
      <c r="D108" s="7">
        <v>88014</v>
      </c>
      <c r="E108" s="7">
        <v>0</v>
      </c>
      <c r="F108" s="7">
        <v>88014</v>
      </c>
      <c r="G108" s="7">
        <v>88014</v>
      </c>
      <c r="H108" s="7">
        <v>88014</v>
      </c>
      <c r="I108" s="7">
        <v>88014</v>
      </c>
      <c r="J108" s="7">
        <v>0</v>
      </c>
      <c r="K108" s="7">
        <v>88014</v>
      </c>
      <c r="L108" s="7">
        <v>88014</v>
      </c>
      <c r="M108" s="7">
        <v>88014</v>
      </c>
      <c r="N108" s="7">
        <v>88014</v>
      </c>
      <c r="O108" s="7">
        <v>-1063691.22</v>
      </c>
      <c r="P108" s="7">
        <v>88014</v>
      </c>
      <c r="Q108" s="7">
        <v>0</v>
      </c>
      <c r="R108" s="7">
        <v>-968154</v>
      </c>
      <c r="S108" s="7">
        <v>12423701.550000001</v>
      </c>
    </row>
    <row r="109" spans="1:19" x14ac:dyDescent="0.35">
      <c r="A109" s="19" t="s">
        <v>120</v>
      </c>
      <c r="B109" s="7">
        <v>805022.29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805022.29</v>
      </c>
    </row>
    <row r="110" spans="1:19" x14ac:dyDescent="0.35">
      <c r="A110" s="19" t="s">
        <v>121</v>
      </c>
      <c r="B110" s="7">
        <v>-6347911.4199999999</v>
      </c>
      <c r="C110" s="7">
        <v>-15396.09</v>
      </c>
      <c r="D110" s="7">
        <v>-15805.94</v>
      </c>
      <c r="E110" s="7">
        <v>0</v>
      </c>
      <c r="F110" s="7">
        <v>-13578.03</v>
      </c>
      <c r="G110" s="7">
        <v>-10072.02</v>
      </c>
      <c r="H110" s="7">
        <v>-16145.86</v>
      </c>
      <c r="I110" s="7">
        <v>-19968.310000000001</v>
      </c>
      <c r="J110" s="7">
        <v>0</v>
      </c>
      <c r="K110" s="7">
        <v>-26311.29</v>
      </c>
      <c r="L110" s="7">
        <v>-34587.07</v>
      </c>
      <c r="M110" s="7">
        <v>-32903.46</v>
      </c>
      <c r="N110" s="7">
        <v>-40073.97</v>
      </c>
      <c r="O110" s="7">
        <v>0</v>
      </c>
      <c r="P110" s="7">
        <v>-50818.879999999997</v>
      </c>
      <c r="Q110" s="7">
        <v>0</v>
      </c>
      <c r="R110" s="7">
        <v>-67735.460000000006</v>
      </c>
      <c r="S110" s="7">
        <v>-6691307.7999999998</v>
      </c>
    </row>
    <row r="111" spans="1:19" x14ac:dyDescent="0.35">
      <c r="A111" s="19" t="s">
        <v>122</v>
      </c>
      <c r="B111" s="7">
        <v>3252187.95</v>
      </c>
      <c r="C111" s="7">
        <v>14847</v>
      </c>
      <c r="D111" s="7">
        <v>14847</v>
      </c>
      <c r="E111" s="7">
        <v>0</v>
      </c>
      <c r="F111" s="7">
        <v>14847</v>
      </c>
      <c r="G111" s="7">
        <v>14847</v>
      </c>
      <c r="H111" s="7">
        <v>14847</v>
      </c>
      <c r="I111" s="7">
        <v>14847</v>
      </c>
      <c r="J111" s="7">
        <v>0</v>
      </c>
      <c r="K111" s="7">
        <v>14847</v>
      </c>
      <c r="L111" s="7">
        <v>14847</v>
      </c>
      <c r="M111" s="7">
        <v>14847</v>
      </c>
      <c r="N111" s="7">
        <v>14847</v>
      </c>
      <c r="O111" s="7">
        <v>-179156.39</v>
      </c>
      <c r="P111" s="7">
        <v>14847</v>
      </c>
      <c r="Q111" s="7">
        <v>0</v>
      </c>
      <c r="R111" s="7">
        <v>-163317</v>
      </c>
      <c r="S111" s="7">
        <v>3073031.56</v>
      </c>
    </row>
    <row r="112" spans="1:19" x14ac:dyDescent="0.35">
      <c r="A112" s="19" t="s">
        <v>123</v>
      </c>
      <c r="B112" s="7">
        <v>-357446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-357446</v>
      </c>
    </row>
    <row r="113" spans="1:19" x14ac:dyDescent="0.35">
      <c r="A113" s="19" t="s">
        <v>124</v>
      </c>
      <c r="B113" s="7">
        <v>308669.40000000002</v>
      </c>
      <c r="C113" s="7">
        <v>4468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-4467.7700000000004</v>
      </c>
      <c r="P113" s="7">
        <v>0</v>
      </c>
      <c r="Q113" s="7">
        <v>0</v>
      </c>
      <c r="R113" s="7">
        <v>-4468</v>
      </c>
      <c r="S113" s="7">
        <v>304201.63</v>
      </c>
    </row>
    <row r="114" spans="1:19" x14ac:dyDescent="0.35">
      <c r="A114" s="19" t="s">
        <v>125</v>
      </c>
      <c r="B114" s="7">
        <v>-6575434.7999999998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-6575434.7999999998</v>
      </c>
    </row>
    <row r="115" spans="1:19" x14ac:dyDescent="0.35">
      <c r="A115" s="19" t="s">
        <v>126</v>
      </c>
      <c r="B115" s="7">
        <v>6575434.7999999998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-0.26</v>
      </c>
      <c r="P115" s="7">
        <v>0</v>
      </c>
      <c r="Q115" s="7">
        <v>0</v>
      </c>
      <c r="R115" s="7">
        <v>0</v>
      </c>
      <c r="S115" s="7">
        <v>6575434.54</v>
      </c>
    </row>
    <row r="116" spans="1:19" x14ac:dyDescent="0.35">
      <c r="A116" s="19" t="s">
        <v>127</v>
      </c>
      <c r="B116" s="7">
        <v>-1156350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-1156350</v>
      </c>
    </row>
    <row r="117" spans="1:19" x14ac:dyDescent="0.35">
      <c r="A117" s="19" t="s">
        <v>128</v>
      </c>
      <c r="B117" s="7">
        <v>1156350.1000000001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0.03</v>
      </c>
      <c r="P117" s="7">
        <v>0</v>
      </c>
      <c r="Q117" s="7">
        <v>0</v>
      </c>
      <c r="R117" s="7">
        <v>0</v>
      </c>
      <c r="S117" s="7">
        <v>1156350.1299999999</v>
      </c>
    </row>
    <row r="118" spans="1:19" x14ac:dyDescent="0.35">
      <c r="A118" s="19" t="s">
        <v>129</v>
      </c>
      <c r="B118" s="7">
        <v>-155054.39999999999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-155054.39999999999</v>
      </c>
    </row>
    <row r="119" spans="1:19" x14ac:dyDescent="0.35">
      <c r="A119" s="19" t="s">
        <v>130</v>
      </c>
      <c r="B119" s="7">
        <v>155054.38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0.11</v>
      </c>
      <c r="P119" s="7">
        <v>0</v>
      </c>
      <c r="Q119" s="7">
        <v>0</v>
      </c>
      <c r="R119" s="7">
        <v>0</v>
      </c>
      <c r="S119" s="7">
        <v>155054.49</v>
      </c>
    </row>
    <row r="120" spans="1:19" x14ac:dyDescent="0.35">
      <c r="A120" s="19" t="s">
        <v>131</v>
      </c>
      <c r="B120" s="7">
        <v>28.36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28.36</v>
      </c>
    </row>
    <row r="121" spans="1:19" x14ac:dyDescent="0.35">
      <c r="A121" s="19" t="s">
        <v>132</v>
      </c>
      <c r="B121" s="7">
        <v>-73518.63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-73518.63</v>
      </c>
    </row>
    <row r="122" spans="1:19" x14ac:dyDescent="0.35">
      <c r="A122" s="19" t="s">
        <v>133</v>
      </c>
      <c r="B122" s="7">
        <v>73518.7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73518.7</v>
      </c>
    </row>
    <row r="123" spans="1:19" x14ac:dyDescent="0.35">
      <c r="A123" s="19" t="s">
        <v>134</v>
      </c>
      <c r="B123" s="7">
        <v>-12228224.189999999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1634555.37</v>
      </c>
      <c r="S123" s="7">
        <v>-10593668.82</v>
      </c>
    </row>
    <row r="124" spans="1:19" x14ac:dyDescent="0.35">
      <c r="A124" s="19" t="s">
        <v>135</v>
      </c>
      <c r="B124" s="7">
        <v>10385705.59</v>
      </c>
      <c r="C124" s="7">
        <v>14664</v>
      </c>
      <c r="D124" s="7">
        <v>14664</v>
      </c>
      <c r="E124" s="7">
        <v>0</v>
      </c>
      <c r="F124" s="7">
        <v>14664</v>
      </c>
      <c r="G124" s="7">
        <v>14664</v>
      </c>
      <c r="H124" s="7">
        <v>14664</v>
      </c>
      <c r="I124" s="7">
        <v>14664</v>
      </c>
      <c r="J124" s="7">
        <v>0</v>
      </c>
      <c r="K124" s="7">
        <v>14664</v>
      </c>
      <c r="L124" s="7">
        <v>14664</v>
      </c>
      <c r="M124" s="7">
        <v>14664</v>
      </c>
      <c r="N124" s="7">
        <v>14664</v>
      </c>
      <c r="O124" s="7">
        <v>-197551.74</v>
      </c>
      <c r="P124" s="7">
        <v>14664</v>
      </c>
      <c r="Q124" s="7">
        <v>0</v>
      </c>
      <c r="R124" s="7">
        <v>-161304</v>
      </c>
      <c r="S124" s="7">
        <v>10188153.85</v>
      </c>
    </row>
    <row r="125" spans="1:19" x14ac:dyDescent="0.35">
      <c r="A125" s="19" t="s">
        <v>136</v>
      </c>
      <c r="B125" s="7">
        <v>-45098883.469999999</v>
      </c>
      <c r="C125" s="7">
        <v>-742560.21</v>
      </c>
      <c r="D125" s="7">
        <v>-742560.21</v>
      </c>
      <c r="E125" s="7">
        <v>0</v>
      </c>
      <c r="F125" s="7">
        <v>-742560.21</v>
      </c>
      <c r="G125" s="7">
        <v>-742560.21</v>
      </c>
      <c r="H125" s="7">
        <v>-742560.21</v>
      </c>
      <c r="I125" s="7">
        <v>4320959.58</v>
      </c>
      <c r="J125" s="7">
        <v>0</v>
      </c>
      <c r="K125" s="7">
        <v>-3862182.25</v>
      </c>
      <c r="L125" s="7">
        <v>-464860.54</v>
      </c>
      <c r="M125" s="7">
        <v>-464860.54</v>
      </c>
      <c r="N125" s="7">
        <v>-464860.53</v>
      </c>
      <c r="O125" s="7">
        <v>866767.65</v>
      </c>
      <c r="P125" s="7">
        <v>-2122633.7599999998</v>
      </c>
      <c r="Q125" s="7">
        <v>0</v>
      </c>
      <c r="R125" s="7">
        <v>-615567.18999999994</v>
      </c>
      <c r="S125" s="7">
        <v>-51618922.100000001</v>
      </c>
    </row>
    <row r="126" spans="1:19" x14ac:dyDescent="0.35">
      <c r="A126" s="19" t="s">
        <v>137</v>
      </c>
      <c r="B126" s="7">
        <v>-39104749.32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-39104749.32</v>
      </c>
    </row>
    <row r="127" spans="1:19" x14ac:dyDescent="0.35">
      <c r="A127" s="19" t="s">
        <v>138</v>
      </c>
      <c r="B127" s="7">
        <v>-509941.93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-509941.93</v>
      </c>
    </row>
    <row r="128" spans="1:19" x14ac:dyDescent="0.35">
      <c r="A128" s="19" t="s">
        <v>139</v>
      </c>
      <c r="B128" s="7">
        <v>-846684.72</v>
      </c>
      <c r="C128" s="7">
        <v>-2270.94</v>
      </c>
      <c r="D128" s="7">
        <v>-2270.94</v>
      </c>
      <c r="E128" s="7">
        <v>0</v>
      </c>
      <c r="F128" s="7">
        <v>-2270.94</v>
      </c>
      <c r="G128" s="7">
        <v>-2270.94</v>
      </c>
      <c r="H128" s="7">
        <v>-2270.94</v>
      </c>
      <c r="I128" s="7">
        <v>-2270.94</v>
      </c>
      <c r="J128" s="7">
        <v>0</v>
      </c>
      <c r="K128" s="7">
        <v>-2270.94</v>
      </c>
      <c r="L128" s="7">
        <v>-2270.94</v>
      </c>
      <c r="M128" s="7">
        <v>-2270.94</v>
      </c>
      <c r="N128" s="7">
        <v>-2270.94</v>
      </c>
      <c r="O128" s="7">
        <v>-23054.43</v>
      </c>
      <c r="P128" s="7">
        <v>-2270.94</v>
      </c>
      <c r="Q128" s="7">
        <v>0</v>
      </c>
      <c r="R128" s="7">
        <v>-25325.23</v>
      </c>
      <c r="S128" s="7">
        <v>-920044.72</v>
      </c>
    </row>
    <row r="129" spans="1:19" x14ac:dyDescent="0.35">
      <c r="A129" s="19" t="s">
        <v>140</v>
      </c>
      <c r="B129" s="7">
        <v>218968</v>
      </c>
      <c r="C129" s="7">
        <v>3034</v>
      </c>
      <c r="D129" s="7">
        <v>2560</v>
      </c>
      <c r="E129" s="7">
        <v>0</v>
      </c>
      <c r="F129" s="7">
        <v>2560</v>
      </c>
      <c r="G129" s="7">
        <v>2560</v>
      </c>
      <c r="H129" s="7">
        <v>2560</v>
      </c>
      <c r="I129" s="7">
        <v>2560</v>
      </c>
      <c r="J129" s="7">
        <v>0</v>
      </c>
      <c r="K129" s="7">
        <v>2560</v>
      </c>
      <c r="L129" s="7">
        <v>2560</v>
      </c>
      <c r="M129" s="7">
        <v>2560</v>
      </c>
      <c r="N129" s="7">
        <v>2560</v>
      </c>
      <c r="O129" s="7">
        <v>-36053.75</v>
      </c>
      <c r="P129" s="7">
        <v>2560</v>
      </c>
      <c r="Q129" s="7">
        <v>0</v>
      </c>
      <c r="R129" s="7">
        <v>-28634</v>
      </c>
      <c r="S129" s="7">
        <v>182914.25</v>
      </c>
    </row>
    <row r="130" spans="1:19" x14ac:dyDescent="0.35">
      <c r="A130" s="19" t="s">
        <v>141</v>
      </c>
      <c r="B130" s="7">
        <v>-2093772.05</v>
      </c>
      <c r="C130" s="7">
        <v>36032.65</v>
      </c>
      <c r="D130" s="7">
        <v>57501.45</v>
      </c>
      <c r="E130" s="7">
        <v>0</v>
      </c>
      <c r="F130" s="7">
        <v>32625.19</v>
      </c>
      <c r="G130" s="7">
        <v>23456.31</v>
      </c>
      <c r="H130" s="7">
        <v>13381.19</v>
      </c>
      <c r="I130" s="7">
        <v>1936706.73</v>
      </c>
      <c r="J130" s="7">
        <v>0</v>
      </c>
      <c r="K130" s="7">
        <v>28215.32</v>
      </c>
      <c r="L130" s="7">
        <v>852.27</v>
      </c>
      <c r="M130" s="7">
        <v>11436.46</v>
      </c>
      <c r="N130" s="7">
        <v>856.37</v>
      </c>
      <c r="O130" s="7">
        <v>0.21</v>
      </c>
      <c r="P130" s="7">
        <v>858.44</v>
      </c>
      <c r="Q130" s="7">
        <v>0</v>
      </c>
      <c r="R130" s="7">
        <v>4287.53</v>
      </c>
      <c r="S130" s="7">
        <v>52438.07</v>
      </c>
    </row>
    <row r="131" spans="1:19" x14ac:dyDescent="0.35">
      <c r="A131" s="19" t="s">
        <v>142</v>
      </c>
      <c r="B131" s="7">
        <v>-2280899.04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-2280899.04</v>
      </c>
    </row>
    <row r="132" spans="1:19" x14ac:dyDescent="0.35">
      <c r="A132" s="19" t="s">
        <v>95</v>
      </c>
      <c r="B132" s="7">
        <v>-72649416.299999997</v>
      </c>
      <c r="C132" s="7">
        <v>230684</v>
      </c>
      <c r="D132" s="7">
        <v>230684</v>
      </c>
      <c r="E132" s="7">
        <v>0</v>
      </c>
      <c r="F132" s="7">
        <v>230684</v>
      </c>
      <c r="G132" s="7">
        <v>230684</v>
      </c>
      <c r="H132" s="7">
        <v>230684</v>
      </c>
      <c r="I132" s="7">
        <v>230684</v>
      </c>
      <c r="J132" s="7">
        <v>0</v>
      </c>
      <c r="K132" s="7">
        <v>230684</v>
      </c>
      <c r="L132" s="7">
        <v>230684</v>
      </c>
      <c r="M132" s="7">
        <v>230684</v>
      </c>
      <c r="N132" s="7">
        <v>230684</v>
      </c>
      <c r="O132" s="7">
        <v>-1336630</v>
      </c>
      <c r="P132" s="7">
        <v>230684</v>
      </c>
      <c r="Q132" s="7">
        <v>0</v>
      </c>
      <c r="R132" s="7">
        <v>-674749</v>
      </c>
      <c r="S132" s="7">
        <v>-72123271.299999997</v>
      </c>
    </row>
    <row r="133" spans="1:19" x14ac:dyDescent="0.35">
      <c r="A133" s="19" t="s">
        <v>97</v>
      </c>
      <c r="B133" s="7">
        <v>-39671863.710000001</v>
      </c>
      <c r="C133" s="7">
        <v>1485110</v>
      </c>
      <c r="D133" s="7">
        <v>1485110</v>
      </c>
      <c r="E133" s="7">
        <v>0</v>
      </c>
      <c r="F133" s="7">
        <v>1485110</v>
      </c>
      <c r="G133" s="7">
        <v>1485110</v>
      </c>
      <c r="H133" s="7">
        <v>1485110</v>
      </c>
      <c r="I133" s="7">
        <v>1617937</v>
      </c>
      <c r="J133" s="7">
        <v>220344</v>
      </c>
      <c r="K133" s="7">
        <v>1507248</v>
      </c>
      <c r="L133" s="7">
        <v>1507248</v>
      </c>
      <c r="M133" s="7">
        <v>1507248</v>
      </c>
      <c r="N133" s="7">
        <v>1507248</v>
      </c>
      <c r="O133" s="7">
        <v>0</v>
      </c>
      <c r="P133" s="7">
        <v>1984780</v>
      </c>
      <c r="Q133" s="7">
        <v>0</v>
      </c>
      <c r="R133" s="7">
        <v>1925362</v>
      </c>
      <c r="S133" s="7">
        <v>-20468898.710000001</v>
      </c>
    </row>
    <row r="134" spans="1:19" s="19" customFormat="1" x14ac:dyDescent="0.35">
      <c r="A134" s="19" t="s">
        <v>209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>
        <v>-883545</v>
      </c>
      <c r="S134" s="7">
        <v>-883545</v>
      </c>
    </row>
    <row r="135" spans="1:19" x14ac:dyDescent="0.35">
      <c r="A135" s="24" t="s">
        <v>143</v>
      </c>
      <c r="B135" s="15">
        <v>-359773863.63999999</v>
      </c>
      <c r="C135" s="15">
        <v>1243658.68</v>
      </c>
      <c r="D135" s="15">
        <v>1259775.6200000001</v>
      </c>
      <c r="E135" s="15">
        <v>0</v>
      </c>
      <c r="F135" s="15">
        <v>1061610.1200000001</v>
      </c>
      <c r="G135" s="15">
        <v>1231464.4099999999</v>
      </c>
      <c r="H135" s="15">
        <v>1215315.45</v>
      </c>
      <c r="I135" s="15">
        <v>4520617.88</v>
      </c>
      <c r="J135" s="15">
        <v>220344</v>
      </c>
      <c r="K135" s="15">
        <v>-2230222.9900000002</v>
      </c>
      <c r="L135" s="15">
        <v>889430.04</v>
      </c>
      <c r="M135" s="15">
        <v>901697.86</v>
      </c>
      <c r="N135" s="15">
        <v>4315748.3499999996</v>
      </c>
      <c r="O135" s="15">
        <v>4059222.38</v>
      </c>
      <c r="P135" s="15">
        <v>5318721.88</v>
      </c>
      <c r="Q135" s="15">
        <v>-1532177.64</v>
      </c>
      <c r="R135" s="15">
        <v>2689005.79</v>
      </c>
      <c r="S135" s="15">
        <v>-334609651.81</v>
      </c>
    </row>
    <row r="136" spans="1:19" x14ac:dyDescent="0.35">
      <c r="A136" s="22" t="s">
        <v>18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x14ac:dyDescent="0.35">
      <c r="A137" s="19" t="s">
        <v>144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x14ac:dyDescent="0.35">
      <c r="A138" s="19" t="s">
        <v>219</v>
      </c>
      <c r="B138" s="7">
        <v>-352.54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352.54</v>
      </c>
      <c r="P138" s="7">
        <v>0</v>
      </c>
      <c r="Q138" s="7">
        <v>0</v>
      </c>
      <c r="R138" s="7">
        <v>0</v>
      </c>
      <c r="S138" s="7">
        <v>0</v>
      </c>
    </row>
    <row r="139" spans="1:19" x14ac:dyDescent="0.35">
      <c r="A139" s="19" t="s">
        <v>89</v>
      </c>
      <c r="B139" s="7">
        <v>-21211.43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10182.69</v>
      </c>
      <c r="L139" s="7">
        <v>0</v>
      </c>
      <c r="M139" s="7">
        <v>0</v>
      </c>
      <c r="N139" s="7">
        <v>0</v>
      </c>
      <c r="O139" s="7">
        <v>14666.51</v>
      </c>
      <c r="P139" s="7">
        <v>0</v>
      </c>
      <c r="Q139" s="7">
        <v>0</v>
      </c>
      <c r="R139" s="7">
        <v>0</v>
      </c>
      <c r="S139" s="7">
        <v>3637.77</v>
      </c>
    </row>
    <row r="140" spans="1:19" x14ac:dyDescent="0.35">
      <c r="A140" s="19" t="s">
        <v>90</v>
      </c>
      <c r="B140" s="7">
        <v>-2750685.18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-198454.83</v>
      </c>
      <c r="L140" s="7">
        <v>0</v>
      </c>
      <c r="M140" s="7">
        <v>0</v>
      </c>
      <c r="N140" s="7">
        <v>0</v>
      </c>
      <c r="O140" s="7">
        <v>-15227.12</v>
      </c>
      <c r="P140" s="7">
        <v>52947.54</v>
      </c>
      <c r="Q140" s="7">
        <v>-78151.22</v>
      </c>
      <c r="R140" s="7">
        <v>-116255.33</v>
      </c>
      <c r="S140" s="7">
        <v>-3105826.14</v>
      </c>
    </row>
    <row r="141" spans="1:19" x14ac:dyDescent="0.35">
      <c r="A141" s="19" t="s">
        <v>91</v>
      </c>
      <c r="B141" s="7">
        <v>-39.06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-121.8</v>
      </c>
      <c r="L141" s="7">
        <v>0</v>
      </c>
      <c r="M141" s="7">
        <v>0</v>
      </c>
      <c r="N141" s="7">
        <v>0</v>
      </c>
      <c r="O141" s="7">
        <v>-121.8</v>
      </c>
      <c r="P141" s="7">
        <v>0</v>
      </c>
      <c r="Q141" s="7">
        <v>0</v>
      </c>
      <c r="R141" s="7">
        <v>0</v>
      </c>
      <c r="S141" s="7">
        <v>-282.66000000000003</v>
      </c>
    </row>
    <row r="142" spans="1:19" x14ac:dyDescent="0.35">
      <c r="A142" s="19" t="s">
        <v>220</v>
      </c>
      <c r="B142" s="7">
        <v>-121494.57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34676.67</v>
      </c>
      <c r="L142" s="7">
        <v>0</v>
      </c>
      <c r="M142" s="7">
        <v>0</v>
      </c>
      <c r="N142" s="7">
        <v>0</v>
      </c>
      <c r="O142" s="7">
        <v>101569.93</v>
      </c>
      <c r="P142" s="7">
        <v>0</v>
      </c>
      <c r="Q142" s="7">
        <v>-19201.759999999998</v>
      </c>
      <c r="R142" s="7">
        <v>4449.7299999999996</v>
      </c>
      <c r="S142" s="7">
        <v>0</v>
      </c>
    </row>
    <row r="143" spans="1:19" x14ac:dyDescent="0.35">
      <c r="A143" s="19" t="s">
        <v>145</v>
      </c>
      <c r="B143" s="7">
        <v>-1725394.82</v>
      </c>
      <c r="C143" s="7">
        <v>1443036.42</v>
      </c>
      <c r="D143" s="7">
        <v>-1499388.45</v>
      </c>
      <c r="E143" s="7">
        <v>0</v>
      </c>
      <c r="F143" s="7">
        <v>-1484202.51</v>
      </c>
      <c r="G143" s="7">
        <v>-231683.97</v>
      </c>
      <c r="H143" s="7">
        <v>63830.97</v>
      </c>
      <c r="I143" s="7">
        <v>-505905.97</v>
      </c>
      <c r="J143" s="7">
        <v>0</v>
      </c>
      <c r="K143" s="7">
        <v>840705.61</v>
      </c>
      <c r="L143" s="7">
        <v>-486024.84</v>
      </c>
      <c r="M143" s="7">
        <v>-1544301.6</v>
      </c>
      <c r="N143" s="7">
        <v>-503897.28</v>
      </c>
      <c r="O143" s="7">
        <v>0</v>
      </c>
      <c r="P143" s="7">
        <v>397682.46</v>
      </c>
      <c r="Q143" s="7">
        <v>0</v>
      </c>
      <c r="R143" s="7">
        <v>354837.89</v>
      </c>
      <c r="S143" s="7">
        <v>-4880706.09</v>
      </c>
    </row>
    <row r="144" spans="1:19" x14ac:dyDescent="0.35">
      <c r="A144" s="19" t="s">
        <v>146</v>
      </c>
      <c r="B144" s="7">
        <v>-981335.44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378432.39</v>
      </c>
      <c r="P144" s="7">
        <v>0</v>
      </c>
      <c r="Q144" s="7">
        <v>0</v>
      </c>
      <c r="R144" s="7">
        <v>0</v>
      </c>
      <c r="S144" s="7">
        <v>-602903.05000000005</v>
      </c>
    </row>
    <row r="145" spans="1:19" x14ac:dyDescent="0.35">
      <c r="A145" s="19" t="s">
        <v>147</v>
      </c>
      <c r="B145" s="7">
        <v>67642.64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67642.64</v>
      </c>
    </row>
    <row r="146" spans="1:19" x14ac:dyDescent="0.35">
      <c r="A146" s="19" t="s">
        <v>148</v>
      </c>
      <c r="B146" s="7">
        <v>-397761.95</v>
      </c>
      <c r="C146" s="7">
        <v>198144.06</v>
      </c>
      <c r="D146" s="7">
        <v>191505.03</v>
      </c>
      <c r="E146" s="7">
        <v>0</v>
      </c>
      <c r="F146" s="7">
        <v>204095.57</v>
      </c>
      <c r="G146" s="7">
        <v>13380.95</v>
      </c>
      <c r="H146" s="7">
        <v>105930.81</v>
      </c>
      <c r="I146" s="7">
        <v>-818150.44</v>
      </c>
      <c r="J146" s="7">
        <v>0</v>
      </c>
      <c r="K146" s="7">
        <v>-395040.31</v>
      </c>
      <c r="L146" s="7">
        <v>-106513.21</v>
      </c>
      <c r="M146" s="7">
        <v>-235693.72</v>
      </c>
      <c r="N146" s="7">
        <v>342860.24</v>
      </c>
      <c r="O146" s="7">
        <v>-51223.62</v>
      </c>
      <c r="P146" s="7">
        <v>372672.64</v>
      </c>
      <c r="Q146" s="7">
        <v>0</v>
      </c>
      <c r="R146" s="7">
        <v>-57587.03</v>
      </c>
      <c r="S146" s="7">
        <v>-633380.98</v>
      </c>
    </row>
    <row r="147" spans="1:19" x14ac:dyDescent="0.35">
      <c r="A147" s="19" t="s">
        <v>149</v>
      </c>
      <c r="B147" s="7">
        <v>-241402.35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-241402.35</v>
      </c>
    </row>
    <row r="148" spans="1:19" x14ac:dyDescent="0.35">
      <c r="A148" s="19" t="s">
        <v>150</v>
      </c>
      <c r="B148" s="7">
        <v>6658430.6299999999</v>
      </c>
      <c r="C148" s="7">
        <v>0</v>
      </c>
      <c r="D148" s="7">
        <v>0</v>
      </c>
      <c r="E148" s="7">
        <v>0</v>
      </c>
      <c r="F148" s="7">
        <v>-58763.67</v>
      </c>
      <c r="G148" s="7">
        <v>-51624.51</v>
      </c>
      <c r="H148" s="7">
        <v>0</v>
      </c>
      <c r="I148" s="7">
        <v>-110388.19</v>
      </c>
      <c r="J148" s="7">
        <v>0</v>
      </c>
      <c r="K148" s="7">
        <v>0</v>
      </c>
      <c r="L148" s="7">
        <v>0</v>
      </c>
      <c r="M148" s="7">
        <v>-869360.88</v>
      </c>
      <c r="N148" s="7">
        <v>0</v>
      </c>
      <c r="O148" s="7">
        <v>0</v>
      </c>
      <c r="P148" s="7">
        <v>0</v>
      </c>
      <c r="Q148" s="7">
        <v>0</v>
      </c>
      <c r="R148" s="7">
        <v>-483185.69</v>
      </c>
      <c r="S148" s="7">
        <v>5085107.6900000004</v>
      </c>
    </row>
    <row r="149" spans="1:19" x14ac:dyDescent="0.35">
      <c r="A149" s="19" t="s">
        <v>151</v>
      </c>
      <c r="B149" s="7">
        <v>-0.04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-0.04</v>
      </c>
    </row>
    <row r="150" spans="1:19" x14ac:dyDescent="0.35">
      <c r="A150" s="19" t="s">
        <v>152</v>
      </c>
      <c r="B150" s="7">
        <v>-0.05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-0.05</v>
      </c>
    </row>
    <row r="151" spans="1:19" x14ac:dyDescent="0.35">
      <c r="A151" s="19" t="s">
        <v>59</v>
      </c>
      <c r="B151" s="7">
        <v>0.11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0.11</v>
      </c>
    </row>
    <row r="152" spans="1:19" x14ac:dyDescent="0.35">
      <c r="A152" s="19" t="s">
        <v>153</v>
      </c>
      <c r="B152" s="7">
        <v>52936.45</v>
      </c>
      <c r="C152" s="7">
        <v>1964.45</v>
      </c>
      <c r="D152" s="7">
        <v>1964.45</v>
      </c>
      <c r="E152" s="7">
        <v>0</v>
      </c>
      <c r="F152" s="7">
        <v>1964.45</v>
      </c>
      <c r="G152" s="7">
        <v>1964.46</v>
      </c>
      <c r="H152" s="7">
        <v>1964.45</v>
      </c>
      <c r="I152" s="7">
        <v>1964.45</v>
      </c>
      <c r="J152" s="7">
        <v>0</v>
      </c>
      <c r="K152" s="7">
        <v>1964.45</v>
      </c>
      <c r="L152" s="7">
        <v>1964.45</v>
      </c>
      <c r="M152" s="7">
        <v>1964.45</v>
      </c>
      <c r="N152" s="7">
        <v>1750.25</v>
      </c>
      <c r="O152" s="7">
        <v>-100907.1</v>
      </c>
      <c r="P152" s="7">
        <v>1964.45</v>
      </c>
      <c r="Q152" s="7">
        <v>0</v>
      </c>
      <c r="R152" s="7">
        <v>1689.03</v>
      </c>
      <c r="S152" s="7">
        <v>-24886.86</v>
      </c>
    </row>
    <row r="153" spans="1:19" x14ac:dyDescent="0.35">
      <c r="A153" s="19" t="s">
        <v>154</v>
      </c>
      <c r="B153" s="7">
        <v>0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-32016.91</v>
      </c>
      <c r="L153" s="7">
        <v>-2687.86</v>
      </c>
      <c r="M153" s="7">
        <v>-4543.74</v>
      </c>
      <c r="N153" s="7">
        <v>-3899.4</v>
      </c>
      <c r="O153" s="7">
        <v>0</v>
      </c>
      <c r="P153" s="7">
        <v>-8619.44</v>
      </c>
      <c r="Q153" s="7">
        <v>0</v>
      </c>
      <c r="R153" s="7">
        <v>-9521.73</v>
      </c>
      <c r="S153" s="7">
        <v>-61289.08</v>
      </c>
    </row>
    <row r="154" spans="1:19" x14ac:dyDescent="0.35">
      <c r="A154" s="19" t="s">
        <v>155</v>
      </c>
      <c r="B154" s="7">
        <v>-1824601.31</v>
      </c>
      <c r="C154" s="7">
        <v>-1467.31</v>
      </c>
      <c r="D154" s="7">
        <v>-853.3</v>
      </c>
      <c r="E154" s="7">
        <v>0</v>
      </c>
      <c r="F154" s="7">
        <v>-33.39</v>
      </c>
      <c r="G154" s="7">
        <v>-934.9</v>
      </c>
      <c r="H154" s="7">
        <v>-934.85</v>
      </c>
      <c r="I154" s="7">
        <v>-1160.2</v>
      </c>
      <c r="J154" s="7">
        <v>0</v>
      </c>
      <c r="K154" s="7">
        <v>-2111.75</v>
      </c>
      <c r="L154" s="7">
        <v>16702.5</v>
      </c>
      <c r="M154" s="7">
        <v>767.91</v>
      </c>
      <c r="N154" s="7">
        <v>0</v>
      </c>
      <c r="O154" s="7">
        <v>28588.14</v>
      </c>
      <c r="P154" s="7">
        <v>175.28</v>
      </c>
      <c r="Q154" s="7">
        <v>0</v>
      </c>
      <c r="R154" s="7">
        <v>1076.74</v>
      </c>
      <c r="S154" s="7">
        <v>-1784786.44</v>
      </c>
    </row>
    <row r="155" spans="1:19" x14ac:dyDescent="0.35">
      <c r="A155" s="19" t="s">
        <v>156</v>
      </c>
      <c r="B155" s="7">
        <v>-0.12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-0.12</v>
      </c>
    </row>
    <row r="156" spans="1:19" x14ac:dyDescent="0.35">
      <c r="A156" s="19" t="s">
        <v>157</v>
      </c>
      <c r="B156" s="7">
        <v>0.03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0.03</v>
      </c>
    </row>
    <row r="157" spans="1:19" x14ac:dyDescent="0.35">
      <c r="A157" s="19" t="s">
        <v>158</v>
      </c>
      <c r="B157" s="7">
        <v>0.15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0.15</v>
      </c>
    </row>
    <row r="158" spans="1:19" x14ac:dyDescent="0.35">
      <c r="A158" s="19" t="s">
        <v>159</v>
      </c>
      <c r="B158" s="7">
        <v>-0.12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-0.12</v>
      </c>
    </row>
    <row r="159" spans="1:19" x14ac:dyDescent="0.35">
      <c r="A159" s="19" t="s">
        <v>160</v>
      </c>
      <c r="B159" s="7">
        <v>-4621158.78</v>
      </c>
      <c r="C159" s="7">
        <v>0</v>
      </c>
      <c r="D159" s="7">
        <v>0</v>
      </c>
      <c r="E159" s="7">
        <v>0</v>
      </c>
      <c r="F159" s="7">
        <v>58763.67</v>
      </c>
      <c r="G159" s="7">
        <v>51624.51</v>
      </c>
      <c r="H159" s="7">
        <v>0</v>
      </c>
      <c r="I159" s="7">
        <v>110388.19</v>
      </c>
      <c r="J159" s="7">
        <v>0</v>
      </c>
      <c r="K159" s="7">
        <v>0</v>
      </c>
      <c r="L159" s="7">
        <v>0</v>
      </c>
      <c r="M159" s="7">
        <v>869360.88</v>
      </c>
      <c r="N159" s="7">
        <v>0</v>
      </c>
      <c r="O159" s="7">
        <v>0</v>
      </c>
      <c r="P159" s="7">
        <v>0</v>
      </c>
      <c r="Q159" s="7">
        <v>0</v>
      </c>
      <c r="R159" s="7">
        <v>483185.69</v>
      </c>
      <c r="S159" s="7">
        <v>-3047835.84</v>
      </c>
    </row>
    <row r="160" spans="1:19" x14ac:dyDescent="0.35">
      <c r="A160" s="19" t="s">
        <v>161</v>
      </c>
      <c r="B160" s="7">
        <v>17360.91</v>
      </c>
      <c r="C160" s="7">
        <v>0</v>
      </c>
      <c r="D160" s="7">
        <v>0</v>
      </c>
      <c r="E160" s="7">
        <v>0</v>
      </c>
      <c r="F160" s="7">
        <v>16.96</v>
      </c>
      <c r="G160" s="7">
        <v>143.59</v>
      </c>
      <c r="H160" s="7">
        <v>0</v>
      </c>
      <c r="I160" s="7">
        <v>160.55000000000001</v>
      </c>
      <c r="J160" s="7">
        <v>0</v>
      </c>
      <c r="K160" s="7">
        <v>0</v>
      </c>
      <c r="L160" s="7">
        <v>0</v>
      </c>
      <c r="M160" s="7">
        <v>2153.38</v>
      </c>
      <c r="N160" s="7">
        <v>0</v>
      </c>
      <c r="O160" s="7">
        <v>0</v>
      </c>
      <c r="P160" s="7">
        <v>0</v>
      </c>
      <c r="Q160" s="7">
        <v>0</v>
      </c>
      <c r="R160" s="7">
        <v>2004.82</v>
      </c>
      <c r="S160" s="7">
        <v>21840.21</v>
      </c>
    </row>
    <row r="161" spans="1:19" x14ac:dyDescent="0.35">
      <c r="A161" s="19" t="s">
        <v>162</v>
      </c>
      <c r="B161" s="7">
        <v>2034154.28</v>
      </c>
      <c r="C161" s="7">
        <v>0</v>
      </c>
      <c r="D161" s="7">
        <v>0</v>
      </c>
      <c r="E161" s="7">
        <v>0</v>
      </c>
      <c r="F161" s="7">
        <v>-43899.69</v>
      </c>
      <c r="G161" s="7">
        <v>-75873.69</v>
      </c>
      <c r="H161" s="7">
        <v>0</v>
      </c>
      <c r="I161" s="7">
        <v>-119773.36</v>
      </c>
      <c r="J161" s="7">
        <v>0</v>
      </c>
      <c r="K161" s="7">
        <v>0</v>
      </c>
      <c r="L161" s="7">
        <v>0</v>
      </c>
      <c r="M161" s="7">
        <v>-767633.27</v>
      </c>
      <c r="N161" s="7">
        <v>0</v>
      </c>
      <c r="O161" s="7">
        <v>0</v>
      </c>
      <c r="P161" s="7">
        <v>0</v>
      </c>
      <c r="Q161" s="7">
        <v>0</v>
      </c>
      <c r="R161" s="7">
        <v>-2437572.63</v>
      </c>
      <c r="S161" s="7">
        <v>-1410598.36</v>
      </c>
    </row>
    <row r="162" spans="1:19" x14ac:dyDescent="0.35">
      <c r="A162" s="19" t="s">
        <v>163</v>
      </c>
      <c r="B162" s="7">
        <v>149241.32</v>
      </c>
      <c r="C162" s="7">
        <v>-45997.94</v>
      </c>
      <c r="D162" s="7">
        <v>-61927.7</v>
      </c>
      <c r="E162" s="7">
        <v>0</v>
      </c>
      <c r="F162" s="7">
        <v>-38154.910000000003</v>
      </c>
      <c r="G162" s="7">
        <v>257119.55</v>
      </c>
      <c r="H162" s="7">
        <v>-32915.839999999997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-149527.12</v>
      </c>
      <c r="O162" s="7">
        <v>-227364.27</v>
      </c>
      <c r="P162" s="7">
        <v>149527.12</v>
      </c>
      <c r="Q162" s="7">
        <v>0</v>
      </c>
      <c r="R162" s="7">
        <v>863.68</v>
      </c>
      <c r="S162" s="7">
        <v>863.89</v>
      </c>
    </row>
    <row r="163" spans="1:19" x14ac:dyDescent="0.35">
      <c r="A163" s="19" t="s">
        <v>164</v>
      </c>
      <c r="B163" s="7">
        <v>-135642.13</v>
      </c>
      <c r="C163" s="7">
        <v>611</v>
      </c>
      <c r="D163" s="7">
        <v>611</v>
      </c>
      <c r="E163" s="7">
        <v>0</v>
      </c>
      <c r="F163" s="7">
        <v>611</v>
      </c>
      <c r="G163" s="7">
        <v>611.01</v>
      </c>
      <c r="H163" s="7">
        <v>611</v>
      </c>
      <c r="I163" s="7">
        <v>611</v>
      </c>
      <c r="J163" s="7">
        <v>0</v>
      </c>
      <c r="K163" s="7">
        <v>611</v>
      </c>
      <c r="L163" s="7">
        <v>611</v>
      </c>
      <c r="M163" s="7">
        <v>611</v>
      </c>
      <c r="N163" s="7">
        <v>611</v>
      </c>
      <c r="O163" s="7">
        <v>0</v>
      </c>
      <c r="P163" s="7">
        <v>611</v>
      </c>
      <c r="Q163" s="7">
        <v>0</v>
      </c>
      <c r="R163" s="7">
        <v>611.01</v>
      </c>
      <c r="S163" s="7">
        <v>-128310.11</v>
      </c>
    </row>
    <row r="164" spans="1:19" x14ac:dyDescent="0.35">
      <c r="A164" s="19" t="s">
        <v>165</v>
      </c>
      <c r="B164" s="7">
        <v>-206876.82</v>
      </c>
      <c r="C164" s="7">
        <v>931.88</v>
      </c>
      <c r="D164" s="7">
        <v>931.87</v>
      </c>
      <c r="E164" s="7">
        <v>0</v>
      </c>
      <c r="F164" s="7">
        <v>931.88</v>
      </c>
      <c r="G164" s="7">
        <v>931.88</v>
      </c>
      <c r="H164" s="7">
        <v>931.88</v>
      </c>
      <c r="I164" s="7">
        <v>931.87</v>
      </c>
      <c r="J164" s="7">
        <v>0</v>
      </c>
      <c r="K164" s="7">
        <v>931.88</v>
      </c>
      <c r="L164" s="7">
        <v>931.88</v>
      </c>
      <c r="M164" s="7">
        <v>931.87</v>
      </c>
      <c r="N164" s="7">
        <v>931.88</v>
      </c>
      <c r="O164" s="7">
        <v>0</v>
      </c>
      <c r="P164" s="7">
        <v>931.88</v>
      </c>
      <c r="Q164" s="7">
        <v>0</v>
      </c>
      <c r="R164" s="7">
        <v>931.88</v>
      </c>
      <c r="S164" s="7">
        <v>-195694.29</v>
      </c>
    </row>
    <row r="165" spans="1:19" x14ac:dyDescent="0.35">
      <c r="A165" s="19" t="s">
        <v>166</v>
      </c>
      <c r="B165" s="7">
        <v>0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34704.769999999997</v>
      </c>
      <c r="M165" s="7">
        <v>4543.74</v>
      </c>
      <c r="N165" s="7">
        <v>3899.4</v>
      </c>
      <c r="O165" s="7">
        <v>0</v>
      </c>
      <c r="P165" s="7">
        <v>8619.44</v>
      </c>
      <c r="Q165" s="7">
        <v>0</v>
      </c>
      <c r="R165" s="7">
        <v>9521.73</v>
      </c>
      <c r="S165" s="7">
        <v>61289.08</v>
      </c>
    </row>
    <row r="166" spans="1:19" x14ac:dyDescent="0.35">
      <c r="A166" s="19" t="s">
        <v>167</v>
      </c>
      <c r="B166" s="7">
        <v>294986.59000000003</v>
      </c>
      <c r="C166" s="7">
        <v>-12291.11</v>
      </c>
      <c r="D166" s="7">
        <v>-12291.11</v>
      </c>
      <c r="E166" s="7">
        <v>0</v>
      </c>
      <c r="F166" s="7">
        <v>-12291.11</v>
      </c>
      <c r="G166" s="7">
        <v>-12291.11</v>
      </c>
      <c r="H166" s="7">
        <v>-12291.1</v>
      </c>
      <c r="I166" s="7">
        <v>-12291.11</v>
      </c>
      <c r="J166" s="7">
        <v>0</v>
      </c>
      <c r="K166" s="7">
        <v>-12291.11</v>
      </c>
      <c r="L166" s="7">
        <v>-12291.11</v>
      </c>
      <c r="M166" s="7">
        <v>-12291.11</v>
      </c>
      <c r="N166" s="7">
        <v>-12291.11</v>
      </c>
      <c r="O166" s="7">
        <v>0</v>
      </c>
      <c r="P166" s="7">
        <v>-12291.11</v>
      </c>
      <c r="Q166" s="7">
        <v>0</v>
      </c>
      <c r="R166" s="7">
        <v>-12291.11</v>
      </c>
      <c r="S166" s="7">
        <v>147493.28</v>
      </c>
    </row>
    <row r="167" spans="1:19" x14ac:dyDescent="0.35">
      <c r="A167" s="19" t="s">
        <v>168</v>
      </c>
      <c r="B167" s="7">
        <v>8059339.2599999998</v>
      </c>
      <c r="C167" s="7">
        <v>402800.08</v>
      </c>
      <c r="D167" s="7">
        <v>118933.9</v>
      </c>
      <c r="E167" s="7">
        <v>0</v>
      </c>
      <c r="F167" s="7">
        <v>202509.51</v>
      </c>
      <c r="G167" s="7">
        <v>217324</v>
      </c>
      <c r="H167" s="7">
        <v>471588.46</v>
      </c>
      <c r="I167" s="7">
        <v>97666.5</v>
      </c>
      <c r="J167" s="7">
        <v>0</v>
      </c>
      <c r="K167" s="7">
        <v>341484.03</v>
      </c>
      <c r="L167" s="7">
        <v>327851.71999999997</v>
      </c>
      <c r="M167" s="7">
        <v>141371.29</v>
      </c>
      <c r="N167" s="7">
        <v>213868.96</v>
      </c>
      <c r="O167" s="7">
        <v>0</v>
      </c>
      <c r="P167" s="7">
        <v>217502.88</v>
      </c>
      <c r="Q167" s="7">
        <v>0</v>
      </c>
      <c r="R167" s="7">
        <v>308054.25</v>
      </c>
      <c r="S167" s="7">
        <v>11120294.84</v>
      </c>
    </row>
    <row r="168" spans="1:19" x14ac:dyDescent="0.35">
      <c r="A168" s="19" t="s">
        <v>169</v>
      </c>
      <c r="B168" s="7">
        <v>-194927.14</v>
      </c>
      <c r="C168" s="7">
        <v>-7.58</v>
      </c>
      <c r="D168" s="7">
        <v>0</v>
      </c>
      <c r="E168" s="7">
        <v>0</v>
      </c>
      <c r="F168" s="7">
        <v>0</v>
      </c>
      <c r="G168" s="7">
        <v>-76.599999999999994</v>
      </c>
      <c r="H168" s="7">
        <v>0</v>
      </c>
      <c r="I168" s="7">
        <v>0</v>
      </c>
      <c r="J168" s="7">
        <v>0</v>
      </c>
      <c r="K168" s="7">
        <v>-122.45</v>
      </c>
      <c r="L168" s="7">
        <v>-308.70999999999998</v>
      </c>
      <c r="M168" s="7">
        <v>0</v>
      </c>
      <c r="N168" s="7">
        <v>-16.079999999999998</v>
      </c>
      <c r="O168" s="7">
        <v>0.21</v>
      </c>
      <c r="P168" s="7">
        <v>-31.36</v>
      </c>
      <c r="Q168" s="7">
        <v>0</v>
      </c>
      <c r="R168" s="7">
        <v>-109.95</v>
      </c>
      <c r="S168" s="7">
        <v>-195599.66</v>
      </c>
    </row>
    <row r="169" spans="1:19" x14ac:dyDescent="0.35">
      <c r="A169" s="19" t="s">
        <v>170</v>
      </c>
      <c r="B169" s="7">
        <v>-1243151.8500000001</v>
      </c>
      <c r="C169" s="7">
        <v>29917.23</v>
      </c>
      <c r="D169" s="7">
        <v>261000.18</v>
      </c>
      <c r="E169" s="7">
        <v>0</v>
      </c>
      <c r="F169" s="7">
        <v>-157398.99</v>
      </c>
      <c r="G169" s="7">
        <v>66979.710000000006</v>
      </c>
      <c r="H169" s="7">
        <v>-92831.13</v>
      </c>
      <c r="I169" s="7">
        <v>-44007.6</v>
      </c>
      <c r="J169" s="7">
        <v>0</v>
      </c>
      <c r="K169" s="7">
        <v>58980.39</v>
      </c>
      <c r="L169" s="7">
        <v>53763.99</v>
      </c>
      <c r="M169" s="7">
        <v>13412.91</v>
      </c>
      <c r="N169" s="7">
        <v>-66179.87</v>
      </c>
      <c r="O169" s="7">
        <v>0</v>
      </c>
      <c r="P169" s="7">
        <v>-31179.07</v>
      </c>
      <c r="Q169" s="7">
        <v>0</v>
      </c>
      <c r="R169" s="7">
        <v>71462.37</v>
      </c>
      <c r="S169" s="7">
        <v>-1079231.73</v>
      </c>
    </row>
    <row r="170" spans="1:19" x14ac:dyDescent="0.35">
      <c r="A170" s="19" t="s">
        <v>171</v>
      </c>
      <c r="B170" s="7">
        <v>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0.21</v>
      </c>
      <c r="P170" s="7">
        <v>0</v>
      </c>
      <c r="Q170" s="7">
        <v>0</v>
      </c>
      <c r="R170" s="7">
        <v>0</v>
      </c>
      <c r="S170" s="7">
        <v>0.21</v>
      </c>
    </row>
    <row r="171" spans="1:19" x14ac:dyDescent="0.35">
      <c r="A171" s="19" t="s">
        <v>172</v>
      </c>
      <c r="B171" s="7">
        <v>367348.71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367348.71</v>
      </c>
    </row>
    <row r="172" spans="1:19" x14ac:dyDescent="0.35">
      <c r="A172" s="19" t="s">
        <v>173</v>
      </c>
      <c r="B172" s="7">
        <v>-618291.82999999996</v>
      </c>
      <c r="C172" s="7">
        <v>10455.969999999999</v>
      </c>
      <c r="D172" s="7">
        <v>10455.959999999999</v>
      </c>
      <c r="E172" s="7">
        <v>0</v>
      </c>
      <c r="F172" s="7">
        <v>10455.969999999999</v>
      </c>
      <c r="G172" s="7">
        <v>10455.959999999999</v>
      </c>
      <c r="H172" s="7">
        <v>10455.969999999999</v>
      </c>
      <c r="I172" s="7">
        <v>10455.959999999999</v>
      </c>
      <c r="J172" s="7">
        <v>0</v>
      </c>
      <c r="K172" s="7">
        <v>10455.969999999999</v>
      </c>
      <c r="L172" s="7">
        <v>10455.959999999999</v>
      </c>
      <c r="M172" s="7">
        <v>10455.969999999999</v>
      </c>
      <c r="N172" s="7">
        <v>10455.959999999999</v>
      </c>
      <c r="O172" s="7">
        <v>0</v>
      </c>
      <c r="P172" s="7">
        <v>10455.969999999999</v>
      </c>
      <c r="Q172" s="7">
        <v>0</v>
      </c>
      <c r="R172" s="7">
        <v>10455.959999999999</v>
      </c>
      <c r="S172" s="7">
        <v>-492820.25</v>
      </c>
    </row>
    <row r="173" spans="1:19" x14ac:dyDescent="0.35">
      <c r="A173" s="19" t="s">
        <v>174</v>
      </c>
      <c r="B173" s="7">
        <v>33073.07</v>
      </c>
      <c r="C173" s="7">
        <v>1416.6</v>
      </c>
      <c r="D173" s="7">
        <v>1550.3</v>
      </c>
      <c r="E173" s="7">
        <v>0</v>
      </c>
      <c r="F173" s="7">
        <v>1550.87</v>
      </c>
      <c r="G173" s="7">
        <v>1564.1</v>
      </c>
      <c r="H173" s="7">
        <v>1571.49</v>
      </c>
      <c r="I173" s="7">
        <v>1574.97</v>
      </c>
      <c r="J173" s="7">
        <v>0</v>
      </c>
      <c r="K173" s="7">
        <v>1596.03</v>
      </c>
      <c r="L173" s="7">
        <v>1604.19</v>
      </c>
      <c r="M173" s="7">
        <v>1615.23</v>
      </c>
      <c r="N173" s="7">
        <v>1629.26</v>
      </c>
      <c r="O173" s="7">
        <v>0.21</v>
      </c>
      <c r="P173" s="7">
        <v>1647.04</v>
      </c>
      <c r="Q173" s="7">
        <v>0</v>
      </c>
      <c r="R173" s="7">
        <v>1653.04</v>
      </c>
      <c r="S173" s="7">
        <v>52046.400000000001</v>
      </c>
    </row>
    <row r="174" spans="1:19" x14ac:dyDescent="0.35">
      <c r="A174" s="19" t="s">
        <v>175</v>
      </c>
      <c r="B174" s="7">
        <v>-67824.679999999993</v>
      </c>
      <c r="C174" s="7">
        <v>-2835.19</v>
      </c>
      <c r="D174" s="7">
        <v>-3103.98</v>
      </c>
      <c r="E174" s="7">
        <v>0</v>
      </c>
      <c r="F174" s="7">
        <v>-3105.17</v>
      </c>
      <c r="G174" s="7">
        <v>-3131.74</v>
      </c>
      <c r="H174" s="7">
        <v>-3146.59</v>
      </c>
      <c r="I174" s="7">
        <v>-3153.61</v>
      </c>
      <c r="J174" s="7">
        <v>0</v>
      </c>
      <c r="K174" s="7">
        <v>-3195.97</v>
      </c>
      <c r="L174" s="7">
        <v>-3212.33</v>
      </c>
      <c r="M174" s="7">
        <v>-3234.52</v>
      </c>
      <c r="N174" s="7">
        <v>-3262.75</v>
      </c>
      <c r="O174" s="7">
        <v>0.21</v>
      </c>
      <c r="P174" s="7">
        <v>-3298.52</v>
      </c>
      <c r="Q174" s="7">
        <v>0</v>
      </c>
      <c r="R174" s="7">
        <v>-3310.58</v>
      </c>
      <c r="S174" s="7">
        <v>-105815.42</v>
      </c>
    </row>
    <row r="175" spans="1:19" x14ac:dyDescent="0.35">
      <c r="A175" s="19" t="s">
        <v>176</v>
      </c>
      <c r="B175" s="7">
        <v>-222307.62</v>
      </c>
      <c r="C175" s="7">
        <v>-9729.5</v>
      </c>
      <c r="D175" s="7">
        <v>-10641.87</v>
      </c>
      <c r="E175" s="7">
        <v>0</v>
      </c>
      <c r="F175" s="7">
        <v>-10665.3</v>
      </c>
      <c r="G175" s="7">
        <v>-10772.97</v>
      </c>
      <c r="H175" s="7">
        <v>-10829.89</v>
      </c>
      <c r="I175" s="7">
        <v>-10884.48</v>
      </c>
      <c r="J175" s="7">
        <v>0</v>
      </c>
      <c r="K175" s="7">
        <v>-11044.11</v>
      </c>
      <c r="L175" s="7">
        <v>-11117.05</v>
      </c>
      <c r="M175" s="7">
        <v>-11209.5</v>
      </c>
      <c r="N175" s="7">
        <v>-11321.93</v>
      </c>
      <c r="O175" s="7">
        <v>-0.21</v>
      </c>
      <c r="P175" s="7">
        <v>-11456.32</v>
      </c>
      <c r="Q175" s="7">
        <v>0</v>
      </c>
      <c r="R175" s="7">
        <v>-11512.51</v>
      </c>
      <c r="S175" s="7">
        <v>-353493.26</v>
      </c>
    </row>
    <row r="176" spans="1:19" x14ac:dyDescent="0.35">
      <c r="A176" s="19" t="s">
        <v>221</v>
      </c>
      <c r="B176" s="7">
        <v>-85349.39</v>
      </c>
      <c r="C176" s="7">
        <v>27439.57</v>
      </c>
      <c r="D176" s="7">
        <v>51403.12</v>
      </c>
      <c r="E176" s="7">
        <v>0</v>
      </c>
      <c r="F176" s="7">
        <v>10723.43</v>
      </c>
      <c r="G176" s="7">
        <v>-4818.12</v>
      </c>
      <c r="H176" s="7">
        <v>-30163.119999999999</v>
      </c>
      <c r="I176" s="7">
        <v>-3998.27</v>
      </c>
      <c r="J176" s="7">
        <v>0</v>
      </c>
      <c r="K176" s="7">
        <v>7455.9</v>
      </c>
      <c r="L176" s="7">
        <v>16898.55</v>
      </c>
      <c r="M176" s="7">
        <v>12847.72</v>
      </c>
      <c r="N176" s="7">
        <v>-2439.39</v>
      </c>
      <c r="O176" s="7">
        <v>0</v>
      </c>
      <c r="P176" s="7">
        <v>-1086.72</v>
      </c>
      <c r="Q176" s="7">
        <v>0</v>
      </c>
      <c r="R176" s="7">
        <v>1086.72</v>
      </c>
      <c r="S176" s="7">
        <v>0</v>
      </c>
    </row>
    <row r="177" spans="1:19" x14ac:dyDescent="0.35">
      <c r="A177" s="19" t="s">
        <v>177</v>
      </c>
      <c r="B177" s="7">
        <v>-145403.43</v>
      </c>
      <c r="C177" s="7">
        <v>6058.48</v>
      </c>
      <c r="D177" s="7">
        <v>6058.47</v>
      </c>
      <c r="E177" s="7">
        <v>0</v>
      </c>
      <c r="F177" s="7">
        <v>6058.48</v>
      </c>
      <c r="G177" s="7">
        <v>6058.48</v>
      </c>
      <c r="H177" s="7">
        <v>6058.47</v>
      </c>
      <c r="I177" s="7">
        <v>6058.48</v>
      </c>
      <c r="J177" s="7">
        <v>0</v>
      </c>
      <c r="K177" s="7">
        <v>6058.48</v>
      </c>
      <c r="L177" s="7">
        <v>6058.48</v>
      </c>
      <c r="M177" s="7">
        <v>6058.47</v>
      </c>
      <c r="N177" s="7">
        <v>6058.48</v>
      </c>
      <c r="O177" s="7">
        <v>0</v>
      </c>
      <c r="P177" s="7">
        <v>6058.48</v>
      </c>
      <c r="Q177" s="7">
        <v>0</v>
      </c>
      <c r="R177" s="7">
        <v>6058.47</v>
      </c>
      <c r="S177" s="7">
        <v>-72701.710000000006</v>
      </c>
    </row>
    <row r="178" spans="1:19" x14ac:dyDescent="0.35">
      <c r="A178" s="19" t="s">
        <v>178</v>
      </c>
      <c r="B178" s="7">
        <v>-50321.25</v>
      </c>
      <c r="C178" s="7">
        <v>2096.7199999999998</v>
      </c>
      <c r="D178" s="7">
        <v>2096.7199999999998</v>
      </c>
      <c r="E178" s="7">
        <v>0</v>
      </c>
      <c r="F178" s="7">
        <v>2096.7199999999998</v>
      </c>
      <c r="G178" s="7">
        <v>2096.7199999999998</v>
      </c>
      <c r="H178" s="7">
        <v>2096.7199999999998</v>
      </c>
      <c r="I178" s="7">
        <v>2096.7199999999998</v>
      </c>
      <c r="J178" s="7">
        <v>0</v>
      </c>
      <c r="K178" s="7">
        <v>2096.7199999999998</v>
      </c>
      <c r="L178" s="7">
        <v>2096.7199999999998</v>
      </c>
      <c r="M178" s="7">
        <v>2096.7199999999998</v>
      </c>
      <c r="N178" s="7">
        <v>2096.7199999999998</v>
      </c>
      <c r="O178" s="7">
        <v>0</v>
      </c>
      <c r="P178" s="7">
        <v>2096.7199999999998</v>
      </c>
      <c r="Q178" s="7">
        <v>0</v>
      </c>
      <c r="R178" s="7">
        <v>2096.7199999999998</v>
      </c>
      <c r="S178" s="7">
        <v>-25160.61</v>
      </c>
    </row>
    <row r="179" spans="1:19" x14ac:dyDescent="0.35">
      <c r="A179" s="19" t="s">
        <v>179</v>
      </c>
      <c r="B179" s="7">
        <v>643212.13</v>
      </c>
      <c r="C179" s="7">
        <v>23198.240000000002</v>
      </c>
      <c r="D179" s="7">
        <v>23416.560000000001</v>
      </c>
      <c r="E179" s="7">
        <v>0</v>
      </c>
      <c r="F179" s="7">
        <v>23634.87</v>
      </c>
      <c r="G179" s="7">
        <v>23853.200000000001</v>
      </c>
      <c r="H179" s="7">
        <v>24071.52</v>
      </c>
      <c r="I179" s="7">
        <v>24289.84</v>
      </c>
      <c r="J179" s="7">
        <v>0</v>
      </c>
      <c r="K179" s="7">
        <v>24508.15</v>
      </c>
      <c r="L179" s="7">
        <v>24726.48</v>
      </c>
      <c r="M179" s="7">
        <v>24944.799999999999</v>
      </c>
      <c r="N179" s="7">
        <v>25163.11</v>
      </c>
      <c r="O179" s="7">
        <v>0</v>
      </c>
      <c r="P179" s="7">
        <v>25381.439999999999</v>
      </c>
      <c r="Q179" s="7">
        <v>0</v>
      </c>
      <c r="R179" s="7">
        <v>-3097.98</v>
      </c>
      <c r="S179" s="7">
        <v>907302.36</v>
      </c>
    </row>
    <row r="180" spans="1:19" x14ac:dyDescent="0.35">
      <c r="A180" s="19" t="s">
        <v>180</v>
      </c>
      <c r="B180" s="7">
        <v>-1326479.02</v>
      </c>
      <c r="C180" s="7">
        <v>-46641.31</v>
      </c>
      <c r="D180" s="7">
        <v>-47080.26</v>
      </c>
      <c r="E180" s="7">
        <v>0</v>
      </c>
      <c r="F180" s="7">
        <v>-47519.199999999997</v>
      </c>
      <c r="G180" s="7">
        <v>-47958.15</v>
      </c>
      <c r="H180" s="7">
        <v>-48397.08</v>
      </c>
      <c r="I180" s="7">
        <v>-48836.03</v>
      </c>
      <c r="J180" s="7">
        <v>0</v>
      </c>
      <c r="K180" s="7">
        <v>-49274.98</v>
      </c>
      <c r="L180" s="7">
        <v>-49713.919999999998</v>
      </c>
      <c r="M180" s="7">
        <v>-50152.86</v>
      </c>
      <c r="N180" s="7">
        <v>-50591.81</v>
      </c>
      <c r="O180" s="7">
        <v>0</v>
      </c>
      <c r="P180" s="7">
        <v>-51030.75</v>
      </c>
      <c r="Q180" s="7">
        <v>0</v>
      </c>
      <c r="R180" s="7">
        <v>6580.71</v>
      </c>
      <c r="S180" s="7">
        <v>-1857094.66</v>
      </c>
    </row>
    <row r="181" spans="1:19" x14ac:dyDescent="0.35">
      <c r="A181" s="19" t="s">
        <v>181</v>
      </c>
      <c r="B181" s="7">
        <v>-9297580.6199999992</v>
      </c>
      <c r="C181" s="7">
        <v>-87500</v>
      </c>
      <c r="D181" s="7">
        <v>-87500</v>
      </c>
      <c r="E181" s="7">
        <v>0</v>
      </c>
      <c r="F181" s="7">
        <v>-87500</v>
      </c>
      <c r="G181" s="7">
        <v>-87499.99</v>
      </c>
      <c r="H181" s="7">
        <v>-87500</v>
      </c>
      <c r="I181" s="7">
        <v>-87500</v>
      </c>
      <c r="J181" s="7">
        <v>0</v>
      </c>
      <c r="K181" s="7">
        <v>-87500</v>
      </c>
      <c r="L181" s="7">
        <v>-87500</v>
      </c>
      <c r="M181" s="7">
        <v>-87500</v>
      </c>
      <c r="N181" s="7">
        <v>-87500</v>
      </c>
      <c r="O181" s="7">
        <v>0.21</v>
      </c>
      <c r="P181" s="7">
        <v>-87499.99</v>
      </c>
      <c r="Q181" s="7">
        <v>0</v>
      </c>
      <c r="R181" s="7">
        <v>86237.26</v>
      </c>
      <c r="S181" s="7">
        <v>-10173843.130000001</v>
      </c>
    </row>
    <row r="182" spans="1:19" x14ac:dyDescent="0.35">
      <c r="A182" s="19" t="s">
        <v>182</v>
      </c>
      <c r="B182" s="7">
        <v>-6032690.0099999998</v>
      </c>
      <c r="C182" s="7">
        <v>-631181.38</v>
      </c>
      <c r="D182" s="7">
        <v>70925.86</v>
      </c>
      <c r="E182" s="7">
        <v>0</v>
      </c>
      <c r="F182" s="7">
        <v>-36011.42</v>
      </c>
      <c r="G182" s="7">
        <v>-151906.20000000001</v>
      </c>
      <c r="H182" s="7">
        <v>-135869.22</v>
      </c>
      <c r="I182" s="7">
        <v>-225011.46</v>
      </c>
      <c r="J182" s="7">
        <v>0</v>
      </c>
      <c r="K182" s="7">
        <v>-304550.09000000003</v>
      </c>
      <c r="L182" s="7">
        <v>-470623.47</v>
      </c>
      <c r="M182" s="7">
        <v>-184064.54</v>
      </c>
      <c r="N182" s="7">
        <v>-107671.3</v>
      </c>
      <c r="O182" s="7">
        <v>0</v>
      </c>
      <c r="P182" s="7">
        <v>13885.2</v>
      </c>
      <c r="Q182" s="7">
        <v>0</v>
      </c>
      <c r="R182" s="7">
        <v>180418.35</v>
      </c>
      <c r="S182" s="7">
        <v>-8014349.6799999997</v>
      </c>
    </row>
    <row r="183" spans="1:19" x14ac:dyDescent="0.35">
      <c r="A183" s="19" t="s">
        <v>183</v>
      </c>
      <c r="B183" s="7">
        <v>-69349.350000000006</v>
      </c>
      <c r="C183" s="7">
        <v>5779.2</v>
      </c>
      <c r="D183" s="7">
        <v>5779.2</v>
      </c>
      <c r="E183" s="7">
        <v>0</v>
      </c>
      <c r="F183" s="7">
        <v>5779.2</v>
      </c>
      <c r="G183" s="7">
        <v>5779.2</v>
      </c>
      <c r="H183" s="7">
        <v>5779.2</v>
      </c>
      <c r="I183" s="7">
        <v>5779.2</v>
      </c>
      <c r="J183" s="7">
        <v>0</v>
      </c>
      <c r="K183" s="7">
        <v>-173075.49</v>
      </c>
      <c r="L183" s="7">
        <v>5779.2</v>
      </c>
      <c r="M183" s="7">
        <v>5779.2</v>
      </c>
      <c r="N183" s="7">
        <v>5779.2</v>
      </c>
      <c r="O183" s="7">
        <v>0</v>
      </c>
      <c r="P183" s="7">
        <v>5779.2</v>
      </c>
      <c r="Q183" s="7">
        <v>0</v>
      </c>
      <c r="R183" s="7">
        <v>-43587.18</v>
      </c>
      <c r="S183" s="7">
        <v>-228220.02</v>
      </c>
    </row>
    <row r="184" spans="1:19" x14ac:dyDescent="0.35">
      <c r="A184" s="19" t="s">
        <v>184</v>
      </c>
      <c r="B184" s="7">
        <v>-43226.42</v>
      </c>
      <c r="C184" s="7">
        <v>1770.17</v>
      </c>
      <c r="D184" s="7">
        <v>1770.17</v>
      </c>
      <c r="E184" s="7">
        <v>0</v>
      </c>
      <c r="F184" s="7">
        <v>1770.17</v>
      </c>
      <c r="G184" s="7">
        <v>1770.17</v>
      </c>
      <c r="H184" s="7">
        <v>1770.17</v>
      </c>
      <c r="I184" s="7">
        <v>1770.17</v>
      </c>
      <c r="J184" s="7">
        <v>0</v>
      </c>
      <c r="K184" s="7">
        <v>1770.17</v>
      </c>
      <c r="L184" s="7">
        <v>1770.17</v>
      </c>
      <c r="M184" s="7">
        <v>1770.17</v>
      </c>
      <c r="N184" s="7">
        <v>1770.17</v>
      </c>
      <c r="O184" s="7">
        <v>0</v>
      </c>
      <c r="P184" s="7">
        <v>1770.17</v>
      </c>
      <c r="Q184" s="7">
        <v>0</v>
      </c>
      <c r="R184" s="7">
        <v>1770.17</v>
      </c>
      <c r="S184" s="7">
        <v>-21984.38</v>
      </c>
    </row>
    <row r="185" spans="1:19" x14ac:dyDescent="0.35">
      <c r="A185" s="19" t="s">
        <v>185</v>
      </c>
      <c r="B185" s="7">
        <v>0.05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0.05</v>
      </c>
    </row>
    <row r="186" spans="1:19" x14ac:dyDescent="0.35">
      <c r="A186" s="19" t="s">
        <v>186</v>
      </c>
      <c r="B186" s="7">
        <v>-99170.240000000005</v>
      </c>
      <c r="C186" s="7">
        <v>4061.13</v>
      </c>
      <c r="D186" s="7">
        <v>4061.13</v>
      </c>
      <c r="E186" s="7">
        <v>0</v>
      </c>
      <c r="F186" s="7">
        <v>4061.13</v>
      </c>
      <c r="G186" s="7">
        <v>4061.13</v>
      </c>
      <c r="H186" s="7">
        <v>4061.14</v>
      </c>
      <c r="I186" s="7">
        <v>4061.13</v>
      </c>
      <c r="J186" s="7">
        <v>0</v>
      </c>
      <c r="K186" s="7">
        <v>4061.13</v>
      </c>
      <c r="L186" s="7">
        <v>4061.13</v>
      </c>
      <c r="M186" s="7">
        <v>4061.13</v>
      </c>
      <c r="N186" s="7">
        <v>4061.13</v>
      </c>
      <c r="O186" s="7">
        <v>0</v>
      </c>
      <c r="P186" s="7">
        <v>4061.13</v>
      </c>
      <c r="Q186" s="7">
        <v>0</v>
      </c>
      <c r="R186" s="7">
        <v>4061.13</v>
      </c>
      <c r="S186" s="7">
        <v>-50436.67</v>
      </c>
    </row>
    <row r="187" spans="1:19" x14ac:dyDescent="0.35">
      <c r="A187" s="19" t="s">
        <v>187</v>
      </c>
      <c r="B187" s="7">
        <v>-2207067.2400000002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-2207067.2400000002</v>
      </c>
    </row>
    <row r="188" spans="1:19" x14ac:dyDescent="0.35">
      <c r="A188" s="19" t="s">
        <v>188</v>
      </c>
      <c r="B188" s="7">
        <v>-9659160.6099999994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-9659160.6099999994</v>
      </c>
    </row>
    <row r="189" spans="1:19" x14ac:dyDescent="0.35">
      <c r="A189" s="19" t="s">
        <v>222</v>
      </c>
      <c r="B189" s="7">
        <v>-102392.3</v>
      </c>
      <c r="C189" s="7">
        <v>11376.92</v>
      </c>
      <c r="D189" s="7">
        <v>11376.92</v>
      </c>
      <c r="E189" s="7">
        <v>0</v>
      </c>
      <c r="F189" s="7">
        <v>11376.93</v>
      </c>
      <c r="G189" s="7">
        <v>11376.92</v>
      </c>
      <c r="H189" s="7">
        <v>11376.92</v>
      </c>
      <c r="I189" s="7">
        <v>11376.92</v>
      </c>
      <c r="J189" s="7">
        <v>0</v>
      </c>
      <c r="K189" s="7">
        <v>11376.93</v>
      </c>
      <c r="L189" s="7">
        <v>11376.92</v>
      </c>
      <c r="M189" s="7">
        <v>11376.92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</row>
    <row r="190" spans="1:19" x14ac:dyDescent="0.35">
      <c r="A190" s="19" t="s">
        <v>223</v>
      </c>
      <c r="B190" s="7">
        <v>-204419.25</v>
      </c>
      <c r="C190" s="7">
        <v>17034.990000000002</v>
      </c>
      <c r="D190" s="7">
        <v>17034.990000000002</v>
      </c>
      <c r="E190" s="7">
        <v>0</v>
      </c>
      <c r="F190" s="7">
        <v>17034.990000000002</v>
      </c>
      <c r="G190" s="7">
        <v>17034.990000000002</v>
      </c>
      <c r="H190" s="7">
        <v>17034.990000000002</v>
      </c>
      <c r="I190" s="7">
        <v>17034.990000000002</v>
      </c>
      <c r="J190" s="7">
        <v>0</v>
      </c>
      <c r="K190" s="7">
        <v>17034.990000000002</v>
      </c>
      <c r="L190" s="7">
        <v>17034.990000000002</v>
      </c>
      <c r="M190" s="7">
        <v>17034.990000000002</v>
      </c>
      <c r="N190" s="7">
        <v>17034.990000000002</v>
      </c>
      <c r="O190" s="7">
        <v>0</v>
      </c>
      <c r="P190" s="7">
        <v>17034.990000000002</v>
      </c>
      <c r="Q190" s="7">
        <v>0</v>
      </c>
      <c r="R190" s="7">
        <v>17034.36</v>
      </c>
      <c r="S190" s="7">
        <v>0</v>
      </c>
    </row>
    <row r="191" spans="1:19" x14ac:dyDescent="0.35">
      <c r="A191" s="19" t="s">
        <v>189</v>
      </c>
      <c r="B191" s="7">
        <v>0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-278547.18</v>
      </c>
      <c r="J191" s="7">
        <v>0</v>
      </c>
      <c r="K191" s="7">
        <v>12661.23</v>
      </c>
      <c r="L191" s="7">
        <v>12661.24</v>
      </c>
      <c r="M191" s="7">
        <v>12661.24</v>
      </c>
      <c r="N191" s="7">
        <v>12661.23</v>
      </c>
      <c r="O191" s="7">
        <v>0</v>
      </c>
      <c r="P191" s="7">
        <v>12661.24</v>
      </c>
      <c r="Q191" s="7">
        <v>0</v>
      </c>
      <c r="R191" s="7">
        <v>12661.23</v>
      </c>
      <c r="S191" s="7">
        <v>-202579.77</v>
      </c>
    </row>
    <row r="192" spans="1:19" x14ac:dyDescent="0.35">
      <c r="A192" s="19" t="s">
        <v>190</v>
      </c>
      <c r="B192" s="7">
        <v>0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-3686511.84</v>
      </c>
      <c r="O192" s="7">
        <v>0</v>
      </c>
      <c r="P192" s="7">
        <v>-30796.6</v>
      </c>
      <c r="Q192" s="7">
        <v>0</v>
      </c>
      <c r="R192" s="7">
        <v>-46695.95</v>
      </c>
      <c r="S192" s="7">
        <v>-3764004.39</v>
      </c>
    </row>
    <row r="193" spans="1:19" x14ac:dyDescent="0.35">
      <c r="A193" s="19" t="s">
        <v>192</v>
      </c>
      <c r="B193" s="7">
        <v>5229409.3600000003</v>
      </c>
      <c r="C193" s="7">
        <v>-3860.65</v>
      </c>
      <c r="D193" s="7">
        <v>1196.27</v>
      </c>
      <c r="E193" s="7">
        <v>0</v>
      </c>
      <c r="F193" s="7">
        <v>-2632.67</v>
      </c>
      <c r="G193" s="7">
        <v>-3703.12</v>
      </c>
      <c r="H193" s="7">
        <v>-773.11</v>
      </c>
      <c r="I193" s="7">
        <v>-2136.54</v>
      </c>
      <c r="J193" s="7">
        <v>0</v>
      </c>
      <c r="K193" s="7">
        <v>-173.7</v>
      </c>
      <c r="L193" s="7">
        <v>-117.15</v>
      </c>
      <c r="M193" s="7">
        <v>44391.519999999997</v>
      </c>
      <c r="N193" s="7">
        <v>-153.69999999999999</v>
      </c>
      <c r="O193" s="7">
        <v>0</v>
      </c>
      <c r="P193" s="7">
        <v>-132.84</v>
      </c>
      <c r="Q193" s="7">
        <v>0</v>
      </c>
      <c r="R193" s="7">
        <v>-215.07</v>
      </c>
      <c r="S193" s="7">
        <v>5261098.5999999996</v>
      </c>
    </row>
    <row r="194" spans="1:19" x14ac:dyDescent="0.35">
      <c r="A194" s="19" t="s">
        <v>193</v>
      </c>
      <c r="B194" s="7">
        <v>-23011119.02</v>
      </c>
      <c r="C194" s="7">
        <v>-4439.21</v>
      </c>
      <c r="D194" s="7">
        <v>-3376.66</v>
      </c>
      <c r="E194" s="7">
        <v>0</v>
      </c>
      <c r="F194" s="7">
        <v>-5622.21</v>
      </c>
      <c r="G194" s="7">
        <v>-23387.17</v>
      </c>
      <c r="H194" s="7">
        <v>-17605.439999999999</v>
      </c>
      <c r="I194" s="7">
        <v>-3445.81</v>
      </c>
      <c r="J194" s="7">
        <v>0</v>
      </c>
      <c r="K194" s="7">
        <v>-3376.08</v>
      </c>
      <c r="L194" s="7">
        <v>-11753.68</v>
      </c>
      <c r="M194" s="7">
        <v>-912.33</v>
      </c>
      <c r="N194" s="7">
        <v>-11522.54</v>
      </c>
      <c r="O194" s="7">
        <v>0.21</v>
      </c>
      <c r="P194" s="7">
        <v>-1607.09</v>
      </c>
      <c r="Q194" s="7">
        <v>0</v>
      </c>
      <c r="R194" s="7">
        <v>-3900.14</v>
      </c>
      <c r="S194" s="7">
        <v>-23102067.170000002</v>
      </c>
    </row>
    <row r="195" spans="1:19" x14ac:dyDescent="0.35">
      <c r="A195" s="19" t="s">
        <v>194</v>
      </c>
      <c r="B195" s="7">
        <v>-53866902.939999998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-53866902.939999998</v>
      </c>
    </row>
    <row r="196" spans="1:19" x14ac:dyDescent="0.35">
      <c r="A196" s="19" t="s">
        <v>195</v>
      </c>
      <c r="B196" s="7">
        <v>-991365.92</v>
      </c>
      <c r="C196" s="7">
        <v>1728.89</v>
      </c>
      <c r="D196" s="7">
        <v>673.5</v>
      </c>
      <c r="E196" s="7">
        <v>0</v>
      </c>
      <c r="F196" s="7">
        <v>-172595.22</v>
      </c>
      <c r="G196" s="7">
        <v>20157.62</v>
      </c>
      <c r="H196" s="7">
        <v>14445.01</v>
      </c>
      <c r="I196" s="7">
        <v>334.68</v>
      </c>
      <c r="J196" s="7">
        <v>0</v>
      </c>
      <c r="K196" s="7">
        <v>265.33999999999997</v>
      </c>
      <c r="L196" s="7">
        <v>8643.09</v>
      </c>
      <c r="M196" s="7">
        <v>-2169.0700000000002</v>
      </c>
      <c r="N196" s="7">
        <v>8432.83</v>
      </c>
      <c r="O196" s="7">
        <v>0</v>
      </c>
      <c r="P196" s="7">
        <v>-1454.18</v>
      </c>
      <c r="Q196" s="7">
        <v>0</v>
      </c>
      <c r="R196" s="7">
        <v>833.05</v>
      </c>
      <c r="S196" s="7">
        <v>-1112070.3799999999</v>
      </c>
    </row>
    <row r="197" spans="1:19" x14ac:dyDescent="0.35">
      <c r="A197" s="19" t="s">
        <v>196</v>
      </c>
      <c r="B197" s="7">
        <v>-633315.03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-633315.03</v>
      </c>
    </row>
    <row r="198" spans="1:19" x14ac:dyDescent="0.35">
      <c r="A198" s="19" t="s">
        <v>197</v>
      </c>
      <c r="B198" s="7">
        <v>679823.34</v>
      </c>
      <c r="C198" s="7">
        <v>16705.71</v>
      </c>
      <c r="D198" s="7">
        <v>14178.99</v>
      </c>
      <c r="E198" s="7">
        <v>0</v>
      </c>
      <c r="F198" s="7">
        <v>14179.83</v>
      </c>
      <c r="G198" s="7">
        <v>14178.99</v>
      </c>
      <c r="H198" s="7">
        <v>14178.99</v>
      </c>
      <c r="I198" s="7">
        <v>14178.99</v>
      </c>
      <c r="J198" s="7">
        <v>0</v>
      </c>
      <c r="K198" s="7">
        <v>14178.99</v>
      </c>
      <c r="L198" s="7">
        <v>14178.99</v>
      </c>
      <c r="M198" s="7">
        <v>14178.99</v>
      </c>
      <c r="N198" s="7">
        <v>14178.99</v>
      </c>
      <c r="O198" s="7">
        <v>-209291.04</v>
      </c>
      <c r="P198" s="7">
        <v>-144317.46</v>
      </c>
      <c r="Q198" s="7">
        <v>0</v>
      </c>
      <c r="R198" s="7">
        <v>0</v>
      </c>
      <c r="S198" s="7">
        <v>470532.3</v>
      </c>
    </row>
    <row r="199" spans="1:19" x14ac:dyDescent="0.35">
      <c r="A199" s="19" t="s">
        <v>198</v>
      </c>
      <c r="B199" s="7">
        <v>-6861389.9800000004</v>
      </c>
      <c r="C199" s="7">
        <v>-36313.199999999997</v>
      </c>
      <c r="D199" s="7">
        <v>-36313.199999999997</v>
      </c>
      <c r="E199" s="7">
        <v>0</v>
      </c>
      <c r="F199" s="7">
        <v>11260.2</v>
      </c>
      <c r="G199" s="7">
        <v>-8835.5400000000009</v>
      </c>
      <c r="H199" s="7">
        <v>-8835.5400000000009</v>
      </c>
      <c r="I199" s="7">
        <v>-8835.5400000000009</v>
      </c>
      <c r="J199" s="7">
        <v>0</v>
      </c>
      <c r="K199" s="7">
        <v>87872.82</v>
      </c>
      <c r="L199" s="7">
        <v>0</v>
      </c>
      <c r="M199" s="7">
        <v>0</v>
      </c>
      <c r="N199" s="7">
        <v>0</v>
      </c>
      <c r="O199" s="7">
        <v>436212.63</v>
      </c>
      <c r="P199" s="7">
        <v>0</v>
      </c>
      <c r="Q199" s="7">
        <v>0</v>
      </c>
      <c r="R199" s="7">
        <v>0</v>
      </c>
      <c r="S199" s="7">
        <v>-6425177.3499999996</v>
      </c>
    </row>
    <row r="200" spans="1:19" x14ac:dyDescent="0.35">
      <c r="A200" s="19" t="s">
        <v>199</v>
      </c>
      <c r="B200" s="7">
        <v>1762598.88</v>
      </c>
      <c r="C200" s="7">
        <v>73394.16</v>
      </c>
      <c r="D200" s="7">
        <v>73394.16</v>
      </c>
      <c r="E200" s="7">
        <v>0</v>
      </c>
      <c r="F200" s="7">
        <v>73394.16</v>
      </c>
      <c r="G200" s="7">
        <v>73394.16</v>
      </c>
      <c r="H200" s="7">
        <v>73394.16</v>
      </c>
      <c r="I200" s="7">
        <v>73394.16</v>
      </c>
      <c r="J200" s="7">
        <v>0</v>
      </c>
      <c r="K200" s="7">
        <v>73394.16</v>
      </c>
      <c r="L200" s="7">
        <v>73394.16</v>
      </c>
      <c r="M200" s="7">
        <v>73394.16</v>
      </c>
      <c r="N200" s="7">
        <v>73394.16</v>
      </c>
      <c r="O200" s="7">
        <v>0.21</v>
      </c>
      <c r="P200" s="7">
        <v>73394.16</v>
      </c>
      <c r="Q200" s="7">
        <v>0</v>
      </c>
      <c r="R200" s="7">
        <v>73963.679999999993</v>
      </c>
      <c r="S200" s="7">
        <v>2643898.5299999998</v>
      </c>
    </row>
    <row r="201" spans="1:19" x14ac:dyDescent="0.35">
      <c r="A201" s="19" t="s">
        <v>200</v>
      </c>
      <c r="B201" s="7">
        <v>-77144.350000000006</v>
      </c>
      <c r="C201" s="7">
        <v>588.89</v>
      </c>
      <c r="D201" s="7">
        <v>588.89</v>
      </c>
      <c r="E201" s="7">
        <v>0</v>
      </c>
      <c r="F201" s="7">
        <v>588.88</v>
      </c>
      <c r="G201" s="7">
        <v>588.89</v>
      </c>
      <c r="H201" s="7">
        <v>588.89</v>
      </c>
      <c r="I201" s="7">
        <v>588.89</v>
      </c>
      <c r="J201" s="7">
        <v>0</v>
      </c>
      <c r="K201" s="7">
        <v>588.89</v>
      </c>
      <c r="L201" s="7">
        <v>588.89</v>
      </c>
      <c r="M201" s="7">
        <v>588.88</v>
      </c>
      <c r="N201" s="7">
        <v>588.89</v>
      </c>
      <c r="O201" s="7">
        <v>0</v>
      </c>
      <c r="P201" s="7">
        <v>588.89</v>
      </c>
      <c r="Q201" s="7">
        <v>0</v>
      </c>
      <c r="R201" s="7">
        <v>588.89</v>
      </c>
      <c r="S201" s="7">
        <v>-70077.69</v>
      </c>
    </row>
    <row r="202" spans="1:19" x14ac:dyDescent="0.35">
      <c r="A202" s="19" t="s">
        <v>201</v>
      </c>
      <c r="B202" s="7">
        <v>-136470.35</v>
      </c>
      <c r="C202" s="7">
        <v>3790.85</v>
      </c>
      <c r="D202" s="7">
        <v>3790.86</v>
      </c>
      <c r="E202" s="7">
        <v>0</v>
      </c>
      <c r="F202" s="7">
        <v>3790.84</v>
      </c>
      <c r="G202" s="7">
        <v>3790.86</v>
      </c>
      <c r="H202" s="7">
        <v>3790.85</v>
      </c>
      <c r="I202" s="7">
        <v>3790.86</v>
      </c>
      <c r="J202" s="7">
        <v>0</v>
      </c>
      <c r="K202" s="7">
        <v>3790.84</v>
      </c>
      <c r="L202" s="7">
        <v>3790.86</v>
      </c>
      <c r="M202" s="7">
        <v>3790.85</v>
      </c>
      <c r="N202" s="7">
        <v>3790.86</v>
      </c>
      <c r="O202" s="7">
        <v>0</v>
      </c>
      <c r="P202" s="7">
        <v>3790.84</v>
      </c>
      <c r="Q202" s="7">
        <v>0</v>
      </c>
      <c r="R202" s="7">
        <v>3790.86</v>
      </c>
      <c r="S202" s="7">
        <v>-90980.12</v>
      </c>
    </row>
    <row r="203" spans="1:19" x14ac:dyDescent="0.35">
      <c r="A203" s="19" t="s">
        <v>202</v>
      </c>
      <c r="B203" s="7">
        <v>-0.06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-0.06</v>
      </c>
    </row>
    <row r="204" spans="1:19" x14ac:dyDescent="0.35">
      <c r="A204" s="19" t="s">
        <v>203</v>
      </c>
      <c r="B204" s="7">
        <v>-716005.89</v>
      </c>
      <c r="C204" s="7">
        <v>0</v>
      </c>
      <c r="D204" s="7">
        <v>0</v>
      </c>
      <c r="E204" s="7">
        <v>0</v>
      </c>
      <c r="F204" s="7">
        <v>-61526.64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-149790.41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-927322.94</v>
      </c>
    </row>
    <row r="205" spans="1:19" x14ac:dyDescent="0.35">
      <c r="A205" s="19" t="s">
        <v>98</v>
      </c>
      <c r="B205" s="7">
        <v>-20855177.140000001</v>
      </c>
      <c r="C205" s="7">
        <v>833461</v>
      </c>
      <c r="D205" s="7">
        <v>833461</v>
      </c>
      <c r="E205" s="7">
        <v>0</v>
      </c>
      <c r="F205" s="7">
        <v>833461</v>
      </c>
      <c r="G205" s="7">
        <v>833461</v>
      </c>
      <c r="H205" s="7">
        <v>833461</v>
      </c>
      <c r="I205" s="7">
        <v>906826</v>
      </c>
      <c r="J205" s="7">
        <v>82558</v>
      </c>
      <c r="K205" s="7">
        <v>845689</v>
      </c>
      <c r="L205" s="7">
        <v>845689</v>
      </c>
      <c r="M205" s="7">
        <v>845689</v>
      </c>
      <c r="N205" s="7">
        <v>845689</v>
      </c>
      <c r="O205" s="7">
        <v>0</v>
      </c>
      <c r="P205" s="7">
        <v>1143816</v>
      </c>
      <c r="Q205" s="7">
        <v>0</v>
      </c>
      <c r="R205" s="7">
        <v>1106712</v>
      </c>
      <c r="S205" s="7">
        <v>-10065204.140000001</v>
      </c>
    </row>
    <row r="206" spans="1:19" x14ac:dyDescent="0.35">
      <c r="A206" s="24" t="s">
        <v>204</v>
      </c>
      <c r="B206" s="15">
        <v>-125796401.73</v>
      </c>
      <c r="C206" s="15">
        <v>2235498.23</v>
      </c>
      <c r="D206" s="15">
        <v>-54317.03</v>
      </c>
      <c r="E206" s="15">
        <v>0</v>
      </c>
      <c r="F206" s="15">
        <v>-721811.39</v>
      </c>
      <c r="G206" s="15">
        <v>925204.27</v>
      </c>
      <c r="H206" s="15">
        <v>1186900.1499999999</v>
      </c>
      <c r="I206" s="15">
        <v>-988691.27</v>
      </c>
      <c r="J206" s="15">
        <v>82558</v>
      </c>
      <c r="K206" s="15">
        <v>1142042.8799999999</v>
      </c>
      <c r="L206" s="15">
        <v>255476</v>
      </c>
      <c r="M206" s="15">
        <v>-1795004.16</v>
      </c>
      <c r="N206" s="15">
        <v>-3100079.41</v>
      </c>
      <c r="O206" s="15">
        <v>355688.45</v>
      </c>
      <c r="P206" s="15">
        <v>2140254.71</v>
      </c>
      <c r="Q206" s="15">
        <v>-97352.98</v>
      </c>
      <c r="R206" s="15">
        <v>-474151.46</v>
      </c>
      <c r="S206" s="15">
        <v>-124704186.73999999</v>
      </c>
    </row>
    <row r="207" spans="1:19" x14ac:dyDescent="0.35">
      <c r="A207" s="22" t="s">
        <v>18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x14ac:dyDescent="0.35">
      <c r="A208" s="19" t="s">
        <v>205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x14ac:dyDescent="0.35">
      <c r="A209" s="19" t="s">
        <v>78</v>
      </c>
      <c r="B209" s="7">
        <v>-2587346</v>
      </c>
      <c r="C209" s="7">
        <v>37726</v>
      </c>
      <c r="D209" s="7">
        <v>37736</v>
      </c>
      <c r="E209" s="7">
        <v>0</v>
      </c>
      <c r="F209" s="7">
        <v>37716</v>
      </c>
      <c r="G209" s="7">
        <v>37726</v>
      </c>
      <c r="H209" s="7">
        <v>37726</v>
      </c>
      <c r="I209" s="7">
        <v>37726</v>
      </c>
      <c r="J209" s="7">
        <v>0</v>
      </c>
      <c r="K209" s="7">
        <v>37726</v>
      </c>
      <c r="L209" s="7">
        <v>37726</v>
      </c>
      <c r="M209" s="7">
        <v>37726</v>
      </c>
      <c r="N209" s="7">
        <v>37726</v>
      </c>
      <c r="O209" s="7">
        <v>0</v>
      </c>
      <c r="P209" s="7">
        <v>37726</v>
      </c>
      <c r="Q209" s="7">
        <v>0</v>
      </c>
      <c r="R209" s="7">
        <v>37726</v>
      </c>
      <c r="S209" s="7">
        <v>-2134634</v>
      </c>
    </row>
    <row r="210" spans="1:19" x14ac:dyDescent="0.35">
      <c r="A210" s="24" t="s">
        <v>206</v>
      </c>
      <c r="B210" s="15">
        <v>-2587346</v>
      </c>
      <c r="C210" s="15">
        <v>37726</v>
      </c>
      <c r="D210" s="15">
        <v>37736</v>
      </c>
      <c r="E210" s="15">
        <v>0</v>
      </c>
      <c r="F210" s="15">
        <v>37716</v>
      </c>
      <c r="G210" s="15">
        <v>37726</v>
      </c>
      <c r="H210" s="15">
        <v>37726</v>
      </c>
      <c r="I210" s="15">
        <v>37726</v>
      </c>
      <c r="J210" s="15">
        <v>0</v>
      </c>
      <c r="K210" s="15">
        <v>37726</v>
      </c>
      <c r="L210" s="15">
        <v>37726</v>
      </c>
      <c r="M210" s="15">
        <v>37726</v>
      </c>
      <c r="N210" s="15">
        <v>37726</v>
      </c>
      <c r="O210" s="15">
        <v>0</v>
      </c>
      <c r="P210" s="15">
        <v>37726</v>
      </c>
      <c r="Q210" s="15">
        <v>0</v>
      </c>
      <c r="R210" s="15">
        <v>37726</v>
      </c>
      <c r="S210" s="15">
        <v>-2134634</v>
      </c>
    </row>
    <row r="211" spans="1:19" x14ac:dyDescent="0.35">
      <c r="A211" s="22" t="s">
        <v>18</v>
      </c>
      <c r="B211" s="16">
        <f t="shared" ref="B211:S211" si="0">B210+B206+B135+B90+B85+B77</f>
        <v>-510528250.02999997</v>
      </c>
      <c r="C211" s="16">
        <f t="shared" si="0"/>
        <v>3614912.91</v>
      </c>
      <c r="D211" s="16">
        <f t="shared" si="0"/>
        <v>1844389.8800000001</v>
      </c>
      <c r="E211" s="16">
        <f t="shared" si="0"/>
        <v>296678.27</v>
      </c>
      <c r="F211" s="16">
        <f t="shared" si="0"/>
        <v>-497239.21999999986</v>
      </c>
      <c r="G211" s="16">
        <f t="shared" si="0"/>
        <v>2557795.5699999998</v>
      </c>
      <c r="H211" s="16">
        <f t="shared" si="0"/>
        <v>2537139.2699999996</v>
      </c>
      <c r="I211" s="16">
        <f t="shared" si="0"/>
        <v>2534776.5999999996</v>
      </c>
      <c r="J211" s="16">
        <f t="shared" si="0"/>
        <v>302902</v>
      </c>
      <c r="K211" s="16">
        <f t="shared" si="0"/>
        <v>632430.82999999961</v>
      </c>
      <c r="L211" s="16">
        <f t="shared" si="0"/>
        <v>1633518.05</v>
      </c>
      <c r="M211" s="16">
        <f t="shared" si="0"/>
        <v>6606521</v>
      </c>
      <c r="N211" s="16">
        <f t="shared" si="0"/>
        <v>-1659861.4600000004</v>
      </c>
      <c r="O211" s="16">
        <f t="shared" si="0"/>
        <v>-101118.90000000037</v>
      </c>
      <c r="P211" s="16">
        <f t="shared" si="0"/>
        <v>7001760.4000000004</v>
      </c>
      <c r="Q211" s="16">
        <f t="shared" si="0"/>
        <v>-1236154.9799999997</v>
      </c>
      <c r="R211" s="16">
        <f t="shared" si="0"/>
        <v>5384750.1900000004</v>
      </c>
      <c r="S211" s="16">
        <f t="shared" si="0"/>
        <v>-479075049.60000008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_ip_UnifiedCompliancePolicyProperties xmlns="http://schemas.microsoft.com/sharepoint/v3" xsi:nil="true"/>
    <TaxCatchAll xmlns="51831b8d-857f-44dd-949b-652450d1a5df" xsi:nil="true"/>
    <Operating_x0020_Company xmlns="a1040523-5304-4b09-b6d4-64a124c994e2">AEP Ohio</Operating_x0020_Compan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iAvPjxVc2VyTmFtZT5DT1JQXHMyOTExMjU8L1VzZXJOYW1lPjxEYXRlVGltZT44LzI3LzIwMjMgNDowNTo1NiBBTTwvRGF0ZVRpbWU+PExhYmVsU3RyaW5nPlVuY2xhc3NpZmllZDwvTGFiZWxTdHJpbmc+PC9pdGVtPjwvbGFiZWxIaXN0b3J5Pg==</Value>
</WrappedLabelHistory>
</file>

<file path=customXml/item5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/>
</file>

<file path=customXml/itemProps1.xml><?xml version="1.0" encoding="utf-8"?>
<ds:datastoreItem xmlns:ds="http://schemas.openxmlformats.org/officeDocument/2006/customXml" ds:itemID="{803148BF-DBB1-45CC-857B-0FF66EC2B707}">
  <ds:schemaRefs>
    <ds:schemaRef ds:uri="http://purl.org/dc/dcmitype/"/>
    <ds:schemaRef ds:uri="http://schemas.microsoft.com/office/infopath/2007/PartnerControls"/>
    <ds:schemaRef ds:uri="http://purl.org/dc/elements/1.1/"/>
    <ds:schemaRef ds:uri="a1040523-5304-4b09-b6d4-64a124c994e2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sharepoint/v3"/>
    <ds:schemaRef ds:uri="51831b8d-857f-44dd-949b-652450d1a5df"/>
    <ds:schemaRef ds:uri="5b640fb8-5a34-41c1-9307-1b790ff29a8b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6F1D53D-60AA-4B2B-ABC5-5626E39CBC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28ED1C-D9D8-4503-A4B5-F03656B089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040523-5304-4b09-b6d4-64a124c994e2"/>
    <ds:schemaRef ds:uri="5b640fb8-5a34-41c1-9307-1b790ff29a8b"/>
    <ds:schemaRef ds:uri="51831b8d-857f-44dd-949b-652450d1a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E34FECA-B477-4149-BD68-10E7549DA879}">
  <ds:schemaRefs>
    <ds:schemaRef ds:uri="http://www.w3.org/2001/XMLSchema"/>
    <ds:schemaRef ds:uri="http://www.boldonjames.com/2016/02/Classifier/internal/wrappedLabelHistory"/>
  </ds:schemaRefs>
</ds:datastoreItem>
</file>

<file path=customXml/itemProps5.xml><?xml version="1.0" encoding="utf-8"?>
<ds:datastoreItem xmlns:ds="http://schemas.openxmlformats.org/officeDocument/2006/customXml" ds:itemID="{7332B834-BD39-4C17-81F2-381575457FA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January 2023 - July 2023</vt:lpstr>
      <vt:lpstr>December 2021 - December 2022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s293802</dc:creator>
  <cp:lastModifiedBy>Michelle Caldwell</cp:lastModifiedBy>
  <dcterms:created xsi:type="dcterms:W3CDTF">2023-08-23T16:55:39Z</dcterms:created>
  <dcterms:modified xsi:type="dcterms:W3CDTF">2023-08-27T04:06:22Z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0x01010001136CE24ED5F449BD16740FFC7FAF6F</vt:lpwstr>
  </property>
  <property fmtid="{D5CDD505-2E9C-101B-9397-08002B2CF9AE}" pid="3" name="docIndexRef">
    <vt:lpwstr>54d0431b-30a7-469e-9dcb-be126d130d82</vt:lpwstr>
  </property>
  <property fmtid="{D5CDD505-2E9C-101B-9397-08002B2CF9AE}" pid="4" name="bjDocumentSecurityLabel">
    <vt:lpwstr>Unclassified</vt:lpwstr>
  </property>
  <property fmtid="{D5CDD505-2E9C-101B-9397-08002B2CF9AE}" pid="5" name="bjSaver">
    <vt:lpwstr>Ionro7JKtzEC6sKG52gn2o2Bw6S2sA9J</vt:lpwstr>
  </property>
  <property fmtid="{D5CDD505-2E9C-101B-9397-08002B2CF9AE}" pid="6" name="bjClsUserRVM">
    <vt:lpwstr>[]</vt:lpwstr>
  </property>
  <property fmtid="{D5CDD505-2E9C-101B-9397-08002B2CF9AE}" pid="7" name="bjLabelHistoryID">
    <vt:lpwstr>{FE34FECA-B477-4149-BD68-10E7549DA879}</vt:lpwstr>
  </property>
  <property fmtid="{D5CDD505-2E9C-101B-9397-08002B2CF9AE}" pid="8" name="MediaServiceImageTags">
    <vt:lpwstr/>
  </property>
</Properties>
</file>