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showInkAnnotation="0"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T:\Regulatory Accounting Services\Kentucky - Base Cases\2023 KY Rate Case - March 31 Test Year\Data Requests\AG-KIUC Set 1\1-47\"/>
    </mc:Choice>
  </mc:AlternateContent>
  <xr:revisionPtr revIDLastSave="0" documentId="13_ncr:1_{8D00D346-644C-4622-B231-1776D26062C4}" xr6:coauthVersionLast="47" xr6:coauthVersionMax="47" xr10:uidLastSave="{00000000-0000-0000-0000-000000000000}"/>
  <bookViews>
    <workbookView xWindow="-120" yWindow="-120" windowWidth="29040" windowHeight="15720" tabRatio="500" xr2:uid="{00000000-000D-0000-FFFF-FFFF00000000}"/>
  </bookViews>
  <sheets>
    <sheet name="Revenue" sheetId="2" r:id="rId1"/>
    <sheet name="Expense" sheetId="3" r:id="rId2"/>
  </sheets>
  <definedNames>
    <definedName name="_xlnm.Print_Titles" localSheetId="1">Expense!$2:$8</definedName>
    <definedName name="_xlnm.Print_Titles" localSheetId="0">Revenue!$1:$9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09" i="3" l="1"/>
  <c r="H212" i="3" s="1"/>
  <c r="H193" i="3"/>
  <c r="H186" i="3"/>
  <c r="H179" i="3"/>
  <c r="H170" i="3"/>
  <c r="H158" i="3"/>
  <c r="H143" i="3"/>
  <c r="H136" i="3"/>
  <c r="H124" i="3"/>
  <c r="H111" i="3"/>
  <c r="H90" i="3"/>
  <c r="H76" i="3"/>
  <c r="H84" i="3" s="1"/>
  <c r="H28" i="3"/>
  <c r="H21" i="3"/>
  <c r="H35" i="2"/>
  <c r="H19" i="2"/>
  <c r="H21" i="2" s="1"/>
  <c r="H23" i="2" s="1"/>
  <c r="H171" i="3" l="1"/>
  <c r="H144" i="3"/>
  <c r="H125" i="3"/>
  <c r="H29" i="3"/>
  <c r="H91" i="3" s="1"/>
  <c r="H36" i="2"/>
  <c r="H213" i="3" l="1"/>
</calcChain>
</file>

<file path=xl/sharedStrings.xml><?xml version="1.0" encoding="utf-8"?>
<sst xmlns="http://schemas.openxmlformats.org/spreadsheetml/2006/main" count="336" uniqueCount="301">
  <si>
    <t>Title of Account</t>
  </si>
  <si>
    <t>December 31, 2022</t>
  </si>
  <si>
    <t>December 31, 2021</t>
  </si>
  <si>
    <t>(a)</t>
  </si>
  <si>
    <t>(b)</t>
  </si>
  <si>
    <t>(c)</t>
  </si>
  <si>
    <t>(d)</t>
  </si>
  <si>
    <t>(e)</t>
  </si>
  <si>
    <t>(f)</t>
  </si>
  <si>
    <t>ELECTRIC OPERATING REVENUES (Account 400)</t>
  </si>
  <si>
    <t xml:space="preserve">
Line No.</t>
  </si>
  <si>
    <t>Sales of Electricity</t>
  </si>
  <si>
    <t>(440) Residential Sales</t>
  </si>
  <si>
    <t>(442) Commercial and Industrial Sales</t>
  </si>
  <si>
    <t>Small (or Comm.) (See Instr. 4)</t>
  </si>
  <si>
    <t>Large (or Ind.) (See Instr. 4)</t>
  </si>
  <si>
    <t>(444) Public Street and Highway Lighting</t>
  </si>
  <si>
    <t>(445) Other Sales to Public Authorities</t>
  </si>
  <si>
    <t>(446) Sales to Railroads and Railways</t>
  </si>
  <si>
    <t>(448) Interdepartmental Sales</t>
  </si>
  <si>
    <t>TOTAL Sales to Ultimate Consumers</t>
  </si>
  <si>
    <t>(447) Sales for Resale</t>
  </si>
  <si>
    <t>TOTAL Sales of Electricity</t>
  </si>
  <si>
    <t>(Less) (449.1) Provision for Rate Refunds</t>
  </si>
  <si>
    <t>TOTAL Revenues Net of Prov. for Refunds</t>
  </si>
  <si>
    <t>Other Operating Revenues</t>
  </si>
  <si>
    <t>(450) Forfeited Discounts</t>
  </si>
  <si>
    <t>(451) Miscellaneous Service Revenues</t>
  </si>
  <si>
    <t>(453) Sales of Water and Water Power</t>
  </si>
  <si>
    <t>(454) Rent from Electric Property</t>
  </si>
  <si>
    <t>(455) Interdepartmental Rents</t>
  </si>
  <si>
    <t>(456) Other Electric Revenues</t>
  </si>
  <si>
    <t>(456.1) Revenues from Transmission of Electricity of Others</t>
  </si>
  <si>
    <t>(457.1) Regional Control Service Revenues</t>
  </si>
  <si>
    <t>(457.2) Miscellaneous Revenues</t>
  </si>
  <si>
    <t>TOTAL Other Operating Revenues</t>
  </si>
  <si>
    <t>TOTAL Electric Operating Revenues</t>
  </si>
  <si>
    <t>ELECTRIC OPERATION AND MAINTENANCE EXPENSES</t>
  </si>
  <si>
    <t>Line 
No.</t>
  </si>
  <si>
    <t>Account</t>
  </si>
  <si>
    <t>1. POWER PRODUCTION EXPENSES</t>
  </si>
  <si>
    <t>A. Steam Power Generation</t>
  </si>
  <si>
    <t>Operation</t>
  </si>
  <si>
    <t>(500) Operation Supervision and Engineering</t>
  </si>
  <si>
    <t>(501) Fuel</t>
  </si>
  <si>
    <t>(502) Steam Expenses</t>
  </si>
  <si>
    <t>(503) Steam from Other Sources</t>
  </si>
  <si>
    <t>(Less) (504) Steam Transferred-Cr.</t>
  </si>
  <si>
    <t>(505) Electric Expenses</t>
  </si>
  <si>
    <t>(506) Miscellaneous Steam Power Expenses</t>
  </si>
  <si>
    <t>(507) Rents</t>
  </si>
  <si>
    <t>(509) Allowances</t>
  </si>
  <si>
    <t>TOTAL Operation (Enter Total of Lines 4 thru 12)</t>
  </si>
  <si>
    <t>Maintenance</t>
  </si>
  <si>
    <t>(510) Maintenance of Supervision and Engineering</t>
  </si>
  <si>
    <t>(511) Maintenance of Structures</t>
  </si>
  <si>
    <t>(512) Maintenance of Boiler Plant</t>
  </si>
  <si>
    <t>(513) Maintenance of Electric Plant</t>
  </si>
  <si>
    <t>(514) Maintenance of Miscellaneous Steam Plant</t>
  </si>
  <si>
    <t>TOTAL Maintenance (Enter Total of Lines 15 thru 19)</t>
  </si>
  <si>
    <t>TOTAL Power Production Expenses-Steam Power (Entr Tot lines 13 &amp; 20)</t>
  </si>
  <si>
    <t>B. Nuclear Power Generation</t>
  </si>
  <si>
    <t>(517) Operation Supervision and Engineering</t>
  </si>
  <si>
    <t>(518) Fuel</t>
  </si>
  <si>
    <t>(519) Coolants and Water</t>
  </si>
  <si>
    <t>(520) Steam Expenses</t>
  </si>
  <si>
    <t>(521) Steam from Other Sources</t>
  </si>
  <si>
    <t>(Less) (522) Steamed Transferred-Cr.</t>
  </si>
  <si>
    <t>(523) Electric Expenses</t>
  </si>
  <si>
    <t>(524) Miscellaneous Nuclear Power Expenses</t>
  </si>
  <si>
    <t>(525) Rents</t>
  </si>
  <si>
    <t>TOTAL Operation (Enter Total of lines 24 thru 32)</t>
  </si>
  <si>
    <t>(528) Maintenance Supervision and Engineering</t>
  </si>
  <si>
    <t>(529) Maintenance of Structures</t>
  </si>
  <si>
    <t>(530) Maintenance of Reactor Plant Equipment</t>
  </si>
  <si>
    <t>(531) Maintenance of Electric Plant</t>
  </si>
  <si>
    <t>(532) Maintenance of Miscellaneous Nuclear Plant</t>
  </si>
  <si>
    <t>TOTAL Maintenance (Enter Total of lines 35 thru 39)</t>
  </si>
  <si>
    <t>TOTAL Power Production Expenses-Nuc. Power (Entr tot lines 33 &amp; 40)</t>
  </si>
  <si>
    <t>C. Hydraulic Power Generation</t>
  </si>
  <si>
    <t>(535) Operation Supervision and Engineering</t>
  </si>
  <si>
    <t>(536) Water for Power</t>
  </si>
  <si>
    <t>(537) Hydraulic Expenses</t>
  </si>
  <si>
    <t>(538) Electric Expenses</t>
  </si>
  <si>
    <t>(539) Miscellaneous Hydraulic Power Generation Expenses</t>
  </si>
  <si>
    <t>(540) Rents</t>
  </si>
  <si>
    <t>TOTAL Operation (Enter Total of lines 44 thru 49)</t>
  </si>
  <si>
    <t>C. Hydraulic Power Generation (Continued)</t>
  </si>
  <si>
    <t>(541) Maintenance Supervision and Engineering</t>
  </si>
  <si>
    <t>(542) Maintenance of Structure</t>
  </si>
  <si>
    <t>(543) Maintenance of Reservoirs, Dams, and Waterways</t>
  </si>
  <si>
    <t>(544) Maintenance of Electric Plant</t>
  </si>
  <si>
    <t>(545) Maintenance of Miscellaneous Hydraulic Plant</t>
  </si>
  <si>
    <t>TOTAL Maintenance (Enter Total of lines 53 thru 57)</t>
  </si>
  <si>
    <t>TOTAL Power Production Expenses-Hydraulic Power (tot of lines 50 &amp; 58)</t>
  </si>
  <si>
    <t>D. Other Power Generation</t>
  </si>
  <si>
    <t>(546) Operation Supervision and Engineering</t>
  </si>
  <si>
    <t>(547) Fuel</t>
  </si>
  <si>
    <t>64</t>
  </si>
  <si>
    <t>(548) Generation Expenses</t>
  </si>
  <si>
    <t>64.1</t>
  </si>
  <si>
    <t>(548.1) Operation of Energy Storage Equipment</t>
  </si>
  <si>
    <t>65</t>
  </si>
  <si>
    <t>(549) Miscellaneous Other Power Generation Expenses</t>
  </si>
  <si>
    <t>66</t>
  </si>
  <si>
    <t>(550) Rents</t>
  </si>
  <si>
    <t>67</t>
  </si>
  <si>
    <t>TOTAL Operation (Enter Total of lines 62 thru 66)</t>
  </si>
  <si>
    <t>68</t>
  </si>
  <si>
    <t>69</t>
  </si>
  <si>
    <t>(551) Maintenance Supervision and Engineering</t>
  </si>
  <si>
    <t>70</t>
  </si>
  <si>
    <t>(552) Maintenance of Structures</t>
  </si>
  <si>
    <t>71</t>
  </si>
  <si>
    <t>(553) Maintenance of Generating and Electric Plant</t>
  </si>
  <si>
    <t>71.1</t>
  </si>
  <si>
    <t>(553.1) Maintenance of Energy Storage Equipment</t>
  </si>
  <si>
    <t>72</t>
  </si>
  <si>
    <t>(554) Maintenance of Miscellaneous Other Power Generation Plant</t>
  </si>
  <si>
    <t>73</t>
  </si>
  <si>
    <t>TOTAL Maintenance (Enter Total of lines 69 thru 72)</t>
  </si>
  <si>
    <t>74</t>
  </si>
  <si>
    <t>TOTAL Power Production Expenses-Other Power (Enter Tot of 67 &amp; 73)</t>
  </si>
  <si>
    <t>75</t>
  </si>
  <si>
    <t>E. Other Power Supply Expenses</t>
  </si>
  <si>
    <t>76</t>
  </si>
  <si>
    <t>(555) Purchased Power</t>
  </si>
  <si>
    <t>76.1</t>
  </si>
  <si>
    <t>(555.1) Power Purchased for Storage Operations</t>
  </si>
  <si>
    <t>77</t>
  </si>
  <si>
    <t>(556) System Control and Load Dispatching</t>
  </si>
  <si>
    <t>78</t>
  </si>
  <si>
    <t>(557) Other Expenses</t>
  </si>
  <si>
    <t>79</t>
  </si>
  <si>
    <t>TOTAL Other Power Supply Exp (Enter Total of lines 76 thru 78)</t>
  </si>
  <si>
    <t>80</t>
  </si>
  <si>
    <t>TOTAL Power Production Expenses (Total of lines 21, 41, 59, 74 &amp; 79)</t>
  </si>
  <si>
    <t>81</t>
  </si>
  <si>
    <t>2. TRANSMISSION EXPENSES</t>
  </si>
  <si>
    <t>82</t>
  </si>
  <si>
    <t>83</t>
  </si>
  <si>
    <t>(560) Operation Supervision and Engineering</t>
  </si>
  <si>
    <t>84</t>
  </si>
  <si>
    <t>85</t>
  </si>
  <si>
    <t>(561.1) Load Dispatch-Reliability</t>
  </si>
  <si>
    <t>86</t>
  </si>
  <si>
    <t>(561.2) Load Dispatch-Monitor and Operate Transmission System</t>
  </si>
  <si>
    <t>87</t>
  </si>
  <si>
    <t>(561.3) Load Dispatch-Transmission Service and Scheduling</t>
  </si>
  <si>
    <t>88</t>
  </si>
  <si>
    <t>(561.4) Scheduling, System Control and Dispatch Services</t>
  </si>
  <si>
    <t>89</t>
  </si>
  <si>
    <t>(561.5) Reliability, Planning and Standards Development</t>
  </si>
  <si>
    <t>90</t>
  </si>
  <si>
    <t>(561.6) Transmission Service Studies</t>
  </si>
  <si>
    <t>91</t>
  </si>
  <si>
    <t>(561.7) Generation Interconnection Studies</t>
  </si>
  <si>
    <t>92</t>
  </si>
  <si>
    <t>(561.8) Reliability, Planning and Standards Development Services</t>
  </si>
  <si>
    <t>93</t>
  </si>
  <si>
    <t>(562) Station Expenses</t>
  </si>
  <si>
    <t>93.1</t>
  </si>
  <si>
    <t>(562.1) Operation of Energy Storage Equipment</t>
  </si>
  <si>
    <t>94</t>
  </si>
  <si>
    <t>(563) Overhead Lines Expenses</t>
  </si>
  <si>
    <t>95</t>
  </si>
  <si>
    <t>(564) Underground Lines Expenses</t>
  </si>
  <si>
    <t>96</t>
  </si>
  <si>
    <t>(565) Transmission of Electricity by Others</t>
  </si>
  <si>
    <t>97</t>
  </si>
  <si>
    <t>(566) Miscellaneous Transmission Expenses</t>
  </si>
  <si>
    <t>98</t>
  </si>
  <si>
    <t>(567) Rents</t>
  </si>
  <si>
    <t>99</t>
  </si>
  <si>
    <t>TOTAL Operation (Enter Total  of lines 83 thru 98)</t>
  </si>
  <si>
    <t>100</t>
  </si>
  <si>
    <t>101</t>
  </si>
  <si>
    <t>(568) Maintenance Supervision and Engineering</t>
  </si>
  <si>
    <t>102</t>
  </si>
  <si>
    <t>(569) Maintenance of Structures</t>
  </si>
  <si>
    <t>103</t>
  </si>
  <si>
    <t>(569.1) Maintenance of Computer Hardware</t>
  </si>
  <si>
    <t>104</t>
  </si>
  <si>
    <t>(569.2) Maintenance of Computer Software</t>
  </si>
  <si>
    <t>105</t>
  </si>
  <si>
    <t>(569.3) Maintenance of Communication Equipment</t>
  </si>
  <si>
    <t>106</t>
  </si>
  <si>
    <t>(569.4) Maintenance of Miscellaneous Regional Transmission Plant</t>
  </si>
  <si>
    <t>107</t>
  </si>
  <si>
    <t>(570) Maintenance of Station Equipment</t>
  </si>
  <si>
    <t>107.1</t>
  </si>
  <si>
    <t>(570.1) Maintenance of Energy Storage Equipment</t>
  </si>
  <si>
    <t>(571) Maintenance of Overhead Lines</t>
  </si>
  <si>
    <t>(572) Maintenance of Underground Lines</t>
  </si>
  <si>
    <t>(573) Maintenance of Miscellaneous Transmission Plant</t>
  </si>
  <si>
    <t>TOTAL Maintenance (Total of lines 101 thru 110)</t>
  </si>
  <si>
    <t>TOTAL Transmission Expenses (Total of lines 99 and 111)</t>
  </si>
  <si>
    <t>3. REGIONAL MARKET EXPENSES</t>
  </si>
  <si>
    <t>(575.1) Operation Supervision</t>
  </si>
  <si>
    <t>(575.2) Day-Ahead and Real-Time Market Facilitation</t>
  </si>
  <si>
    <t>(575.3) Transmission Rights Market Facilitation</t>
  </si>
  <si>
    <t>(575.4) Capacity Market Facilitation</t>
  </si>
  <si>
    <t>(575.5) Ancillary Services Market Facilitation</t>
  </si>
  <si>
    <t>(575.6) Market Monitoring and Compliance</t>
  </si>
  <si>
    <t>(575.7) Market Facilitation, Monitoring and Compliance Services</t>
  </si>
  <si>
    <t>(575.8) Rents</t>
  </si>
  <si>
    <t>Total Operation (Lines 115 thru 122)</t>
  </si>
  <si>
    <t>(576.1) Maintenance of Structures and Improvements</t>
  </si>
  <si>
    <t>(576.2) Maintenance of Computer Hardware</t>
  </si>
  <si>
    <t>(576.3) Maintenance of Computer Software</t>
  </si>
  <si>
    <t>(576.4) Maintenance of Communication Equipment</t>
  </si>
  <si>
    <t>(576.5) Maintenance of Miscellaneous Market Operation Plant</t>
  </si>
  <si>
    <t>Total Maintenance (Lines 125 thru 129)</t>
  </si>
  <si>
    <t>TOTAL Regional Transmission and Market Op Expns (Total 123 and 130)</t>
  </si>
  <si>
    <t>4. DISTRIBUTION EXPENSES</t>
  </si>
  <si>
    <t>(580) Operation Supervision and Engineering</t>
  </si>
  <si>
    <t>(581) Load Dispatching</t>
  </si>
  <si>
    <t>(582) Station Expenses</t>
  </si>
  <si>
    <t>(583) Overhead Line Expenses</t>
  </si>
  <si>
    <t>138</t>
  </si>
  <si>
    <t>(584) Underground Line Expenses</t>
  </si>
  <si>
    <t>138.1</t>
  </si>
  <si>
    <t>(584.1) Operation of Energy Storage Equipment</t>
  </si>
  <si>
    <t>139</t>
  </si>
  <si>
    <t>(585) Street Lighting and Signal System Expenses</t>
  </si>
  <si>
    <t>140</t>
  </si>
  <si>
    <t>(586) Meter Expenses</t>
  </si>
  <si>
    <t>141</t>
  </si>
  <si>
    <t>(587) Customer Installations Expenses</t>
  </si>
  <si>
    <t>142</t>
  </si>
  <si>
    <t>(588) Miscellaneous Expenses</t>
  </si>
  <si>
    <t>143</t>
  </si>
  <si>
    <t>(589) Rents</t>
  </si>
  <si>
    <t>144</t>
  </si>
  <si>
    <t>TOTAL Operation (Enter Total of lines 134 thru 143)</t>
  </si>
  <si>
    <t>145</t>
  </si>
  <si>
    <t>146</t>
  </si>
  <si>
    <t>(590) Maintenance Supervision and Engineering</t>
  </si>
  <si>
    <t>147</t>
  </si>
  <si>
    <t>(591) Maintenance of Structures</t>
  </si>
  <si>
    <t>148</t>
  </si>
  <si>
    <t>(592) Maintenance of Station Equipment</t>
  </si>
  <si>
    <t>148.1</t>
  </si>
  <si>
    <t>(592.2) Maintenance of Energy Storage Equipment</t>
  </si>
  <si>
    <t>(593) Maintenance of Overhead Lines</t>
  </si>
  <si>
    <t>(594) Maintenance of Underground Lines</t>
  </si>
  <si>
    <t>(595) Maintenance of Line Transformers</t>
  </si>
  <si>
    <t>(596) Maintenance of Street Lighting and Signal Systems</t>
  </si>
  <si>
    <t>(597) Maintenance of Meters</t>
  </si>
  <si>
    <t>(598) Maintenance of Miscellaneous Distribution Plant</t>
  </si>
  <si>
    <t>TOTAL Maintenance (Total of lines 146 thru 154)</t>
  </si>
  <si>
    <t>TOTAL Distribution Expenses (Total of lines 144 and 155)</t>
  </si>
  <si>
    <t>5. CUSTOMER ACCOUNTS EXPENSES</t>
  </si>
  <si>
    <t>(901) Supervision</t>
  </si>
  <si>
    <t>(902) Meter Reading Expenses</t>
  </si>
  <si>
    <t>(903) Customer Records and Collection Expenses</t>
  </si>
  <si>
    <t>(904) Uncollectible Accounts</t>
  </si>
  <si>
    <t>(905) Miscellaneous Customer Accounts Expenses</t>
  </si>
  <si>
    <t>TOTAL Customer Accounts Expenses (Total of lines 159 thru 163)</t>
  </si>
  <si>
    <t>6. CUSTOMER SERVICE AND INFORMATIONAL EXPENSES</t>
  </si>
  <si>
    <t>(907) Supervision</t>
  </si>
  <si>
    <t>(908) Customer Assistance Expenses</t>
  </si>
  <si>
    <t>(909) Informational and Instructional Expenses</t>
  </si>
  <si>
    <t>(910) Miscellaneous Customer Service and Informational Expenses</t>
  </si>
  <si>
    <t>TOTAL Customer Service and Information Expenses (Total 167 thru 170)</t>
  </si>
  <si>
    <t>7. SALES EXPENSES</t>
  </si>
  <si>
    <t>(911) Supervision</t>
  </si>
  <si>
    <t>(912) Demonstrating and Selling Expenses</t>
  </si>
  <si>
    <t>(913) Advertising Expenses</t>
  </si>
  <si>
    <t>(916) Miscellaneous Sales Expenses</t>
  </si>
  <si>
    <t>TOTAL Sales Expenses (Enter Total of lines 174 thru 177)</t>
  </si>
  <si>
    <t>8. ADMINISTRATIVE AND GENERAL EXPENSES</t>
  </si>
  <si>
    <t>(920) Administrative and General Salaries</t>
  </si>
  <si>
    <t>(921) Office Supplies and Expenses</t>
  </si>
  <si>
    <t>(Less) (922) Administrative Expenses Transferred-Credit</t>
  </si>
  <si>
    <t>(923) Outside Services Employed</t>
  </si>
  <si>
    <t>(924) Property Insurance</t>
  </si>
  <si>
    <t>(925) Injuries and Damages</t>
  </si>
  <si>
    <t>(926) Employee Pensions and Benefits</t>
  </si>
  <si>
    <t>(927) Franchise Requirements</t>
  </si>
  <si>
    <t>(928) Regulatory Commission Expenses</t>
  </si>
  <si>
    <t>(929) (Less) Duplicate Charges-Cr.</t>
  </si>
  <si>
    <t>(930.1) General Advertising Expenses</t>
  </si>
  <si>
    <t>(930.2) Miscellaneous General Expenses</t>
  </si>
  <si>
    <t>(931) Rents</t>
  </si>
  <si>
    <t>TOTAL Operation (Enter Total of lines 181  thru 193)</t>
  </si>
  <si>
    <t>(935) Maintenance of General Plant</t>
  </si>
  <si>
    <t>TOTAL Administrative &amp; General Expenses (Total of lines 194  and 196)</t>
  </si>
  <si>
    <t>TOTAL Elec Op and Maint Expns (Total 80,112,131,156,164,171,178,197)</t>
  </si>
  <si>
    <t>December 31, 2020</t>
  </si>
  <si>
    <t>December 31, 2019</t>
  </si>
  <si>
    <t>March 31, 2023</t>
  </si>
  <si>
    <t>Kentucky Power Company - FERC Form 1, Page 300</t>
  </si>
  <si>
    <t xml:space="preserve">Amount for
Year </t>
  </si>
  <si>
    <t>Kentucky Power Company - FERC Form 1, Pages 320-323</t>
  </si>
  <si>
    <t>Test Year
Operating Revenues 
12 Months Ended</t>
  </si>
  <si>
    <t xml:space="preserve">Amount for
Test Year </t>
  </si>
  <si>
    <t>Kentucky Power Company</t>
  </si>
  <si>
    <t>AG-KIUC 1-47 Attachment 1 - Tab 1 - Revenue</t>
  </si>
  <si>
    <t>AG-KIUC 1-47 Attachment 1 - Tab 2 - Expense</t>
  </si>
  <si>
    <t>Operating Revenues 
Year to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</si>
</sst>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5" formatCode="* #,##0;* \(#,##0\);* &quot;—&quot;;_(@_)"/>
    <numFmt numFmtId="166" formatCode="###0;&quot;-&quot;###0;###0;_(@_)"/>
    <numFmt numFmtId="167" formatCode="#0;&quot;-&quot;#0;#0;_(@_)"/>
    <numFmt numFmtId="169" formatCode="_(* #,##0_);_(* \(#,##0\);_(* &quot;-&quot;??_);_(@_)"/>
  </numFmts>
  <fonts count="10" x14ac:knownFonts="1">
    <font>
      <sz val="10"/>
      <name val="Arial"/>
    </font>
    <font>
      <sz val="10"/>
      <color rgb="FF000000"/>
      <name val="Arial"/>
      <family val="2"/>
    </font>
    <font>
      <sz val="12"/>
      <color rgb="FF000000"/>
      <name val="Arial"/>
      <family val="2"/>
    </font>
    <font>
      <b/>
      <sz val="18"/>
      <color rgb="FF000000"/>
      <name val="Arial"/>
      <family val="2"/>
    </font>
    <font>
      <b/>
      <sz val="16"/>
      <color rgb="FF000000"/>
      <name val="Arial"/>
      <family val="2"/>
    </font>
    <font>
      <sz val="14"/>
      <color rgb="FF000000"/>
      <name val="Arial"/>
      <family val="2"/>
    </font>
    <font>
      <b/>
      <sz val="10"/>
      <color rgb="FF000000"/>
      <name val="Arial"/>
      <family val="2"/>
    </font>
    <font>
      <sz val="8"/>
      <color rgb="FF000000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3B3B3"/>
        <bgColor indexed="64"/>
      </patternFill>
    </fill>
    <fill>
      <patternFill patternType="solid">
        <fgColor rgb="FFACACAC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 applyBorder="0">
      <alignment wrapText="1"/>
    </xf>
    <xf numFmtId="0" fontId="2" fillId="0" borderId="0" applyBorder="0">
      <alignment wrapText="1"/>
    </xf>
    <xf numFmtId="0" fontId="3" fillId="0" borderId="0" applyBorder="0">
      <alignment wrapText="1"/>
    </xf>
    <xf numFmtId="0" fontId="4" fillId="0" borderId="0" applyBorder="0">
      <alignment wrapText="1"/>
    </xf>
    <xf numFmtId="0" fontId="5" fillId="0" borderId="0" applyBorder="0">
      <alignment wrapText="1"/>
    </xf>
    <xf numFmtId="43" fontId="8" fillId="0" borderId="0" applyFont="0" applyFill="0" applyBorder="0" applyAlignment="0" applyProtection="0"/>
  </cellStyleXfs>
  <cellXfs count="68">
    <xf numFmtId="0" fontId="0" fillId="0" borderId="0" xfId="0"/>
    <xf numFmtId="0" fontId="1" fillId="0" borderId="1" xfId="0" applyFont="1" applyBorder="1" applyAlignment="1">
      <alignment wrapText="1"/>
    </xf>
    <xf numFmtId="0" fontId="1" fillId="0" borderId="5" xfId="0" applyFont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165" fontId="1" fillId="0" borderId="1" xfId="0" applyNumberFormat="1" applyFont="1" applyBorder="1" applyAlignment="1">
      <alignment wrapText="1"/>
    </xf>
    <xf numFmtId="0" fontId="1" fillId="0" borderId="7" xfId="0" applyFont="1" applyBorder="1" applyAlignment="1">
      <alignment wrapText="1"/>
    </xf>
    <xf numFmtId="0" fontId="1" fillId="0" borderId="4" xfId="0" applyFont="1" applyBorder="1" applyAlignment="1">
      <alignment horizontal="center" wrapText="1"/>
    </xf>
    <xf numFmtId="0" fontId="7" fillId="0" borderId="5" xfId="0" applyFont="1" applyBorder="1" applyAlignment="1">
      <alignment horizontal="center" wrapText="1"/>
    </xf>
    <xf numFmtId="166" fontId="1" fillId="0" borderId="1" xfId="0" applyNumberFormat="1" applyFont="1" applyBorder="1" applyAlignment="1">
      <alignment horizontal="center" vertical="top" wrapText="1"/>
    </xf>
    <xf numFmtId="0" fontId="1" fillId="0" borderId="4" xfId="0" applyFont="1" applyBorder="1" applyAlignment="1">
      <alignment wrapText="1"/>
    </xf>
    <xf numFmtId="0" fontId="1" fillId="0" borderId="5" xfId="0" applyFont="1" applyBorder="1" applyAlignment="1">
      <alignment wrapText="1"/>
    </xf>
    <xf numFmtId="166" fontId="1" fillId="0" borderId="1" xfId="0" applyNumberFormat="1" applyFont="1" applyBorder="1" applyAlignment="1">
      <alignment horizontal="center" wrapText="1"/>
    </xf>
    <xf numFmtId="167" fontId="1" fillId="0" borderId="1" xfId="0" applyNumberFormat="1" applyFont="1" applyBorder="1" applyAlignment="1">
      <alignment horizontal="center" wrapText="1"/>
    </xf>
    <xf numFmtId="166" fontId="1" fillId="0" borderId="1" xfId="0" applyNumberFormat="1" applyFont="1" applyBorder="1" applyAlignment="1">
      <alignment horizontal="left" wrapText="1"/>
    </xf>
    <xf numFmtId="0" fontId="1" fillId="0" borderId="5" xfId="0" applyFont="1" applyBorder="1" applyAlignment="1">
      <alignment wrapText="1"/>
    </xf>
    <xf numFmtId="0" fontId="1" fillId="0" borderId="4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4" xfId="0" applyFont="1" applyBorder="1" applyAlignment="1">
      <alignment horizontal="left" wrapText="1"/>
    </xf>
    <xf numFmtId="0" fontId="1" fillId="0" borderId="4" xfId="0" applyFont="1" applyBorder="1" applyAlignment="1">
      <alignment wrapText="1"/>
    </xf>
    <xf numFmtId="0" fontId="7" fillId="0" borderId="5" xfId="0" quotePrefix="1" applyFont="1" applyBorder="1" applyAlignment="1">
      <alignment horizontal="center" wrapText="1"/>
    </xf>
    <xf numFmtId="169" fontId="1" fillId="0" borderId="1" xfId="6" applyNumberFormat="1" applyFont="1" applyBorder="1" applyAlignment="1">
      <alignment vertical="center" wrapText="1"/>
    </xf>
    <xf numFmtId="169" fontId="1" fillId="0" borderId="1" xfId="6" applyNumberFormat="1" applyFont="1" applyBorder="1" applyAlignment="1">
      <alignment horizontal="left" vertical="center" wrapText="1" indent="6"/>
    </xf>
    <xf numFmtId="165" fontId="1" fillId="0" borderId="1" xfId="0" applyNumberFormat="1" applyFont="1" applyFill="1" applyBorder="1" applyAlignment="1">
      <alignment wrapText="1"/>
    </xf>
    <xf numFmtId="169" fontId="1" fillId="0" borderId="1" xfId="6" applyNumberFormat="1" applyFont="1" applyFill="1" applyBorder="1" applyAlignment="1">
      <alignment vertical="center" wrapText="1"/>
    </xf>
    <xf numFmtId="169" fontId="1" fillId="0" borderId="1" xfId="6" applyNumberFormat="1" applyFont="1" applyFill="1" applyBorder="1" applyAlignment="1">
      <alignment horizontal="left" vertical="center" wrapText="1" indent="6"/>
    </xf>
    <xf numFmtId="169" fontId="8" fillId="0" borderId="1" xfId="6" applyNumberFormat="1" applyFont="1" applyFill="1" applyBorder="1" applyAlignment="1">
      <alignment vertical="center" wrapText="1"/>
    </xf>
    <xf numFmtId="169" fontId="8" fillId="0" borderId="1" xfId="6" applyNumberFormat="1" applyFont="1" applyFill="1" applyBorder="1" applyAlignment="1">
      <alignment horizontal="left" vertical="center" wrapText="1"/>
    </xf>
    <xf numFmtId="169" fontId="1" fillId="0" borderId="1" xfId="6" applyNumberFormat="1" applyFont="1" applyFill="1" applyBorder="1" applyAlignment="1">
      <alignment horizontal="left" vertical="center" wrapText="1" indent="7"/>
    </xf>
    <xf numFmtId="0" fontId="1" fillId="3" borderId="2" xfId="0" applyFont="1" applyFill="1" applyBorder="1" applyAlignment="1">
      <alignment wrapText="1"/>
    </xf>
    <xf numFmtId="0" fontId="1" fillId="3" borderId="6" xfId="0" applyFont="1" applyFill="1" applyBorder="1" applyAlignment="1">
      <alignment wrapText="1"/>
    </xf>
    <xf numFmtId="169" fontId="1" fillId="3" borderId="2" xfId="6" applyNumberFormat="1" applyFont="1" applyFill="1" applyBorder="1" applyAlignment="1">
      <alignment wrapText="1"/>
    </xf>
    <xf numFmtId="169" fontId="1" fillId="3" borderId="6" xfId="6" applyNumberFormat="1" applyFont="1" applyFill="1" applyBorder="1" applyAlignment="1">
      <alignment wrapText="1"/>
    </xf>
    <xf numFmtId="0" fontId="1" fillId="0" borderId="4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2" xfId="0" applyFont="1" applyBorder="1" applyAlignment="1">
      <alignment horizontal="left" wrapText="1"/>
    </xf>
    <xf numFmtId="0" fontId="7" fillId="0" borderId="4" xfId="0" applyFont="1" applyBorder="1" applyAlignment="1">
      <alignment horizontal="center" wrapText="1"/>
    </xf>
    <xf numFmtId="0" fontId="7" fillId="0" borderId="4" xfId="0" quotePrefix="1" applyFont="1" applyBorder="1" applyAlignment="1">
      <alignment horizontal="center" wrapText="1"/>
    </xf>
    <xf numFmtId="169" fontId="1" fillId="2" borderId="8" xfId="6" applyNumberFormat="1" applyFont="1" applyFill="1" applyBorder="1" applyAlignment="1">
      <alignment wrapText="1"/>
    </xf>
    <xf numFmtId="169" fontId="1" fillId="2" borderId="2" xfId="6" applyNumberFormat="1" applyFont="1" applyFill="1" applyBorder="1" applyAlignment="1">
      <alignment wrapText="1"/>
    </xf>
    <xf numFmtId="166" fontId="1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left" wrapText="1"/>
    </xf>
    <xf numFmtId="169" fontId="1" fillId="0" borderId="5" xfId="6" applyNumberFormat="1" applyFont="1" applyFill="1" applyBorder="1" applyAlignment="1">
      <alignment wrapText="1"/>
    </xf>
    <xf numFmtId="169" fontId="1" fillId="0" borderId="5" xfId="6" applyNumberFormat="1" applyFont="1" applyFill="1" applyBorder="1" applyAlignment="1">
      <alignment vertical="center" wrapText="1"/>
    </xf>
    <xf numFmtId="169" fontId="1" fillId="0" borderId="5" xfId="6" applyNumberFormat="1" applyFont="1" applyFill="1" applyBorder="1" applyAlignment="1">
      <alignment horizontal="left" vertical="center" wrapText="1" indent="7"/>
    </xf>
    <xf numFmtId="0" fontId="0" fillId="0" borderId="0" xfId="0" applyFill="1"/>
    <xf numFmtId="169" fontId="1" fillId="0" borderId="1" xfId="6" applyNumberFormat="1" applyFont="1" applyFill="1" applyBorder="1" applyAlignment="1">
      <alignment wrapText="1"/>
    </xf>
    <xf numFmtId="169" fontId="1" fillId="0" borderId="1" xfId="6" applyNumberFormat="1" applyFont="1" applyFill="1" applyBorder="1" applyAlignment="1">
      <alignment horizontal="left" vertical="center" wrapText="1" indent="9"/>
    </xf>
    <xf numFmtId="169" fontId="1" fillId="0" borderId="3" xfId="6" applyNumberFormat="1" applyFont="1" applyFill="1" applyBorder="1" applyAlignment="1">
      <alignment horizontal="left" vertical="center" wrapText="1" indent="6"/>
    </xf>
    <xf numFmtId="166" fontId="1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top" wrapText="1"/>
    </xf>
    <xf numFmtId="167" fontId="1" fillId="0" borderId="1" xfId="0" applyNumberFormat="1" applyFont="1" applyFill="1" applyBorder="1" applyAlignment="1">
      <alignment horizontal="center" wrapText="1"/>
    </xf>
    <xf numFmtId="167" fontId="1" fillId="0" borderId="1" xfId="0" applyNumberFormat="1" applyFont="1" applyFill="1" applyBorder="1" applyAlignment="1">
      <alignment horizontal="center" vertical="top" wrapText="1"/>
    </xf>
    <xf numFmtId="169" fontId="1" fillId="0" borderId="1" xfId="6" applyNumberFormat="1" applyFont="1" applyFill="1" applyBorder="1" applyAlignment="1">
      <alignment horizontal="left" vertical="center" wrapText="1" indent="8"/>
    </xf>
    <xf numFmtId="166" fontId="1" fillId="0" borderId="1" xfId="0" applyNumberFormat="1" applyFont="1" applyFill="1" applyBorder="1" applyAlignment="1">
      <alignment horizontal="left" wrapText="1"/>
    </xf>
    <xf numFmtId="0" fontId="1" fillId="0" borderId="9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7" fillId="0" borderId="11" xfId="0" quotePrefix="1" applyFont="1" applyBorder="1" applyAlignment="1">
      <alignment horizontal="center" wrapText="1"/>
    </xf>
    <xf numFmtId="0" fontId="1" fillId="0" borderId="13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1" fillId="0" borderId="14" xfId="0" applyFont="1" applyBorder="1" applyAlignment="1">
      <alignment horizontal="center" wrapText="1"/>
    </xf>
    <xf numFmtId="0" fontId="6" fillId="0" borderId="15" xfId="0" applyFont="1" applyBorder="1" applyAlignment="1">
      <alignment horizontal="center" wrapText="1"/>
    </xf>
    <xf numFmtId="0" fontId="6" fillId="0" borderId="16" xfId="0" applyFont="1" applyBorder="1" applyAlignment="1">
      <alignment horizontal="center" wrapText="1"/>
    </xf>
    <xf numFmtId="0" fontId="6" fillId="0" borderId="17" xfId="0" applyFont="1" applyBorder="1" applyAlignment="1">
      <alignment horizontal="center" wrapText="1"/>
    </xf>
    <xf numFmtId="0" fontId="9" fillId="0" borderId="0" xfId="0" applyFont="1" applyBorder="1"/>
    <xf numFmtId="0" fontId="6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 wrapText="1"/>
    </xf>
  </cellXfs>
  <cellStyles count="7">
    <cellStyle name="Comma" xfId="6" builtinId="3"/>
    <cellStyle name="Heading 1" xfId="3" xr:uid="{00000000-0005-0000-0000-000003000000}"/>
    <cellStyle name="Heading 2" xfId="4" xr:uid="{00000000-0005-0000-0000-000004000000}"/>
    <cellStyle name="Heading 3" xfId="5" xr:uid="{00000000-0005-0000-0000-000005000000}"/>
    <cellStyle name="Normal" xfId="0" builtinId="0"/>
    <cellStyle name="Normal 2" xfId="2" xr:uid="{00000000-0005-0000-0000-000002000000}"/>
    <cellStyle name="Table (Normal)" xfId="1" xr:uid="{00000000-0005-0000-0000-000001000000}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105"/>
  <sheetViews>
    <sheetView tabSelected="1" showRuler="0" workbookViewId="0">
      <pane xSplit="2" ySplit="9" topLeftCell="C10" activePane="bottomRight" state="frozen"/>
      <selection pane="topRight" activeCell="C1" sqref="C1"/>
      <selection pane="bottomLeft" activeCell="A12" sqref="A12"/>
      <selection pane="bottomRight" activeCell="E3" sqref="E3"/>
    </sheetView>
  </sheetViews>
  <sheetFormatPr defaultColWidth="13.7109375" defaultRowHeight="12.75" x14ac:dyDescent="0.2"/>
  <cols>
    <col min="1" max="1" width="8.140625" customWidth="1"/>
    <col min="2" max="2" width="56.5703125" customWidth="1"/>
    <col min="3" max="6" width="27.7109375" customWidth="1"/>
    <col min="7" max="7" width="3.28515625" customWidth="1"/>
    <col min="8" max="8" width="27.7109375" customWidth="1"/>
  </cols>
  <sheetData>
    <row r="1" spans="1:8" ht="16.7" customHeight="1" x14ac:dyDescent="0.2">
      <c r="A1" s="65" t="s">
        <v>297</v>
      </c>
    </row>
    <row r="2" spans="1:8" ht="16.7" customHeight="1" x14ac:dyDescent="0.2">
      <c r="A2" s="66" t="s">
        <v>298</v>
      </c>
    </row>
    <row r="3" spans="1:8" ht="16.7" customHeight="1" x14ac:dyDescent="0.2">
      <c r="A3" s="67"/>
    </row>
    <row r="4" spans="1:8" ht="16.7" customHeight="1" x14ac:dyDescent="0.2">
      <c r="A4" s="62" t="s">
        <v>292</v>
      </c>
      <c r="B4" s="63"/>
      <c r="C4" s="63"/>
      <c r="D4" s="63"/>
      <c r="E4" s="63"/>
      <c r="F4" s="64"/>
    </row>
    <row r="5" spans="1:8" ht="16.7" customHeight="1" x14ac:dyDescent="0.2">
      <c r="A5" s="59" t="s">
        <v>9</v>
      </c>
      <c r="B5" s="60"/>
      <c r="C5" s="60"/>
      <c r="D5" s="60"/>
      <c r="E5" s="60"/>
      <c r="F5" s="61"/>
    </row>
    <row r="6" spans="1:8" ht="16.7" customHeight="1" x14ac:dyDescent="0.2">
      <c r="A6" s="18" t="s">
        <v>10</v>
      </c>
      <c r="B6" s="17" t="s">
        <v>0</v>
      </c>
      <c r="C6" s="17" t="s">
        <v>300</v>
      </c>
      <c r="D6" s="17" t="s">
        <v>300</v>
      </c>
      <c r="E6" s="17" t="s">
        <v>300</v>
      </c>
      <c r="F6" s="17" t="s">
        <v>300</v>
      </c>
      <c r="H6" s="16" t="s">
        <v>295</v>
      </c>
    </row>
    <row r="7" spans="1:8" ht="27.6" customHeight="1" x14ac:dyDescent="0.2">
      <c r="A7" s="18"/>
      <c r="B7" s="17"/>
      <c r="C7" s="17"/>
      <c r="D7" s="17"/>
      <c r="E7" s="17"/>
      <c r="F7" s="17"/>
      <c r="H7" s="17"/>
    </row>
    <row r="8" spans="1:8" ht="16.7" customHeight="1" x14ac:dyDescent="0.2">
      <c r="A8" s="9"/>
      <c r="B8" s="6" t="s">
        <v>3</v>
      </c>
      <c r="C8" s="6" t="s">
        <v>4</v>
      </c>
      <c r="D8" s="6" t="s">
        <v>5</v>
      </c>
      <c r="E8" s="15" t="s">
        <v>6</v>
      </c>
      <c r="F8" s="15" t="s">
        <v>7</v>
      </c>
      <c r="H8" s="15" t="s">
        <v>8</v>
      </c>
    </row>
    <row r="9" spans="1:8" ht="16.7" customHeight="1" x14ac:dyDescent="0.2">
      <c r="A9" s="10"/>
      <c r="B9" s="2"/>
      <c r="C9" s="7" t="s">
        <v>1</v>
      </c>
      <c r="D9" s="7" t="s">
        <v>2</v>
      </c>
      <c r="E9" s="20" t="s">
        <v>289</v>
      </c>
      <c r="F9" s="20" t="s">
        <v>290</v>
      </c>
      <c r="H9" s="20" t="s">
        <v>291</v>
      </c>
    </row>
    <row r="10" spans="1:8" ht="16.7" customHeight="1" x14ac:dyDescent="0.2">
      <c r="A10" s="8">
        <v>1</v>
      </c>
      <c r="B10" s="3" t="s">
        <v>11</v>
      </c>
      <c r="C10" s="29"/>
      <c r="D10" s="30"/>
      <c r="E10" s="29"/>
      <c r="F10" s="30"/>
      <c r="H10" s="30"/>
    </row>
    <row r="11" spans="1:8" ht="16.7" customHeight="1" x14ac:dyDescent="0.2">
      <c r="A11" s="8">
        <v>2</v>
      </c>
      <c r="B11" s="3" t="s">
        <v>12</v>
      </c>
      <c r="C11" s="4">
        <v>315954846</v>
      </c>
      <c r="D11" s="23">
        <v>281787992</v>
      </c>
      <c r="E11" s="21">
        <v>236963475</v>
      </c>
      <c r="F11" s="22">
        <v>246422493</v>
      </c>
      <c r="H11" s="22">
        <v>307168643.94999999</v>
      </c>
    </row>
    <row r="12" spans="1:8" ht="16.7" customHeight="1" x14ac:dyDescent="0.2">
      <c r="A12" s="8">
        <v>3</v>
      </c>
      <c r="B12" s="3" t="s">
        <v>13</v>
      </c>
      <c r="C12" s="29"/>
      <c r="D12" s="30"/>
      <c r="E12" s="31"/>
      <c r="F12" s="32"/>
      <c r="H12" s="32"/>
    </row>
    <row r="13" spans="1:8" ht="16.7" customHeight="1" x14ac:dyDescent="0.2">
      <c r="A13" s="8">
        <v>4</v>
      </c>
      <c r="B13" s="3" t="s">
        <v>14</v>
      </c>
      <c r="C13" s="23">
        <v>196025387</v>
      </c>
      <c r="D13" s="23">
        <v>159833921</v>
      </c>
      <c r="E13" s="24">
        <v>139363548</v>
      </c>
      <c r="F13" s="25">
        <v>151078914</v>
      </c>
      <c r="H13" s="25">
        <v>195732073.76000002</v>
      </c>
    </row>
    <row r="14" spans="1:8" ht="16.7" customHeight="1" x14ac:dyDescent="0.2">
      <c r="A14" s="8">
        <v>5</v>
      </c>
      <c r="B14" s="3" t="s">
        <v>15</v>
      </c>
      <c r="C14" s="23">
        <v>183905898</v>
      </c>
      <c r="D14" s="23">
        <v>142303180</v>
      </c>
      <c r="E14" s="24">
        <v>123054180</v>
      </c>
      <c r="F14" s="25">
        <v>151267598</v>
      </c>
      <c r="H14" s="25">
        <v>186446623.17999998</v>
      </c>
    </row>
    <row r="15" spans="1:8" ht="16.7" customHeight="1" x14ac:dyDescent="0.2">
      <c r="A15" s="8">
        <v>6</v>
      </c>
      <c r="B15" s="3" t="s">
        <v>16</v>
      </c>
      <c r="C15" s="23">
        <v>2193290</v>
      </c>
      <c r="D15" s="23">
        <v>2032165</v>
      </c>
      <c r="E15" s="24">
        <v>1898034</v>
      </c>
      <c r="F15" s="25">
        <v>1983788</v>
      </c>
      <c r="H15" s="25">
        <v>2202874.83</v>
      </c>
    </row>
    <row r="16" spans="1:8" ht="16.7" customHeight="1" x14ac:dyDescent="0.2">
      <c r="A16" s="8">
        <v>7</v>
      </c>
      <c r="B16" s="3" t="s">
        <v>17</v>
      </c>
      <c r="C16" s="23">
        <v>0</v>
      </c>
      <c r="D16" s="23">
        <v>0</v>
      </c>
      <c r="E16" s="23">
        <v>0</v>
      </c>
      <c r="F16" s="23">
        <v>0</v>
      </c>
      <c r="H16" s="23">
        <v>0</v>
      </c>
    </row>
    <row r="17" spans="1:8" ht="16.7" customHeight="1" x14ac:dyDescent="0.2">
      <c r="A17" s="8">
        <v>8</v>
      </c>
      <c r="B17" s="3" t="s">
        <v>18</v>
      </c>
      <c r="C17" s="23">
        <v>0</v>
      </c>
      <c r="D17" s="23">
        <v>0</v>
      </c>
      <c r="E17" s="23">
        <v>0</v>
      </c>
      <c r="F17" s="23">
        <v>0</v>
      </c>
      <c r="H17" s="23">
        <v>0</v>
      </c>
    </row>
    <row r="18" spans="1:8" ht="16.7" customHeight="1" x14ac:dyDescent="0.2">
      <c r="A18" s="8">
        <v>9</v>
      </c>
      <c r="B18" s="3" t="s">
        <v>19</v>
      </c>
      <c r="C18" s="23">
        <v>0</v>
      </c>
      <c r="D18" s="23">
        <v>0</v>
      </c>
      <c r="E18" s="23">
        <v>0</v>
      </c>
      <c r="F18" s="23">
        <v>0</v>
      </c>
      <c r="H18" s="23">
        <v>0</v>
      </c>
    </row>
    <row r="19" spans="1:8" ht="16.7" customHeight="1" x14ac:dyDescent="0.2">
      <c r="A19" s="8">
        <v>10</v>
      </c>
      <c r="B19" s="3" t="s">
        <v>20</v>
      </c>
      <c r="C19" s="23">
        <v>698079422</v>
      </c>
      <c r="D19" s="23">
        <v>585957258</v>
      </c>
      <c r="E19" s="24">
        <v>501279237</v>
      </c>
      <c r="F19" s="25">
        <v>550752793</v>
      </c>
      <c r="H19" s="25">
        <f>H11+H13+H14+H15</f>
        <v>691550215.72000003</v>
      </c>
    </row>
    <row r="20" spans="1:8" ht="16.7" customHeight="1" x14ac:dyDescent="0.2">
      <c r="A20" s="8">
        <v>11</v>
      </c>
      <c r="B20" s="3" t="s">
        <v>21</v>
      </c>
      <c r="C20" s="23">
        <v>59734355</v>
      </c>
      <c r="D20" s="23">
        <v>43087990</v>
      </c>
      <c r="E20" s="24">
        <v>18775108</v>
      </c>
      <c r="F20" s="25">
        <v>37853439</v>
      </c>
      <c r="H20" s="25">
        <v>53668804.99000001</v>
      </c>
    </row>
    <row r="21" spans="1:8" ht="16.7" customHeight="1" x14ac:dyDescent="0.2">
      <c r="A21" s="8">
        <v>12</v>
      </c>
      <c r="B21" s="3" t="s">
        <v>22</v>
      </c>
      <c r="C21" s="23">
        <v>757813776</v>
      </c>
      <c r="D21" s="23">
        <v>629045248</v>
      </c>
      <c r="E21" s="24">
        <v>520054345</v>
      </c>
      <c r="F21" s="25">
        <v>588606232</v>
      </c>
      <c r="H21" s="25">
        <f>H19+H20</f>
        <v>745219020.71000004</v>
      </c>
    </row>
    <row r="22" spans="1:8" ht="16.7" customHeight="1" x14ac:dyDescent="0.2">
      <c r="A22" s="8">
        <v>13</v>
      </c>
      <c r="B22" s="3" t="s">
        <v>23</v>
      </c>
      <c r="C22" s="23">
        <v>5999074</v>
      </c>
      <c r="D22" s="23">
        <v>0</v>
      </c>
      <c r="E22" s="26"/>
      <c r="F22" s="28">
        <v>94800</v>
      </c>
      <c r="H22" s="28">
        <v>5103445</v>
      </c>
    </row>
    <row r="23" spans="1:8" ht="16.7" customHeight="1" x14ac:dyDescent="0.2">
      <c r="A23" s="8">
        <v>14</v>
      </c>
      <c r="B23" s="3" t="s">
        <v>24</v>
      </c>
      <c r="C23" s="23">
        <v>751814702</v>
      </c>
      <c r="D23" s="23">
        <v>629045248</v>
      </c>
      <c r="E23" s="24">
        <v>520054345</v>
      </c>
      <c r="F23" s="25">
        <v>588511432</v>
      </c>
      <c r="H23" s="25">
        <f>H21-H22</f>
        <v>740115575.71000004</v>
      </c>
    </row>
    <row r="24" spans="1:8" ht="16.7" customHeight="1" x14ac:dyDescent="0.2">
      <c r="A24" s="8">
        <v>15</v>
      </c>
      <c r="B24" s="3" t="s">
        <v>25</v>
      </c>
      <c r="C24" s="29"/>
      <c r="D24" s="30"/>
      <c r="E24" s="31"/>
      <c r="F24" s="32"/>
      <c r="H24" s="32"/>
    </row>
    <row r="25" spans="1:8" ht="16.7" customHeight="1" x14ac:dyDescent="0.2">
      <c r="A25" s="8">
        <v>16</v>
      </c>
      <c r="B25" s="3" t="s">
        <v>26</v>
      </c>
      <c r="C25" s="23">
        <v>1835674</v>
      </c>
      <c r="D25" s="23">
        <v>1311974</v>
      </c>
      <c r="E25" s="24">
        <v>1249627</v>
      </c>
      <c r="F25" s="25">
        <v>4456905</v>
      </c>
      <c r="H25" s="25">
        <v>1803105.37</v>
      </c>
    </row>
    <row r="26" spans="1:8" ht="16.7" customHeight="1" x14ac:dyDescent="0.2">
      <c r="A26" s="8">
        <v>17</v>
      </c>
      <c r="B26" s="3" t="s">
        <v>27</v>
      </c>
      <c r="C26" s="23">
        <v>159667</v>
      </c>
      <c r="D26" s="23">
        <v>256524</v>
      </c>
      <c r="E26" s="24">
        <v>171555</v>
      </c>
      <c r="F26" s="28">
        <v>639207</v>
      </c>
      <c r="H26" s="28">
        <v>158578.51</v>
      </c>
    </row>
    <row r="27" spans="1:8" ht="16.7" customHeight="1" x14ac:dyDescent="0.2">
      <c r="A27" s="8">
        <v>18</v>
      </c>
      <c r="B27" s="3" t="s">
        <v>28</v>
      </c>
      <c r="C27" s="23">
        <v>0</v>
      </c>
      <c r="D27" s="23">
        <v>0</v>
      </c>
      <c r="E27" s="23">
        <v>0</v>
      </c>
      <c r="F27" s="23">
        <v>0</v>
      </c>
      <c r="H27" s="23">
        <v>0</v>
      </c>
    </row>
    <row r="28" spans="1:8" ht="16.7" customHeight="1" x14ac:dyDescent="0.2">
      <c r="A28" s="8">
        <v>19</v>
      </c>
      <c r="B28" s="3" t="s">
        <v>29</v>
      </c>
      <c r="C28" s="23">
        <v>7093909</v>
      </c>
      <c r="D28" s="23">
        <v>5841043</v>
      </c>
      <c r="E28" s="24">
        <v>9050959</v>
      </c>
      <c r="F28" s="25">
        <v>8255513</v>
      </c>
      <c r="H28" s="25">
        <v>6917831.129999999</v>
      </c>
    </row>
    <row r="29" spans="1:8" ht="16.7" customHeight="1" x14ac:dyDescent="0.2">
      <c r="A29" s="8">
        <v>20</v>
      </c>
      <c r="B29" s="3" t="s">
        <v>30</v>
      </c>
      <c r="C29" s="23">
        <v>0</v>
      </c>
      <c r="D29" s="23">
        <v>0</v>
      </c>
      <c r="E29" s="23">
        <v>0</v>
      </c>
      <c r="F29" s="23">
        <v>0</v>
      </c>
      <c r="H29" s="23">
        <v>0</v>
      </c>
    </row>
    <row r="30" spans="1:8" ht="16.7" customHeight="1" x14ac:dyDescent="0.2">
      <c r="A30" s="8">
        <v>21</v>
      </c>
      <c r="B30" s="3" t="s">
        <v>31</v>
      </c>
      <c r="C30" s="23">
        <v>1394280</v>
      </c>
      <c r="D30" s="23">
        <v>838181</v>
      </c>
      <c r="E30" s="24">
        <v>810654</v>
      </c>
      <c r="F30" s="28">
        <v>-107127</v>
      </c>
      <c r="H30" s="28">
        <v>798176.1100000001</v>
      </c>
    </row>
    <row r="31" spans="1:8" ht="16.7" customHeight="1" x14ac:dyDescent="0.2">
      <c r="A31" s="8">
        <v>22</v>
      </c>
      <c r="B31" s="3" t="s">
        <v>32</v>
      </c>
      <c r="C31" s="23">
        <v>39825979</v>
      </c>
      <c r="D31" s="23">
        <v>22254859</v>
      </c>
      <c r="E31" s="24">
        <v>21418819</v>
      </c>
      <c r="F31" s="25">
        <v>24631165</v>
      </c>
      <c r="H31" s="25">
        <v>37220187.740000002</v>
      </c>
    </row>
    <row r="32" spans="1:8" ht="16.7" customHeight="1" x14ac:dyDescent="0.2">
      <c r="A32" s="8">
        <v>23</v>
      </c>
      <c r="B32" s="3" t="s">
        <v>33</v>
      </c>
      <c r="C32" s="23">
        <v>0</v>
      </c>
      <c r="D32" s="23">
        <v>0</v>
      </c>
      <c r="E32" s="23">
        <v>0</v>
      </c>
      <c r="F32" s="23">
        <v>0</v>
      </c>
      <c r="H32" s="23">
        <v>0</v>
      </c>
    </row>
    <row r="33" spans="1:8" ht="16.7" customHeight="1" x14ac:dyDescent="0.2">
      <c r="A33" s="8">
        <v>24</v>
      </c>
      <c r="B33" s="3" t="s">
        <v>34</v>
      </c>
      <c r="C33" s="23">
        <v>0</v>
      </c>
      <c r="D33" s="23">
        <v>0</v>
      </c>
      <c r="E33" s="23">
        <v>0</v>
      </c>
      <c r="F33" s="23">
        <v>0</v>
      </c>
      <c r="H33" s="23">
        <v>0</v>
      </c>
    </row>
    <row r="34" spans="1:8" ht="16.7" customHeight="1" x14ac:dyDescent="0.2">
      <c r="A34" s="8">
        <v>25</v>
      </c>
      <c r="B34" s="1"/>
      <c r="C34" s="23">
        <v>0</v>
      </c>
      <c r="D34" s="23">
        <v>0</v>
      </c>
      <c r="E34" s="23">
        <v>0</v>
      </c>
      <c r="F34" s="23">
        <v>0</v>
      </c>
      <c r="H34" s="23">
        <v>0</v>
      </c>
    </row>
    <row r="35" spans="1:8" ht="16.7" customHeight="1" x14ac:dyDescent="0.2">
      <c r="A35" s="8">
        <v>26</v>
      </c>
      <c r="B35" s="3" t="s">
        <v>35</v>
      </c>
      <c r="C35" s="23">
        <v>50309509</v>
      </c>
      <c r="D35" s="23">
        <v>30502581</v>
      </c>
      <c r="E35" s="24">
        <v>32701614</v>
      </c>
      <c r="F35" s="25">
        <v>37875663</v>
      </c>
      <c r="H35" s="25">
        <f>SUM(H25:H34)</f>
        <v>46897878.859999999</v>
      </c>
    </row>
    <row r="36" spans="1:8" ht="16.7" customHeight="1" x14ac:dyDescent="0.2">
      <c r="A36" s="8">
        <v>27</v>
      </c>
      <c r="B36" s="3" t="s">
        <v>36</v>
      </c>
      <c r="C36" s="23">
        <v>802124211</v>
      </c>
      <c r="D36" s="23">
        <v>659547829</v>
      </c>
      <c r="E36" s="24">
        <v>552755959</v>
      </c>
      <c r="F36" s="25">
        <v>626387095</v>
      </c>
      <c r="H36" s="25">
        <f>H23+H35</f>
        <v>787013454.57000005</v>
      </c>
    </row>
    <row r="37" spans="1:8" ht="16.7" customHeight="1" x14ac:dyDescent="0.2">
      <c r="A37" s="5"/>
      <c r="B37" s="5"/>
      <c r="C37" s="5"/>
      <c r="D37" s="5"/>
    </row>
    <row r="38" spans="1:8" ht="16.7" customHeight="1" x14ac:dyDescent="0.2"/>
    <row r="39" spans="1:8" ht="16.7" customHeight="1" x14ac:dyDescent="0.2"/>
    <row r="40" spans="1:8" ht="16.7" customHeight="1" x14ac:dyDescent="0.2"/>
    <row r="41" spans="1:8" ht="16.7" customHeight="1" x14ac:dyDescent="0.2"/>
    <row r="42" spans="1:8" ht="16.7" customHeight="1" x14ac:dyDescent="0.2"/>
    <row r="43" spans="1:8" ht="16.7" customHeight="1" x14ac:dyDescent="0.2"/>
    <row r="44" spans="1:8" ht="16.7" customHeight="1" x14ac:dyDescent="0.2"/>
    <row r="45" spans="1:8" ht="16.7" customHeight="1" x14ac:dyDescent="0.2"/>
    <row r="46" spans="1:8" ht="16.7" customHeight="1" x14ac:dyDescent="0.2"/>
    <row r="47" spans="1:8" ht="16.7" customHeight="1" x14ac:dyDescent="0.2"/>
    <row r="48" spans="1:8" ht="16.7" customHeight="1" x14ac:dyDescent="0.2"/>
    <row r="49" ht="16.7" customHeight="1" x14ac:dyDescent="0.2"/>
    <row r="50" ht="16.7" customHeight="1" x14ac:dyDescent="0.2"/>
    <row r="51" ht="16.7" customHeight="1" x14ac:dyDescent="0.2"/>
    <row r="52" ht="16.7" customHeight="1" x14ac:dyDescent="0.2"/>
    <row r="53" ht="16.7" customHeight="1" x14ac:dyDescent="0.2"/>
    <row r="54" ht="16.7" customHeight="1" x14ac:dyDescent="0.2"/>
    <row r="55" ht="16.7" customHeight="1" x14ac:dyDescent="0.2"/>
    <row r="56" ht="16.7" customHeight="1" x14ac:dyDescent="0.2"/>
    <row r="57" ht="16.7" customHeight="1" x14ac:dyDescent="0.2"/>
    <row r="58" ht="16.7" customHeight="1" x14ac:dyDescent="0.2"/>
    <row r="59" ht="16.7" customHeight="1" x14ac:dyDescent="0.2"/>
    <row r="60" ht="16.7" customHeight="1" x14ac:dyDescent="0.2"/>
    <row r="61" ht="16.7" customHeight="1" x14ac:dyDescent="0.2"/>
    <row r="62" ht="16.7" customHeight="1" x14ac:dyDescent="0.2"/>
    <row r="63" ht="16.7" customHeight="1" x14ac:dyDescent="0.2"/>
    <row r="64" ht="16.7" customHeight="1" x14ac:dyDescent="0.2"/>
    <row r="65" ht="16.7" customHeight="1" x14ac:dyDescent="0.2"/>
    <row r="66" ht="16.7" customHeight="1" x14ac:dyDescent="0.2"/>
    <row r="67" ht="16.7" customHeight="1" x14ac:dyDescent="0.2"/>
    <row r="68" ht="16.7" customHeight="1" x14ac:dyDescent="0.2"/>
    <row r="69" ht="16.7" customHeight="1" x14ac:dyDescent="0.2"/>
    <row r="70" ht="16.7" customHeight="1" x14ac:dyDescent="0.2"/>
    <row r="71" ht="16.7" customHeight="1" x14ac:dyDescent="0.2"/>
    <row r="72" ht="16.7" customHeight="1" x14ac:dyDescent="0.2"/>
    <row r="73" ht="16.7" customHeight="1" x14ac:dyDescent="0.2"/>
    <row r="74" ht="16.7" customHeight="1" x14ac:dyDescent="0.2"/>
    <row r="75" ht="16.7" customHeight="1" x14ac:dyDescent="0.2"/>
    <row r="76" ht="16.7" customHeight="1" x14ac:dyDescent="0.2"/>
    <row r="77" ht="16.7" customHeight="1" x14ac:dyDescent="0.2"/>
    <row r="78" ht="16.7" customHeight="1" x14ac:dyDescent="0.2"/>
    <row r="79" ht="16.7" customHeight="1" x14ac:dyDescent="0.2"/>
    <row r="80" ht="16.7" customHeight="1" x14ac:dyDescent="0.2"/>
    <row r="81" ht="16.7" customHeight="1" x14ac:dyDescent="0.2"/>
    <row r="82" ht="16.7" customHeight="1" x14ac:dyDescent="0.2"/>
    <row r="83" ht="16.7" customHeight="1" x14ac:dyDescent="0.2"/>
    <row r="84" ht="16.7" customHeight="1" x14ac:dyDescent="0.2"/>
    <row r="85" ht="16.7" customHeight="1" x14ac:dyDescent="0.2"/>
    <row r="86" ht="16.7" customHeight="1" x14ac:dyDescent="0.2"/>
    <row r="87" ht="16.7" customHeight="1" x14ac:dyDescent="0.2"/>
    <row r="88" ht="16.7" customHeight="1" x14ac:dyDescent="0.2"/>
    <row r="89" ht="16.7" customHeight="1" x14ac:dyDescent="0.2"/>
    <row r="90" ht="16.7" customHeight="1" x14ac:dyDescent="0.2"/>
    <row r="91" ht="16.7" customHeight="1" x14ac:dyDescent="0.2"/>
    <row r="92" ht="16.7" customHeight="1" x14ac:dyDescent="0.2"/>
    <row r="93" ht="16.7" customHeight="1" x14ac:dyDescent="0.2"/>
    <row r="94" ht="16.7" customHeight="1" x14ac:dyDescent="0.2"/>
    <row r="95" ht="16.7" customHeight="1" x14ac:dyDescent="0.2"/>
    <row r="96" ht="16.7" customHeight="1" x14ac:dyDescent="0.2"/>
    <row r="97" ht="16.7" customHeight="1" x14ac:dyDescent="0.2"/>
    <row r="98" ht="16.7" customHeight="1" x14ac:dyDescent="0.2"/>
    <row r="99" ht="16.7" customHeight="1" x14ac:dyDescent="0.2"/>
    <row r="100" ht="16.7" customHeight="1" x14ac:dyDescent="0.2"/>
    <row r="101" ht="16.7" customHeight="1" x14ac:dyDescent="0.2"/>
    <row r="102" ht="16.7" customHeight="1" x14ac:dyDescent="0.2"/>
    <row r="103" ht="16.7" customHeight="1" x14ac:dyDescent="0.2"/>
    <row r="104" ht="15" customHeight="1" x14ac:dyDescent="0.2"/>
    <row r="105" ht="15" customHeight="1" x14ac:dyDescent="0.2"/>
  </sheetData>
  <mergeCells count="9">
    <mergeCell ref="E6:E7"/>
    <mergeCell ref="F6:F7"/>
    <mergeCell ref="H6:H7"/>
    <mergeCell ref="A5:F5"/>
    <mergeCell ref="A4:F4"/>
    <mergeCell ref="B6:B7"/>
    <mergeCell ref="A6:A7"/>
    <mergeCell ref="D6:D7"/>
    <mergeCell ref="C6:C7"/>
  </mergeCells>
  <pageMargins left="0.75" right="0.75" top="1" bottom="1" header="0.5" footer="0.5"/>
  <pageSetup scale="59" fitToHeight="10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228"/>
  <sheetViews>
    <sheetView showRuler="0" workbookViewId="0">
      <selection activeCell="A3" sqref="A3"/>
    </sheetView>
  </sheetViews>
  <sheetFormatPr defaultColWidth="13.7109375" defaultRowHeight="12.75" x14ac:dyDescent="0.2"/>
  <cols>
    <col min="1" max="1" width="5.7109375" customWidth="1"/>
    <col min="2" max="2" width="64" bestFit="1" customWidth="1"/>
    <col min="3" max="6" width="30.28515625" customWidth="1"/>
    <col min="7" max="7" width="3.140625" customWidth="1"/>
    <col min="8" max="8" width="30.28515625" customWidth="1"/>
  </cols>
  <sheetData>
    <row r="1" spans="1:8" ht="16.7" customHeight="1" x14ac:dyDescent="0.2">
      <c r="A1" s="65" t="s">
        <v>297</v>
      </c>
    </row>
    <row r="2" spans="1:8" ht="16.7" customHeight="1" x14ac:dyDescent="0.2">
      <c r="A2" s="66" t="s">
        <v>299</v>
      </c>
    </row>
    <row r="3" spans="1:8" ht="16.7" customHeight="1" x14ac:dyDescent="0.2"/>
    <row r="4" spans="1:8" ht="16.7" customHeight="1" x14ac:dyDescent="0.2">
      <c r="A4" s="34" t="s">
        <v>294</v>
      </c>
      <c r="B4" s="34"/>
      <c r="C4" s="34"/>
      <c r="D4" s="34"/>
      <c r="E4" s="34"/>
      <c r="F4" s="34"/>
    </row>
    <row r="5" spans="1:8" ht="16.7" customHeight="1" x14ac:dyDescent="0.2">
      <c r="A5" s="35" t="s">
        <v>37</v>
      </c>
      <c r="B5" s="35"/>
      <c r="C5" s="35"/>
      <c r="D5" s="35"/>
      <c r="E5" s="35"/>
      <c r="F5" s="35"/>
    </row>
    <row r="6" spans="1:8" ht="27.6" customHeight="1" x14ac:dyDescent="0.2">
      <c r="A6" s="33" t="s">
        <v>38</v>
      </c>
      <c r="B6" s="15" t="s">
        <v>39</v>
      </c>
      <c r="C6" s="15" t="s">
        <v>293</v>
      </c>
      <c r="D6" s="15" t="s">
        <v>293</v>
      </c>
      <c r="E6" s="15" t="s">
        <v>293</v>
      </c>
      <c r="F6" s="15" t="s">
        <v>293</v>
      </c>
      <c r="H6" s="56" t="s">
        <v>296</v>
      </c>
    </row>
    <row r="7" spans="1:8" ht="16.7" customHeight="1" x14ac:dyDescent="0.2">
      <c r="A7" s="19"/>
      <c r="B7" s="6" t="s">
        <v>3</v>
      </c>
      <c r="C7" s="6" t="s">
        <v>4</v>
      </c>
      <c r="D7" s="6" t="s">
        <v>5</v>
      </c>
      <c r="E7" s="15" t="s">
        <v>6</v>
      </c>
      <c r="F7" s="15" t="s">
        <v>7</v>
      </c>
      <c r="H7" s="57" t="s">
        <v>8</v>
      </c>
    </row>
    <row r="8" spans="1:8" ht="16.7" customHeight="1" x14ac:dyDescent="0.2">
      <c r="A8" s="14"/>
      <c r="B8" s="2"/>
      <c r="C8" s="37" t="s">
        <v>1</v>
      </c>
      <c r="D8" s="37" t="s">
        <v>2</v>
      </c>
      <c r="E8" s="38" t="s">
        <v>289</v>
      </c>
      <c r="F8" s="38" t="s">
        <v>290</v>
      </c>
      <c r="H8" s="58" t="s">
        <v>291</v>
      </c>
    </row>
    <row r="9" spans="1:8" ht="16.7" customHeight="1" x14ac:dyDescent="0.2">
      <c r="A9" s="11">
        <v>1</v>
      </c>
      <c r="B9" s="36" t="s">
        <v>40</v>
      </c>
      <c r="C9" s="39"/>
      <c r="D9" s="39"/>
      <c r="E9" s="39"/>
      <c r="F9" s="39"/>
      <c r="H9" s="39"/>
    </row>
    <row r="10" spans="1:8" ht="16.7" customHeight="1" x14ac:dyDescent="0.2">
      <c r="A10" s="11">
        <v>2</v>
      </c>
      <c r="B10" s="36" t="s">
        <v>41</v>
      </c>
      <c r="C10" s="39"/>
      <c r="D10" s="39"/>
      <c r="E10" s="39"/>
      <c r="F10" s="39"/>
      <c r="H10" s="39"/>
    </row>
    <row r="11" spans="1:8" ht="16.7" customHeight="1" x14ac:dyDescent="0.2">
      <c r="A11" s="11">
        <v>3</v>
      </c>
      <c r="B11" s="36" t="s">
        <v>42</v>
      </c>
      <c r="C11" s="39"/>
      <c r="D11" s="39"/>
      <c r="E11" s="39"/>
      <c r="F11" s="39"/>
      <c r="H11" s="39"/>
    </row>
    <row r="12" spans="1:8" s="46" customFormat="1" ht="16.7" customHeight="1" x14ac:dyDescent="0.2">
      <c r="A12" s="41">
        <v>4</v>
      </c>
      <c r="B12" s="42" t="s">
        <v>43</v>
      </c>
      <c r="C12" s="43">
        <v>5724888</v>
      </c>
      <c r="D12" s="43">
        <v>5350713</v>
      </c>
      <c r="E12" s="44">
        <v>4868577</v>
      </c>
      <c r="F12" s="45">
        <v>4546288</v>
      </c>
      <c r="H12" s="45">
        <v>5717095.8800000008</v>
      </c>
    </row>
    <row r="13" spans="1:8" s="46" customFormat="1" ht="16.7" customHeight="1" x14ac:dyDescent="0.2">
      <c r="A13" s="41">
        <v>5</v>
      </c>
      <c r="B13" s="42" t="s">
        <v>44</v>
      </c>
      <c r="C13" s="47">
        <v>76868710</v>
      </c>
      <c r="D13" s="47">
        <v>80123189</v>
      </c>
      <c r="E13" s="24">
        <v>72861049</v>
      </c>
      <c r="F13" s="28">
        <v>96775110</v>
      </c>
      <c r="H13" s="28">
        <v>106034495.07900001</v>
      </c>
    </row>
    <row r="14" spans="1:8" s="46" customFormat="1" ht="16.7" customHeight="1" x14ac:dyDescent="0.2">
      <c r="A14" s="41">
        <v>6</v>
      </c>
      <c r="B14" s="42" t="s">
        <v>45</v>
      </c>
      <c r="C14" s="47">
        <v>5696813</v>
      </c>
      <c r="D14" s="47">
        <v>7022880</v>
      </c>
      <c r="E14" s="24">
        <v>4383455</v>
      </c>
      <c r="F14" s="28">
        <v>5575379</v>
      </c>
      <c r="H14" s="28">
        <v>5662987.9300000006</v>
      </c>
    </row>
    <row r="15" spans="1:8" s="46" customFormat="1" ht="16.7" customHeight="1" x14ac:dyDescent="0.2">
      <c r="A15" s="41">
        <v>7</v>
      </c>
      <c r="B15" s="42" t="s">
        <v>46</v>
      </c>
      <c r="C15" s="47">
        <v>0</v>
      </c>
      <c r="D15" s="47">
        <v>0</v>
      </c>
      <c r="E15" s="47">
        <v>0</v>
      </c>
      <c r="F15" s="47">
        <v>0</v>
      </c>
      <c r="H15" s="27">
        <v>0</v>
      </c>
    </row>
    <row r="16" spans="1:8" s="46" customFormat="1" ht="16.7" customHeight="1" x14ac:dyDescent="0.2">
      <c r="A16" s="41">
        <v>8</v>
      </c>
      <c r="B16" s="42" t="s">
        <v>47</v>
      </c>
      <c r="C16" s="47">
        <v>0</v>
      </c>
      <c r="D16" s="47">
        <v>0</v>
      </c>
      <c r="E16" s="47">
        <v>0</v>
      </c>
      <c r="F16" s="47">
        <v>0</v>
      </c>
      <c r="H16" s="27">
        <v>0</v>
      </c>
    </row>
    <row r="17" spans="1:8" s="46" customFormat="1" ht="16.7" customHeight="1" x14ac:dyDescent="0.2">
      <c r="A17" s="41">
        <v>9</v>
      </c>
      <c r="B17" s="42" t="s">
        <v>48</v>
      </c>
      <c r="C17" s="47">
        <v>182056</v>
      </c>
      <c r="D17" s="47">
        <v>309758</v>
      </c>
      <c r="E17" s="24">
        <v>7092</v>
      </c>
      <c r="F17" s="28">
        <v>5604</v>
      </c>
      <c r="H17" s="28">
        <v>94883.57</v>
      </c>
    </row>
    <row r="18" spans="1:8" s="46" customFormat="1" ht="16.7" customHeight="1" x14ac:dyDescent="0.2">
      <c r="A18" s="41">
        <v>10</v>
      </c>
      <c r="B18" s="42" t="s">
        <v>49</v>
      </c>
      <c r="C18" s="47">
        <v>4837943</v>
      </c>
      <c r="D18" s="47">
        <v>4402732</v>
      </c>
      <c r="E18" s="24">
        <v>6500281</v>
      </c>
      <c r="F18" s="28">
        <v>9066767</v>
      </c>
      <c r="H18" s="28">
        <v>5904893.5099999998</v>
      </c>
    </row>
    <row r="19" spans="1:8" s="46" customFormat="1" ht="16.7" customHeight="1" x14ac:dyDescent="0.2">
      <c r="A19" s="41">
        <v>11</v>
      </c>
      <c r="B19" s="42" t="s">
        <v>50</v>
      </c>
      <c r="C19" s="47">
        <v>0</v>
      </c>
      <c r="D19" s="47">
        <v>0</v>
      </c>
      <c r="E19" s="47">
        <v>0</v>
      </c>
      <c r="F19" s="48">
        <v>1</v>
      </c>
      <c r="H19" s="48">
        <v>0</v>
      </c>
    </row>
    <row r="20" spans="1:8" s="46" customFormat="1" ht="16.7" customHeight="1" x14ac:dyDescent="0.2">
      <c r="A20" s="41">
        <v>12</v>
      </c>
      <c r="B20" s="42" t="s">
        <v>51</v>
      </c>
      <c r="C20" s="47">
        <v>53406</v>
      </c>
      <c r="D20" s="47">
        <v>68067</v>
      </c>
      <c r="E20" s="24">
        <v>70641</v>
      </c>
      <c r="F20" s="28">
        <v>210380</v>
      </c>
      <c r="H20" s="28">
        <v>52271.01</v>
      </c>
    </row>
    <row r="21" spans="1:8" s="46" customFormat="1" ht="16.7" customHeight="1" x14ac:dyDescent="0.2">
      <c r="A21" s="41">
        <v>13</v>
      </c>
      <c r="B21" s="42" t="s">
        <v>52</v>
      </c>
      <c r="C21" s="47">
        <v>93363816</v>
      </c>
      <c r="D21" s="47">
        <v>97277339</v>
      </c>
      <c r="E21" s="24">
        <v>88691095</v>
      </c>
      <c r="F21" s="49">
        <v>116179529</v>
      </c>
      <c r="H21" s="49">
        <f>SUM(H12:H20)</f>
        <v>123466626.97900002</v>
      </c>
    </row>
    <row r="22" spans="1:8" ht="16.7" customHeight="1" x14ac:dyDescent="0.2">
      <c r="A22" s="11">
        <v>14</v>
      </c>
      <c r="B22" s="3" t="s">
        <v>53</v>
      </c>
      <c r="C22" s="40"/>
      <c r="D22" s="40"/>
      <c r="E22" s="40"/>
      <c r="F22" s="39"/>
      <c r="H22" s="39"/>
    </row>
    <row r="23" spans="1:8" s="46" customFormat="1" ht="16.7" customHeight="1" x14ac:dyDescent="0.2">
      <c r="A23" s="41">
        <v>15</v>
      </c>
      <c r="B23" s="42" t="s">
        <v>54</v>
      </c>
      <c r="C23" s="47">
        <v>1629467</v>
      </c>
      <c r="D23" s="47">
        <v>1593289</v>
      </c>
      <c r="E23" s="24">
        <v>1745110</v>
      </c>
      <c r="F23" s="45">
        <v>2070813</v>
      </c>
      <c r="H23" s="45">
        <v>1615369.51</v>
      </c>
    </row>
    <row r="24" spans="1:8" s="46" customFormat="1" ht="16.7" customHeight="1" x14ac:dyDescent="0.2">
      <c r="A24" s="41">
        <v>16</v>
      </c>
      <c r="B24" s="42" t="s">
        <v>55</v>
      </c>
      <c r="C24" s="47">
        <v>1949430</v>
      </c>
      <c r="D24" s="47">
        <v>1693654</v>
      </c>
      <c r="E24" s="24">
        <v>2374875</v>
      </c>
      <c r="F24" s="28">
        <v>1425776</v>
      </c>
      <c r="H24" s="28">
        <v>2131947.41</v>
      </c>
    </row>
    <row r="25" spans="1:8" s="46" customFormat="1" ht="16.7" customHeight="1" x14ac:dyDescent="0.2">
      <c r="A25" s="41">
        <v>17</v>
      </c>
      <c r="B25" s="42" t="s">
        <v>56</v>
      </c>
      <c r="C25" s="47">
        <v>13117248</v>
      </c>
      <c r="D25" s="47">
        <v>11091565</v>
      </c>
      <c r="E25" s="24">
        <v>11179888</v>
      </c>
      <c r="F25" s="28">
        <v>12039926</v>
      </c>
      <c r="H25" s="28">
        <v>13808553.583000001</v>
      </c>
    </row>
    <row r="26" spans="1:8" s="46" customFormat="1" ht="16.7" customHeight="1" x14ac:dyDescent="0.2">
      <c r="A26" s="41">
        <v>18</v>
      </c>
      <c r="B26" s="42" t="s">
        <v>57</v>
      </c>
      <c r="C26" s="47">
        <v>4573439</v>
      </c>
      <c r="D26" s="47">
        <v>3849593</v>
      </c>
      <c r="E26" s="24">
        <v>3300396</v>
      </c>
      <c r="F26" s="28">
        <v>4506489</v>
      </c>
      <c r="H26" s="28">
        <v>4686151.29</v>
      </c>
    </row>
    <row r="27" spans="1:8" s="46" customFormat="1" ht="16.7" customHeight="1" x14ac:dyDescent="0.2">
      <c r="A27" s="41">
        <v>19</v>
      </c>
      <c r="B27" s="42" t="s">
        <v>58</v>
      </c>
      <c r="C27" s="47">
        <v>1027688</v>
      </c>
      <c r="D27" s="47">
        <v>1431603</v>
      </c>
      <c r="E27" s="24">
        <v>1548477</v>
      </c>
      <c r="F27" s="28">
        <v>1569575</v>
      </c>
      <c r="H27" s="28">
        <v>1230363.7100000002</v>
      </c>
    </row>
    <row r="28" spans="1:8" s="46" customFormat="1" ht="16.7" customHeight="1" x14ac:dyDescent="0.2">
      <c r="A28" s="41">
        <v>20</v>
      </c>
      <c r="B28" s="42" t="s">
        <v>59</v>
      </c>
      <c r="C28" s="47">
        <v>22297272</v>
      </c>
      <c r="D28" s="47">
        <v>19659705</v>
      </c>
      <c r="E28" s="24">
        <v>20148746</v>
      </c>
      <c r="F28" s="28">
        <v>21612579</v>
      </c>
      <c r="H28" s="28">
        <f>SUM(H23:H27)</f>
        <v>23472385.502999999</v>
      </c>
    </row>
    <row r="29" spans="1:8" s="46" customFormat="1" ht="16.7" customHeight="1" x14ac:dyDescent="0.2">
      <c r="A29" s="41">
        <v>21</v>
      </c>
      <c r="B29" s="42" t="s">
        <v>60</v>
      </c>
      <c r="C29" s="47">
        <v>115661088</v>
      </c>
      <c r="D29" s="47">
        <v>116937044</v>
      </c>
      <c r="E29" s="24">
        <v>108839841</v>
      </c>
      <c r="F29" s="49">
        <v>137792108</v>
      </c>
      <c r="H29" s="49">
        <f>H21+H28</f>
        <v>146939012.48200002</v>
      </c>
    </row>
    <row r="30" spans="1:8" ht="16.7" customHeight="1" x14ac:dyDescent="0.2">
      <c r="A30" s="11">
        <v>22</v>
      </c>
      <c r="B30" s="3" t="s">
        <v>61</v>
      </c>
      <c r="C30" s="40"/>
      <c r="D30" s="40"/>
      <c r="E30" s="40"/>
      <c r="F30" s="39"/>
      <c r="H30" s="39"/>
    </row>
    <row r="31" spans="1:8" s="46" customFormat="1" ht="16.7" customHeight="1" x14ac:dyDescent="0.2">
      <c r="A31" s="41">
        <v>23</v>
      </c>
      <c r="B31" s="42" t="s">
        <v>42</v>
      </c>
      <c r="C31" s="40"/>
      <c r="D31" s="40"/>
      <c r="E31" s="40"/>
      <c r="F31" s="39"/>
      <c r="G31"/>
      <c r="H31" s="39"/>
    </row>
    <row r="32" spans="1:8" s="46" customFormat="1" ht="16.7" customHeight="1" x14ac:dyDescent="0.2">
      <c r="A32" s="41">
        <v>24</v>
      </c>
      <c r="B32" s="42" t="s">
        <v>62</v>
      </c>
      <c r="C32" s="47">
        <v>0</v>
      </c>
      <c r="D32" s="47">
        <v>0</v>
      </c>
      <c r="E32" s="47">
        <v>0</v>
      </c>
      <c r="F32" s="47">
        <v>0</v>
      </c>
      <c r="H32" s="47">
        <v>0</v>
      </c>
    </row>
    <row r="33" spans="1:8" s="46" customFormat="1" ht="16.7" customHeight="1" x14ac:dyDescent="0.2">
      <c r="A33" s="41">
        <v>25</v>
      </c>
      <c r="B33" s="42" t="s">
        <v>63</v>
      </c>
      <c r="C33" s="47">
        <v>0</v>
      </c>
      <c r="D33" s="47">
        <v>0</v>
      </c>
      <c r="E33" s="47">
        <v>0</v>
      </c>
      <c r="F33" s="47">
        <v>0</v>
      </c>
      <c r="H33" s="47">
        <v>0</v>
      </c>
    </row>
    <row r="34" spans="1:8" s="46" customFormat="1" ht="16.7" customHeight="1" x14ac:dyDescent="0.2">
      <c r="A34" s="41">
        <v>26</v>
      </c>
      <c r="B34" s="42" t="s">
        <v>64</v>
      </c>
      <c r="C34" s="47">
        <v>0</v>
      </c>
      <c r="D34" s="47">
        <v>0</v>
      </c>
      <c r="E34" s="47">
        <v>0</v>
      </c>
      <c r="F34" s="47">
        <v>0</v>
      </c>
      <c r="H34" s="47">
        <v>0</v>
      </c>
    </row>
    <row r="35" spans="1:8" s="46" customFormat="1" ht="16.7" customHeight="1" x14ac:dyDescent="0.2">
      <c r="A35" s="41">
        <v>27</v>
      </c>
      <c r="B35" s="42" t="s">
        <v>65</v>
      </c>
      <c r="C35" s="47">
        <v>0</v>
      </c>
      <c r="D35" s="47">
        <v>0</v>
      </c>
      <c r="E35" s="47">
        <v>0</v>
      </c>
      <c r="F35" s="47">
        <v>0</v>
      </c>
      <c r="H35" s="47">
        <v>0</v>
      </c>
    </row>
    <row r="36" spans="1:8" s="46" customFormat="1" ht="16.7" customHeight="1" x14ac:dyDescent="0.2">
      <c r="A36" s="41">
        <v>28</v>
      </c>
      <c r="B36" s="42" t="s">
        <v>66</v>
      </c>
      <c r="C36" s="47">
        <v>0</v>
      </c>
      <c r="D36" s="47">
        <v>0</v>
      </c>
      <c r="E36" s="47">
        <v>0</v>
      </c>
      <c r="F36" s="47">
        <v>0</v>
      </c>
      <c r="H36" s="47">
        <v>0</v>
      </c>
    </row>
    <row r="37" spans="1:8" s="46" customFormat="1" ht="16.7" customHeight="1" x14ac:dyDescent="0.2">
      <c r="A37" s="41">
        <v>29</v>
      </c>
      <c r="B37" s="42" t="s">
        <v>67</v>
      </c>
      <c r="C37" s="47">
        <v>0</v>
      </c>
      <c r="D37" s="47">
        <v>0</v>
      </c>
      <c r="E37" s="47">
        <v>0</v>
      </c>
      <c r="F37" s="47">
        <v>0</v>
      </c>
      <c r="H37" s="47">
        <v>0</v>
      </c>
    </row>
    <row r="38" spans="1:8" s="46" customFormat="1" ht="16.7" customHeight="1" x14ac:dyDescent="0.2">
      <c r="A38" s="41">
        <v>30</v>
      </c>
      <c r="B38" s="42" t="s">
        <v>68</v>
      </c>
      <c r="C38" s="47">
        <v>0</v>
      </c>
      <c r="D38" s="47">
        <v>0</v>
      </c>
      <c r="E38" s="47">
        <v>0</v>
      </c>
      <c r="F38" s="47">
        <v>0</v>
      </c>
      <c r="H38" s="47">
        <v>0</v>
      </c>
    </row>
    <row r="39" spans="1:8" s="46" customFormat="1" ht="16.7" customHeight="1" x14ac:dyDescent="0.2">
      <c r="A39" s="41">
        <v>31</v>
      </c>
      <c r="B39" s="42" t="s">
        <v>69</v>
      </c>
      <c r="C39" s="47">
        <v>0</v>
      </c>
      <c r="D39" s="47">
        <v>0</v>
      </c>
      <c r="E39" s="47">
        <v>0</v>
      </c>
      <c r="F39" s="47">
        <v>0</v>
      </c>
      <c r="H39" s="47">
        <v>0</v>
      </c>
    </row>
    <row r="40" spans="1:8" s="46" customFormat="1" ht="16.7" customHeight="1" x14ac:dyDescent="0.2">
      <c r="A40" s="41">
        <v>32</v>
      </c>
      <c r="B40" s="42" t="s">
        <v>70</v>
      </c>
      <c r="C40" s="47">
        <v>0</v>
      </c>
      <c r="D40" s="47">
        <v>0</v>
      </c>
      <c r="E40" s="47">
        <v>0</v>
      </c>
      <c r="F40" s="47">
        <v>0</v>
      </c>
      <c r="H40" s="47">
        <v>0</v>
      </c>
    </row>
    <row r="41" spans="1:8" s="46" customFormat="1" ht="16.7" customHeight="1" x14ac:dyDescent="0.2">
      <c r="A41" s="50">
        <v>33</v>
      </c>
      <c r="B41" s="51" t="s">
        <v>71</v>
      </c>
      <c r="C41" s="47">
        <v>0</v>
      </c>
      <c r="D41" s="47">
        <v>0</v>
      </c>
      <c r="E41" s="47">
        <v>0</v>
      </c>
      <c r="F41" s="47">
        <v>0</v>
      </c>
      <c r="H41" s="47">
        <v>0</v>
      </c>
    </row>
    <row r="42" spans="1:8" ht="16.7" customHeight="1" x14ac:dyDescent="0.2">
      <c r="A42" s="11">
        <v>34</v>
      </c>
      <c r="B42" s="3" t="s">
        <v>53</v>
      </c>
      <c r="C42" s="40"/>
      <c r="D42" s="40"/>
      <c r="E42" s="40"/>
      <c r="F42" s="39"/>
      <c r="H42" s="39"/>
    </row>
    <row r="43" spans="1:8" s="46" customFormat="1" ht="16.7" customHeight="1" x14ac:dyDescent="0.2">
      <c r="A43" s="41">
        <v>35</v>
      </c>
      <c r="B43" s="42" t="s">
        <v>72</v>
      </c>
      <c r="C43" s="47">
        <v>0</v>
      </c>
      <c r="D43" s="47">
        <v>0</v>
      </c>
      <c r="E43" s="47">
        <v>0</v>
      </c>
      <c r="F43" s="47">
        <v>0</v>
      </c>
      <c r="H43" s="47">
        <v>0</v>
      </c>
    </row>
    <row r="44" spans="1:8" s="46" customFormat="1" ht="16.7" customHeight="1" x14ac:dyDescent="0.2">
      <c r="A44" s="41">
        <v>36</v>
      </c>
      <c r="B44" s="42" t="s">
        <v>73</v>
      </c>
      <c r="C44" s="47">
        <v>0</v>
      </c>
      <c r="D44" s="47">
        <v>0</v>
      </c>
      <c r="E44" s="47">
        <v>0</v>
      </c>
      <c r="F44" s="47">
        <v>0</v>
      </c>
      <c r="H44" s="47">
        <v>0</v>
      </c>
    </row>
    <row r="45" spans="1:8" s="46" customFormat="1" ht="16.7" customHeight="1" x14ac:dyDescent="0.2">
      <c r="A45" s="41">
        <v>37</v>
      </c>
      <c r="B45" s="42" t="s">
        <v>74</v>
      </c>
      <c r="C45" s="47">
        <v>0</v>
      </c>
      <c r="D45" s="47">
        <v>0</v>
      </c>
      <c r="E45" s="47">
        <v>0</v>
      </c>
      <c r="F45" s="47">
        <v>0</v>
      </c>
      <c r="H45" s="47">
        <v>0</v>
      </c>
    </row>
    <row r="46" spans="1:8" s="46" customFormat="1" ht="16.7" customHeight="1" x14ac:dyDescent="0.2">
      <c r="A46" s="41">
        <v>38</v>
      </c>
      <c r="B46" s="42" t="s">
        <v>75</v>
      </c>
      <c r="C46" s="47">
        <v>0</v>
      </c>
      <c r="D46" s="47">
        <v>0</v>
      </c>
      <c r="E46" s="47">
        <v>0</v>
      </c>
      <c r="F46" s="47">
        <v>0</v>
      </c>
      <c r="H46" s="47">
        <v>0</v>
      </c>
    </row>
    <row r="47" spans="1:8" s="46" customFormat="1" ht="16.7" customHeight="1" x14ac:dyDescent="0.2">
      <c r="A47" s="41">
        <v>39</v>
      </c>
      <c r="B47" s="42" t="s">
        <v>76</v>
      </c>
      <c r="C47" s="47">
        <v>0</v>
      </c>
      <c r="D47" s="47">
        <v>0</v>
      </c>
      <c r="E47" s="47">
        <v>0</v>
      </c>
      <c r="F47" s="47">
        <v>0</v>
      </c>
      <c r="H47" s="47">
        <v>0</v>
      </c>
    </row>
    <row r="48" spans="1:8" s="46" customFormat="1" ht="16.7" customHeight="1" x14ac:dyDescent="0.2">
      <c r="A48" s="41">
        <v>40</v>
      </c>
      <c r="B48" s="42" t="s">
        <v>77</v>
      </c>
      <c r="C48" s="47">
        <v>0</v>
      </c>
      <c r="D48" s="47">
        <v>0</v>
      </c>
      <c r="E48" s="47">
        <v>0</v>
      </c>
      <c r="F48" s="47">
        <v>0</v>
      </c>
      <c r="H48" s="47">
        <v>0</v>
      </c>
    </row>
    <row r="49" spans="1:8" s="46" customFormat="1" ht="16.7" customHeight="1" x14ac:dyDescent="0.2">
      <c r="A49" s="41">
        <v>41</v>
      </c>
      <c r="B49" s="42" t="s">
        <v>78</v>
      </c>
      <c r="C49" s="47">
        <v>0</v>
      </c>
      <c r="D49" s="47">
        <v>0</v>
      </c>
      <c r="E49" s="47">
        <v>0</v>
      </c>
      <c r="F49" s="47">
        <v>0</v>
      </c>
      <c r="H49" s="47">
        <v>0</v>
      </c>
    </row>
    <row r="50" spans="1:8" ht="16.7" customHeight="1" x14ac:dyDescent="0.2">
      <c r="A50" s="11">
        <v>42</v>
      </c>
      <c r="B50" s="3" t="s">
        <v>79</v>
      </c>
      <c r="C50" s="40"/>
      <c r="D50" s="40"/>
      <c r="E50" s="40"/>
      <c r="F50" s="39"/>
      <c r="H50" s="39"/>
    </row>
    <row r="51" spans="1:8" ht="16.7" customHeight="1" x14ac:dyDescent="0.2">
      <c r="A51" s="11">
        <v>43</v>
      </c>
      <c r="B51" s="3" t="s">
        <v>42</v>
      </c>
      <c r="C51" s="40"/>
      <c r="D51" s="40"/>
      <c r="E51" s="40"/>
      <c r="F51" s="39"/>
      <c r="H51" s="39"/>
    </row>
    <row r="52" spans="1:8" s="46" customFormat="1" ht="16.7" customHeight="1" x14ac:dyDescent="0.2">
      <c r="A52" s="41">
        <v>44</v>
      </c>
      <c r="B52" s="42" t="s">
        <v>80</v>
      </c>
      <c r="C52" s="47">
        <v>0</v>
      </c>
      <c r="D52" s="47">
        <v>0</v>
      </c>
      <c r="E52" s="47">
        <v>0</v>
      </c>
      <c r="F52" s="47">
        <v>0</v>
      </c>
      <c r="H52" s="47">
        <v>0</v>
      </c>
    </row>
    <row r="53" spans="1:8" s="46" customFormat="1" ht="16.7" customHeight="1" x14ac:dyDescent="0.2">
      <c r="A53" s="41">
        <v>45</v>
      </c>
      <c r="B53" s="42" t="s">
        <v>81</v>
      </c>
      <c r="C53" s="47">
        <v>0</v>
      </c>
      <c r="D53" s="47">
        <v>0</v>
      </c>
      <c r="E53" s="47">
        <v>0</v>
      </c>
      <c r="F53" s="47">
        <v>0</v>
      </c>
      <c r="H53" s="47">
        <v>0</v>
      </c>
    </row>
    <row r="54" spans="1:8" s="46" customFormat="1" ht="16.7" customHeight="1" x14ac:dyDescent="0.2">
      <c r="A54" s="41">
        <v>46</v>
      </c>
      <c r="B54" s="42" t="s">
        <v>82</v>
      </c>
      <c r="C54" s="47">
        <v>0</v>
      </c>
      <c r="D54" s="47">
        <v>0</v>
      </c>
      <c r="E54" s="47">
        <v>0</v>
      </c>
      <c r="F54" s="47">
        <v>0</v>
      </c>
      <c r="H54" s="47">
        <v>0</v>
      </c>
    </row>
    <row r="55" spans="1:8" s="46" customFormat="1" ht="16.7" customHeight="1" x14ac:dyDescent="0.2">
      <c r="A55" s="41">
        <v>47</v>
      </c>
      <c r="B55" s="42" t="s">
        <v>83</v>
      </c>
      <c r="C55" s="47">
        <v>0</v>
      </c>
      <c r="D55" s="47">
        <v>0</v>
      </c>
      <c r="E55" s="47">
        <v>0</v>
      </c>
      <c r="F55" s="47">
        <v>0</v>
      </c>
      <c r="H55" s="47">
        <v>0</v>
      </c>
    </row>
    <row r="56" spans="1:8" s="46" customFormat="1" ht="16.7" customHeight="1" x14ac:dyDescent="0.2">
      <c r="A56" s="41">
        <v>48</v>
      </c>
      <c r="B56" s="42" t="s">
        <v>84</v>
      </c>
      <c r="C56" s="47">
        <v>0</v>
      </c>
      <c r="D56" s="47">
        <v>0</v>
      </c>
      <c r="E56" s="47">
        <v>0</v>
      </c>
      <c r="F56" s="47">
        <v>0</v>
      </c>
      <c r="H56" s="47">
        <v>0</v>
      </c>
    </row>
    <row r="57" spans="1:8" s="46" customFormat="1" ht="16.7" customHeight="1" x14ac:dyDescent="0.2">
      <c r="A57" s="41">
        <v>49</v>
      </c>
      <c r="B57" s="42" t="s">
        <v>85</v>
      </c>
      <c r="C57" s="47">
        <v>0</v>
      </c>
      <c r="D57" s="47">
        <v>0</v>
      </c>
      <c r="E57" s="47">
        <v>0</v>
      </c>
      <c r="F57" s="47">
        <v>0</v>
      </c>
      <c r="H57" s="47">
        <v>0</v>
      </c>
    </row>
    <row r="58" spans="1:8" s="46" customFormat="1" ht="16.7" customHeight="1" x14ac:dyDescent="0.2">
      <c r="A58" s="41">
        <v>50</v>
      </c>
      <c r="B58" s="42" t="s">
        <v>86</v>
      </c>
      <c r="C58" s="47">
        <v>0</v>
      </c>
      <c r="D58" s="47">
        <v>0</v>
      </c>
      <c r="E58" s="47">
        <v>0</v>
      </c>
      <c r="F58" s="47">
        <v>0</v>
      </c>
      <c r="H58" s="47">
        <v>0</v>
      </c>
    </row>
    <row r="59" spans="1:8" ht="16.7" customHeight="1" x14ac:dyDescent="0.2">
      <c r="A59" s="11">
        <v>51</v>
      </c>
      <c r="B59" s="3" t="s">
        <v>87</v>
      </c>
      <c r="C59" s="40"/>
      <c r="D59" s="40"/>
      <c r="E59" s="40"/>
      <c r="F59" s="39"/>
      <c r="H59" s="39"/>
    </row>
    <row r="60" spans="1:8" ht="16.7" customHeight="1" x14ac:dyDescent="0.2">
      <c r="A60" s="11">
        <v>52</v>
      </c>
      <c r="B60" s="3" t="s">
        <v>53</v>
      </c>
      <c r="C60" s="40"/>
      <c r="D60" s="40"/>
      <c r="E60" s="40"/>
      <c r="F60" s="39"/>
      <c r="H60" s="39"/>
    </row>
    <row r="61" spans="1:8" s="46" customFormat="1" ht="16.7" customHeight="1" x14ac:dyDescent="0.2">
      <c r="A61" s="41">
        <v>53</v>
      </c>
      <c r="B61" s="42" t="s">
        <v>88</v>
      </c>
      <c r="C61" s="47">
        <v>0</v>
      </c>
      <c r="D61" s="47">
        <v>0</v>
      </c>
      <c r="E61" s="47">
        <v>0</v>
      </c>
      <c r="F61" s="47">
        <v>0</v>
      </c>
      <c r="H61" s="47">
        <v>0</v>
      </c>
    </row>
    <row r="62" spans="1:8" s="46" customFormat="1" ht="16.7" customHeight="1" x14ac:dyDescent="0.2">
      <c r="A62" s="41">
        <v>54</v>
      </c>
      <c r="B62" s="42" t="s">
        <v>89</v>
      </c>
      <c r="C62" s="47">
        <v>0</v>
      </c>
      <c r="D62" s="47">
        <v>0</v>
      </c>
      <c r="E62" s="47">
        <v>0</v>
      </c>
      <c r="F62" s="47">
        <v>0</v>
      </c>
      <c r="H62" s="47">
        <v>0</v>
      </c>
    </row>
    <row r="63" spans="1:8" s="46" customFormat="1" ht="16.7" customHeight="1" x14ac:dyDescent="0.2">
      <c r="A63" s="41">
        <v>55</v>
      </c>
      <c r="B63" s="42" t="s">
        <v>90</v>
      </c>
      <c r="C63" s="47">
        <v>0</v>
      </c>
      <c r="D63" s="47">
        <v>0</v>
      </c>
      <c r="E63" s="47">
        <v>0</v>
      </c>
      <c r="F63" s="47">
        <v>0</v>
      </c>
      <c r="H63" s="47">
        <v>0</v>
      </c>
    </row>
    <row r="64" spans="1:8" s="46" customFormat="1" ht="16.7" customHeight="1" x14ac:dyDescent="0.2">
      <c r="A64" s="41">
        <v>56</v>
      </c>
      <c r="B64" s="42" t="s">
        <v>91</v>
      </c>
      <c r="C64" s="47">
        <v>0</v>
      </c>
      <c r="D64" s="47">
        <v>0</v>
      </c>
      <c r="E64" s="47">
        <v>0</v>
      </c>
      <c r="F64" s="47">
        <v>0</v>
      </c>
      <c r="H64" s="47">
        <v>0</v>
      </c>
    </row>
    <row r="65" spans="1:8" s="46" customFormat="1" ht="16.7" customHeight="1" x14ac:dyDescent="0.2">
      <c r="A65" s="41">
        <v>57</v>
      </c>
      <c r="B65" s="42" t="s">
        <v>92</v>
      </c>
      <c r="C65" s="47">
        <v>0</v>
      </c>
      <c r="D65" s="47">
        <v>0</v>
      </c>
      <c r="E65" s="47">
        <v>0</v>
      </c>
      <c r="F65" s="47">
        <v>0</v>
      </c>
      <c r="H65" s="47">
        <v>0</v>
      </c>
    </row>
    <row r="66" spans="1:8" s="46" customFormat="1" ht="16.7" customHeight="1" x14ac:dyDescent="0.2">
      <c r="A66" s="41">
        <v>58</v>
      </c>
      <c r="B66" s="42" t="s">
        <v>93</v>
      </c>
      <c r="C66" s="47">
        <v>0</v>
      </c>
      <c r="D66" s="47">
        <v>0</v>
      </c>
      <c r="E66" s="47">
        <v>0</v>
      </c>
      <c r="F66" s="47">
        <v>0</v>
      </c>
      <c r="H66" s="47">
        <v>0</v>
      </c>
    </row>
    <row r="67" spans="1:8" s="46" customFormat="1" ht="16.7" customHeight="1" x14ac:dyDescent="0.2">
      <c r="A67" s="41">
        <v>59</v>
      </c>
      <c r="B67" s="42" t="s">
        <v>94</v>
      </c>
      <c r="C67" s="47">
        <v>0</v>
      </c>
      <c r="D67" s="47">
        <v>0</v>
      </c>
      <c r="E67" s="47">
        <v>0</v>
      </c>
      <c r="F67" s="47">
        <v>0</v>
      </c>
      <c r="H67" s="47">
        <v>0</v>
      </c>
    </row>
    <row r="68" spans="1:8" ht="16.7" customHeight="1" x14ac:dyDescent="0.2">
      <c r="A68" s="11">
        <v>60</v>
      </c>
      <c r="B68" s="3" t="s">
        <v>95</v>
      </c>
      <c r="C68" s="40"/>
      <c r="D68" s="40"/>
      <c r="E68" s="40"/>
      <c r="F68" s="39"/>
      <c r="H68" s="39"/>
    </row>
    <row r="69" spans="1:8" ht="16.7" customHeight="1" x14ac:dyDescent="0.2">
      <c r="A69" s="11">
        <v>61</v>
      </c>
      <c r="B69" s="3" t="s">
        <v>42</v>
      </c>
      <c r="C69" s="40"/>
      <c r="D69" s="40"/>
      <c r="E69" s="40"/>
      <c r="F69" s="39"/>
      <c r="H69" s="39"/>
    </row>
    <row r="70" spans="1:8" s="46" customFormat="1" ht="16.7" customHeight="1" x14ac:dyDescent="0.2">
      <c r="A70" s="41">
        <v>62</v>
      </c>
      <c r="B70" s="42" t="s">
        <v>96</v>
      </c>
      <c r="C70" s="47">
        <v>0</v>
      </c>
      <c r="D70" s="47">
        <v>0</v>
      </c>
      <c r="E70" s="47">
        <v>0</v>
      </c>
      <c r="F70" s="47">
        <v>0</v>
      </c>
      <c r="H70" s="47">
        <v>0</v>
      </c>
    </row>
    <row r="71" spans="1:8" s="46" customFormat="1" ht="16.7" customHeight="1" x14ac:dyDescent="0.2">
      <c r="A71" s="41">
        <v>63</v>
      </c>
      <c r="B71" s="42" t="s">
        <v>97</v>
      </c>
      <c r="C71" s="47">
        <v>0</v>
      </c>
      <c r="D71" s="47">
        <v>0</v>
      </c>
      <c r="E71" s="47">
        <v>0</v>
      </c>
      <c r="F71" s="47">
        <v>0</v>
      </c>
      <c r="H71" s="47">
        <v>0</v>
      </c>
    </row>
    <row r="72" spans="1:8" s="46" customFormat="1" ht="16.7" customHeight="1" x14ac:dyDescent="0.2">
      <c r="A72" s="52" t="s">
        <v>98</v>
      </c>
      <c r="B72" s="42" t="s">
        <v>99</v>
      </c>
      <c r="C72" s="47">
        <v>0</v>
      </c>
      <c r="D72" s="47">
        <v>0</v>
      </c>
      <c r="E72" s="47">
        <v>0</v>
      </c>
      <c r="F72" s="47">
        <v>0</v>
      </c>
      <c r="H72" s="47">
        <v>0</v>
      </c>
    </row>
    <row r="73" spans="1:8" s="46" customFormat="1" ht="16.7" customHeight="1" x14ac:dyDescent="0.2">
      <c r="A73" s="52" t="s">
        <v>100</v>
      </c>
      <c r="B73" s="42" t="s">
        <v>101</v>
      </c>
      <c r="C73" s="47">
        <v>0</v>
      </c>
      <c r="D73" s="47">
        <v>0</v>
      </c>
      <c r="E73" s="47">
        <v>0</v>
      </c>
      <c r="F73" s="47">
        <v>0</v>
      </c>
      <c r="H73" s="47">
        <v>0</v>
      </c>
    </row>
    <row r="74" spans="1:8" s="46" customFormat="1" ht="16.7" customHeight="1" x14ac:dyDescent="0.2">
      <c r="A74" s="52" t="s">
        <v>102</v>
      </c>
      <c r="B74" s="42" t="s">
        <v>103</v>
      </c>
      <c r="C74" s="47">
        <v>0</v>
      </c>
      <c r="D74" s="47">
        <v>0</v>
      </c>
      <c r="E74" s="47">
        <v>0</v>
      </c>
      <c r="F74" s="47">
        <v>0</v>
      </c>
      <c r="H74" s="27">
        <v>450043.65</v>
      </c>
    </row>
    <row r="75" spans="1:8" s="46" customFormat="1" ht="16.7" customHeight="1" x14ac:dyDescent="0.2">
      <c r="A75" s="52" t="s">
        <v>104</v>
      </c>
      <c r="B75" s="42" t="s">
        <v>105</v>
      </c>
      <c r="C75" s="47">
        <v>-86</v>
      </c>
      <c r="D75" s="47">
        <v>7</v>
      </c>
      <c r="E75" s="47">
        <v>0</v>
      </c>
      <c r="F75" s="47">
        <v>0</v>
      </c>
      <c r="H75" s="27">
        <v>-54.160000000000011</v>
      </c>
    </row>
    <row r="76" spans="1:8" s="46" customFormat="1" ht="16.7" customHeight="1" x14ac:dyDescent="0.2">
      <c r="A76" s="52" t="s">
        <v>106</v>
      </c>
      <c r="B76" s="42" t="s">
        <v>107</v>
      </c>
      <c r="C76" s="47">
        <v>-86</v>
      </c>
      <c r="D76" s="47">
        <v>7</v>
      </c>
      <c r="E76" s="47">
        <v>0</v>
      </c>
      <c r="F76" s="47">
        <v>0</v>
      </c>
      <c r="H76" s="47">
        <f>SUM(H70:H75)</f>
        <v>449989.49000000005</v>
      </c>
    </row>
    <row r="77" spans="1:8" ht="16.7" customHeight="1" x14ac:dyDescent="0.2">
      <c r="A77" s="12" t="s">
        <v>108</v>
      </c>
      <c r="B77" s="3" t="s">
        <v>53</v>
      </c>
      <c r="C77" s="40"/>
      <c r="D77" s="40"/>
      <c r="E77" s="40"/>
      <c r="F77" s="39"/>
      <c r="H77" s="39"/>
    </row>
    <row r="78" spans="1:8" s="46" customFormat="1" ht="16.7" customHeight="1" x14ac:dyDescent="0.2">
      <c r="A78" s="52" t="s">
        <v>109</v>
      </c>
      <c r="B78" s="42" t="s">
        <v>110</v>
      </c>
      <c r="C78" s="47">
        <v>0</v>
      </c>
      <c r="D78" s="47">
        <v>0</v>
      </c>
      <c r="E78" s="47">
        <v>0</v>
      </c>
      <c r="F78" s="47">
        <v>0</v>
      </c>
      <c r="H78" s="47">
        <v>0</v>
      </c>
    </row>
    <row r="79" spans="1:8" s="46" customFormat="1" ht="16.7" customHeight="1" x14ac:dyDescent="0.2">
      <c r="A79" s="52" t="s">
        <v>111</v>
      </c>
      <c r="B79" s="42" t="s">
        <v>112</v>
      </c>
      <c r="C79" s="47">
        <v>0</v>
      </c>
      <c r="D79" s="47">
        <v>0</v>
      </c>
      <c r="E79" s="47">
        <v>0</v>
      </c>
      <c r="F79" s="47">
        <v>0</v>
      </c>
      <c r="H79" s="47">
        <v>0</v>
      </c>
    </row>
    <row r="80" spans="1:8" s="46" customFormat="1" ht="16.7" customHeight="1" x14ac:dyDescent="0.2">
      <c r="A80" s="52" t="s">
        <v>113</v>
      </c>
      <c r="B80" s="42" t="s">
        <v>114</v>
      </c>
      <c r="C80" s="47">
        <v>0</v>
      </c>
      <c r="D80" s="47">
        <v>0</v>
      </c>
      <c r="E80" s="47">
        <v>0</v>
      </c>
      <c r="F80" s="47">
        <v>0</v>
      </c>
      <c r="H80" s="47">
        <v>0</v>
      </c>
    </row>
    <row r="81" spans="1:8" s="46" customFormat="1" ht="16.7" customHeight="1" x14ac:dyDescent="0.2">
      <c r="A81" s="52" t="s">
        <v>115</v>
      </c>
      <c r="B81" s="42" t="s">
        <v>116</v>
      </c>
      <c r="C81" s="47">
        <v>0</v>
      </c>
      <c r="D81" s="47">
        <v>0</v>
      </c>
      <c r="E81" s="47">
        <v>0</v>
      </c>
      <c r="F81" s="47">
        <v>0</v>
      </c>
      <c r="H81" s="47">
        <v>0</v>
      </c>
    </row>
    <row r="82" spans="1:8" s="46" customFormat="1" ht="16.7" customHeight="1" x14ac:dyDescent="0.2">
      <c r="A82" s="52" t="s">
        <v>117</v>
      </c>
      <c r="B82" s="42" t="s">
        <v>118</v>
      </c>
      <c r="C82" s="47">
        <v>0</v>
      </c>
      <c r="D82" s="47">
        <v>0</v>
      </c>
      <c r="E82" s="47">
        <v>0</v>
      </c>
      <c r="F82" s="47">
        <v>0</v>
      </c>
      <c r="H82" s="47">
        <v>0</v>
      </c>
    </row>
    <row r="83" spans="1:8" s="46" customFormat="1" ht="16.7" customHeight="1" x14ac:dyDescent="0.2">
      <c r="A83" s="52" t="s">
        <v>119</v>
      </c>
      <c r="B83" s="42" t="s">
        <v>120</v>
      </c>
      <c r="C83" s="47">
        <v>0</v>
      </c>
      <c r="D83" s="47">
        <v>0</v>
      </c>
      <c r="E83" s="47">
        <v>0</v>
      </c>
      <c r="F83" s="47">
        <v>0</v>
      </c>
      <c r="H83" s="47">
        <v>0</v>
      </c>
    </row>
    <row r="84" spans="1:8" s="46" customFormat="1" ht="16.7" customHeight="1" x14ac:dyDescent="0.2">
      <c r="A84" s="52" t="s">
        <v>121</v>
      </c>
      <c r="B84" s="42" t="s">
        <v>122</v>
      </c>
      <c r="C84" s="47">
        <v>-86</v>
      </c>
      <c r="D84" s="47">
        <v>7</v>
      </c>
      <c r="E84" s="47">
        <v>0</v>
      </c>
      <c r="F84" s="47">
        <v>0</v>
      </c>
      <c r="H84" s="27">
        <f>H76+H83</f>
        <v>449989.49000000005</v>
      </c>
    </row>
    <row r="85" spans="1:8" ht="16.7" customHeight="1" x14ac:dyDescent="0.2">
      <c r="A85" s="12" t="s">
        <v>123</v>
      </c>
      <c r="B85" s="3" t="s">
        <v>124</v>
      </c>
      <c r="C85" s="40"/>
      <c r="D85" s="40"/>
      <c r="E85" s="40"/>
      <c r="F85" s="39"/>
      <c r="H85" s="39"/>
    </row>
    <row r="86" spans="1:8" s="46" customFormat="1" ht="16.7" customHeight="1" x14ac:dyDescent="0.2">
      <c r="A86" s="52" t="s">
        <v>125</v>
      </c>
      <c r="B86" s="42" t="s">
        <v>126</v>
      </c>
      <c r="C86" s="47">
        <v>319873795</v>
      </c>
      <c r="D86" s="47">
        <v>188731639</v>
      </c>
      <c r="E86" s="24">
        <v>115327338</v>
      </c>
      <c r="F86" s="25">
        <v>136664091</v>
      </c>
      <c r="H86" s="25">
        <v>283956223.88999987</v>
      </c>
    </row>
    <row r="87" spans="1:8" s="46" customFormat="1" ht="16.7" customHeight="1" x14ac:dyDescent="0.2">
      <c r="A87" s="52" t="s">
        <v>127</v>
      </c>
      <c r="B87" s="42" t="s">
        <v>128</v>
      </c>
      <c r="C87" s="47">
        <v>0</v>
      </c>
      <c r="D87" s="47">
        <v>0</v>
      </c>
      <c r="E87" s="47">
        <v>0</v>
      </c>
      <c r="F87" s="47">
        <v>0</v>
      </c>
      <c r="H87" s="47">
        <v>0</v>
      </c>
    </row>
    <row r="88" spans="1:8" s="46" customFormat="1" ht="16.7" customHeight="1" x14ac:dyDescent="0.2">
      <c r="A88" s="52" t="s">
        <v>129</v>
      </c>
      <c r="B88" s="42" t="s">
        <v>130</v>
      </c>
      <c r="C88" s="47">
        <v>267090</v>
      </c>
      <c r="D88" s="47">
        <v>345020</v>
      </c>
      <c r="E88" s="24">
        <v>393703</v>
      </c>
      <c r="F88" s="28">
        <v>571100</v>
      </c>
      <c r="H88" s="28">
        <v>174000.2</v>
      </c>
    </row>
    <row r="89" spans="1:8" s="46" customFormat="1" ht="16.7" customHeight="1" x14ac:dyDescent="0.2">
      <c r="A89" s="52" t="s">
        <v>131</v>
      </c>
      <c r="B89" s="42" t="s">
        <v>132</v>
      </c>
      <c r="C89" s="47">
        <v>775363</v>
      </c>
      <c r="D89" s="47">
        <v>554118</v>
      </c>
      <c r="E89" s="24">
        <v>520289</v>
      </c>
      <c r="F89" s="28">
        <v>698059</v>
      </c>
      <c r="H89" s="28">
        <v>847270.62</v>
      </c>
    </row>
    <row r="90" spans="1:8" s="46" customFormat="1" ht="16.7" customHeight="1" x14ac:dyDescent="0.2">
      <c r="A90" s="52" t="s">
        <v>133</v>
      </c>
      <c r="B90" s="42" t="s">
        <v>134</v>
      </c>
      <c r="C90" s="47">
        <v>320916247</v>
      </c>
      <c r="D90" s="47">
        <v>189630777</v>
      </c>
      <c r="E90" s="24">
        <v>116241330</v>
      </c>
      <c r="F90" s="25">
        <v>137933250</v>
      </c>
      <c r="H90" s="25">
        <f>SUM(H86:H89)</f>
        <v>284977494.70999986</v>
      </c>
    </row>
    <row r="91" spans="1:8" s="46" customFormat="1" ht="16.7" customHeight="1" x14ac:dyDescent="0.2">
      <c r="A91" s="52" t="s">
        <v>135</v>
      </c>
      <c r="B91" s="42" t="s">
        <v>136</v>
      </c>
      <c r="C91" s="47">
        <v>436577250</v>
      </c>
      <c r="D91" s="47">
        <v>306567827</v>
      </c>
      <c r="E91" s="24">
        <v>225081171</v>
      </c>
      <c r="F91" s="25">
        <v>275725358</v>
      </c>
      <c r="H91" s="25">
        <f>H29+H49+H67+H84+H90</f>
        <v>432366496.68199992</v>
      </c>
    </row>
    <row r="92" spans="1:8" ht="16.7" customHeight="1" x14ac:dyDescent="0.2">
      <c r="A92" s="12" t="s">
        <v>137</v>
      </c>
      <c r="B92" s="3" t="s">
        <v>138</v>
      </c>
      <c r="C92" s="40"/>
      <c r="D92" s="40"/>
      <c r="E92" s="40"/>
      <c r="F92" s="39"/>
      <c r="H92" s="39"/>
    </row>
    <row r="93" spans="1:8" ht="16.7" customHeight="1" x14ac:dyDescent="0.2">
      <c r="A93" s="12" t="s">
        <v>139</v>
      </c>
      <c r="B93" s="3" t="s">
        <v>42</v>
      </c>
      <c r="C93" s="40"/>
      <c r="D93" s="40"/>
      <c r="E93" s="40"/>
      <c r="F93" s="39"/>
      <c r="H93" s="39"/>
    </row>
    <row r="94" spans="1:8" s="46" customFormat="1" ht="16.7" customHeight="1" x14ac:dyDescent="0.2">
      <c r="A94" s="52" t="s">
        <v>140</v>
      </c>
      <c r="B94" s="42" t="s">
        <v>141</v>
      </c>
      <c r="C94" s="47">
        <v>3116508</v>
      </c>
      <c r="D94" s="47">
        <v>2675797</v>
      </c>
      <c r="E94" s="24">
        <v>2438642</v>
      </c>
      <c r="F94" s="28">
        <v>3129207</v>
      </c>
      <c r="H94" s="28">
        <v>3597391.25</v>
      </c>
    </row>
    <row r="95" spans="1:8" ht="16.7" customHeight="1" x14ac:dyDescent="0.2">
      <c r="A95" s="12" t="s">
        <v>142</v>
      </c>
      <c r="B95" s="1"/>
      <c r="C95" s="40"/>
      <c r="D95" s="40"/>
      <c r="E95" s="40"/>
      <c r="F95" s="39"/>
      <c r="H95" s="39"/>
    </row>
    <row r="96" spans="1:8" s="46" customFormat="1" ht="16.7" customHeight="1" x14ac:dyDescent="0.2">
      <c r="A96" s="52" t="s">
        <v>143</v>
      </c>
      <c r="B96" s="42" t="s">
        <v>144</v>
      </c>
      <c r="C96" s="47">
        <v>0</v>
      </c>
      <c r="D96" s="47">
        <v>0</v>
      </c>
      <c r="E96" s="47">
        <v>0</v>
      </c>
      <c r="F96" s="47">
        <v>0</v>
      </c>
      <c r="H96" s="27">
        <v>0</v>
      </c>
    </row>
    <row r="97" spans="1:8" s="46" customFormat="1" ht="16.7" customHeight="1" x14ac:dyDescent="0.2">
      <c r="A97" s="52" t="s">
        <v>145</v>
      </c>
      <c r="B97" s="42" t="s">
        <v>146</v>
      </c>
      <c r="C97" s="47">
        <v>312922</v>
      </c>
      <c r="D97" s="47">
        <v>309116</v>
      </c>
      <c r="E97" s="24">
        <v>334283</v>
      </c>
      <c r="F97" s="28">
        <v>396938</v>
      </c>
      <c r="H97" s="28">
        <v>317582.62</v>
      </c>
    </row>
    <row r="98" spans="1:8" s="46" customFormat="1" ht="16.7" customHeight="1" x14ac:dyDescent="0.2">
      <c r="A98" s="52" t="s">
        <v>147</v>
      </c>
      <c r="B98" s="42" t="s">
        <v>148</v>
      </c>
      <c r="C98" s="47">
        <v>0</v>
      </c>
      <c r="D98" s="47">
        <v>0</v>
      </c>
      <c r="E98" s="47">
        <v>0</v>
      </c>
      <c r="F98" s="47">
        <v>0</v>
      </c>
      <c r="H98" s="27">
        <v>0</v>
      </c>
    </row>
    <row r="99" spans="1:8" s="46" customFormat="1" ht="16.7" customHeight="1" x14ac:dyDescent="0.2">
      <c r="A99" s="52" t="s">
        <v>149</v>
      </c>
      <c r="B99" s="42" t="s">
        <v>150</v>
      </c>
      <c r="C99" s="47">
        <v>1344678</v>
      </c>
      <c r="D99" s="47">
        <v>886000</v>
      </c>
      <c r="E99" s="24">
        <v>1042127</v>
      </c>
      <c r="F99" s="28">
        <v>1151718</v>
      </c>
      <c r="H99" s="28">
        <v>1275084.4200000002</v>
      </c>
    </row>
    <row r="100" spans="1:8" s="46" customFormat="1" ht="16.7" customHeight="1" x14ac:dyDescent="0.2">
      <c r="A100" s="52" t="s">
        <v>151</v>
      </c>
      <c r="B100" s="42" t="s">
        <v>152</v>
      </c>
      <c r="C100" s="47">
        <v>79870</v>
      </c>
      <c r="D100" s="47">
        <v>126575</v>
      </c>
      <c r="E100" s="24">
        <v>91614</v>
      </c>
      <c r="F100" s="28">
        <v>103815</v>
      </c>
      <c r="H100" s="28">
        <v>72003.22</v>
      </c>
    </row>
    <row r="101" spans="1:8" s="46" customFormat="1" ht="16.7" customHeight="1" x14ac:dyDescent="0.2">
      <c r="A101" s="52" t="s">
        <v>153</v>
      </c>
      <c r="B101" s="42" t="s">
        <v>154</v>
      </c>
      <c r="C101" s="47">
        <v>0</v>
      </c>
      <c r="D101" s="47">
        <v>0</v>
      </c>
      <c r="E101" s="47">
        <v>0</v>
      </c>
      <c r="F101" s="47">
        <v>0</v>
      </c>
      <c r="H101" s="27">
        <v>-72.97</v>
      </c>
    </row>
    <row r="102" spans="1:8" s="46" customFormat="1" ht="16.7" customHeight="1" x14ac:dyDescent="0.2">
      <c r="A102" s="52" t="s">
        <v>155</v>
      </c>
      <c r="B102" s="42" t="s">
        <v>156</v>
      </c>
      <c r="C102" s="47">
        <v>0</v>
      </c>
      <c r="D102" s="47">
        <v>0</v>
      </c>
      <c r="E102" s="47">
        <v>0</v>
      </c>
      <c r="F102" s="47">
        <v>0</v>
      </c>
      <c r="H102" s="27">
        <v>0</v>
      </c>
    </row>
    <row r="103" spans="1:8" s="46" customFormat="1" ht="16.7" customHeight="1" x14ac:dyDescent="0.2">
      <c r="A103" s="53" t="s">
        <v>157</v>
      </c>
      <c r="B103" s="42" t="s">
        <v>158</v>
      </c>
      <c r="C103" s="47">
        <v>352579</v>
      </c>
      <c r="D103" s="47">
        <v>329196</v>
      </c>
      <c r="E103" s="24">
        <v>312761</v>
      </c>
      <c r="F103" s="28">
        <v>317484</v>
      </c>
      <c r="H103" s="28">
        <v>337816.85</v>
      </c>
    </row>
    <row r="104" spans="1:8" s="46" customFormat="1" ht="16.7" customHeight="1" x14ac:dyDescent="0.2">
      <c r="A104" s="52" t="s">
        <v>159</v>
      </c>
      <c r="B104" s="42" t="s">
        <v>160</v>
      </c>
      <c r="C104" s="47">
        <v>322663</v>
      </c>
      <c r="D104" s="47">
        <v>191474</v>
      </c>
      <c r="E104" s="24">
        <v>192674</v>
      </c>
      <c r="F104" s="28">
        <v>223580</v>
      </c>
      <c r="H104" s="28">
        <v>309788.84000000003</v>
      </c>
    </row>
    <row r="105" spans="1:8" s="46" customFormat="1" ht="16.7" customHeight="1" x14ac:dyDescent="0.2">
      <c r="A105" s="52" t="s">
        <v>161</v>
      </c>
      <c r="B105" s="42" t="s">
        <v>162</v>
      </c>
      <c r="C105" s="47">
        <v>0</v>
      </c>
      <c r="D105" s="47">
        <v>0</v>
      </c>
      <c r="E105" s="47">
        <v>0</v>
      </c>
      <c r="F105" s="47">
        <v>0</v>
      </c>
      <c r="H105" s="47">
        <v>0</v>
      </c>
    </row>
    <row r="106" spans="1:8" s="46" customFormat="1" ht="16.7" customHeight="1" x14ac:dyDescent="0.2">
      <c r="A106" s="52" t="s">
        <v>163</v>
      </c>
      <c r="B106" s="42" t="s">
        <v>164</v>
      </c>
      <c r="C106" s="47">
        <v>23984</v>
      </c>
      <c r="D106" s="47">
        <v>18881</v>
      </c>
      <c r="E106" s="24">
        <v>40035</v>
      </c>
      <c r="F106" s="54">
        <v>18313</v>
      </c>
      <c r="H106" s="54">
        <v>23895.120000000003</v>
      </c>
    </row>
    <row r="107" spans="1:8" s="46" customFormat="1" ht="16.7" customHeight="1" x14ac:dyDescent="0.2">
      <c r="A107" s="52" t="s">
        <v>165</v>
      </c>
      <c r="B107" s="42" t="s">
        <v>166</v>
      </c>
      <c r="C107" s="47">
        <v>64754</v>
      </c>
      <c r="D107" s="47">
        <v>-1</v>
      </c>
      <c r="E107" s="24">
        <v>1</v>
      </c>
      <c r="F107" s="47">
        <v>0</v>
      </c>
      <c r="H107" s="27">
        <v>60012.22</v>
      </c>
    </row>
    <row r="108" spans="1:8" s="46" customFormat="1" ht="16.7" customHeight="1" x14ac:dyDescent="0.2">
      <c r="A108" s="52" t="s">
        <v>167</v>
      </c>
      <c r="B108" s="42" t="s">
        <v>168</v>
      </c>
      <c r="C108" s="47">
        <v>67554811</v>
      </c>
      <c r="D108" s="47">
        <v>60477934</v>
      </c>
      <c r="E108" s="24">
        <v>50414808</v>
      </c>
      <c r="F108" s="28">
        <v>41885396</v>
      </c>
      <c r="H108" s="28">
        <v>70182461.209999993</v>
      </c>
    </row>
    <row r="109" spans="1:8" s="46" customFormat="1" ht="16.7" customHeight="1" x14ac:dyDescent="0.2">
      <c r="A109" s="52" t="s">
        <v>169</v>
      </c>
      <c r="B109" s="42" t="s">
        <v>170</v>
      </c>
      <c r="C109" s="47">
        <v>884015</v>
      </c>
      <c r="D109" s="47">
        <v>4912907</v>
      </c>
      <c r="E109" s="24">
        <v>-17316318</v>
      </c>
      <c r="F109" s="28">
        <v>-1763300</v>
      </c>
      <c r="H109" s="28">
        <v>-5712757.6600000001</v>
      </c>
    </row>
    <row r="110" spans="1:8" s="46" customFormat="1" ht="16.7" customHeight="1" x14ac:dyDescent="0.2">
      <c r="A110" s="52" t="s">
        <v>171</v>
      </c>
      <c r="B110" s="42" t="s">
        <v>172</v>
      </c>
      <c r="C110" s="47">
        <v>277</v>
      </c>
      <c r="D110" s="47">
        <v>350</v>
      </c>
      <c r="E110" s="24">
        <v>26654</v>
      </c>
      <c r="F110" s="54">
        <v>305</v>
      </c>
      <c r="H110" s="54">
        <v>277.29000000000002</v>
      </c>
    </row>
    <row r="111" spans="1:8" s="46" customFormat="1" ht="16.7" customHeight="1" x14ac:dyDescent="0.2">
      <c r="A111" s="52" t="s">
        <v>173</v>
      </c>
      <c r="B111" s="42" t="s">
        <v>174</v>
      </c>
      <c r="C111" s="47">
        <v>74057060</v>
      </c>
      <c r="D111" s="47">
        <v>69928229</v>
      </c>
      <c r="E111" s="24">
        <v>37577281</v>
      </c>
      <c r="F111" s="28">
        <v>45463456</v>
      </c>
      <c r="H111" s="28">
        <f>SUM(H96:H110)+H94</f>
        <v>70463482.409999996</v>
      </c>
    </row>
    <row r="112" spans="1:8" ht="16.7" customHeight="1" x14ac:dyDescent="0.2">
      <c r="A112" s="12" t="s">
        <v>175</v>
      </c>
      <c r="B112" s="3" t="s">
        <v>53</v>
      </c>
      <c r="C112" s="40"/>
      <c r="D112" s="40"/>
      <c r="E112" s="40"/>
      <c r="F112" s="39"/>
      <c r="H112" s="39"/>
    </row>
    <row r="113" spans="1:8" s="46" customFormat="1" ht="16.7" customHeight="1" x14ac:dyDescent="0.2">
      <c r="A113" s="52" t="s">
        <v>176</v>
      </c>
      <c r="B113" s="42" t="s">
        <v>177</v>
      </c>
      <c r="C113" s="47">
        <v>1519</v>
      </c>
      <c r="D113" s="47">
        <v>2784</v>
      </c>
      <c r="E113" s="24">
        <v>3918</v>
      </c>
      <c r="F113" s="54">
        <v>71496</v>
      </c>
      <c r="H113" s="54">
        <v>1574.65</v>
      </c>
    </row>
    <row r="114" spans="1:8" s="46" customFormat="1" ht="16.7" customHeight="1" x14ac:dyDescent="0.2">
      <c r="A114" s="52" t="s">
        <v>178</v>
      </c>
      <c r="B114" s="42" t="s">
        <v>179</v>
      </c>
      <c r="C114" s="47">
        <v>9614</v>
      </c>
      <c r="D114" s="47">
        <v>9622</v>
      </c>
      <c r="E114" s="24">
        <v>3298</v>
      </c>
      <c r="F114" s="54">
        <v>8872</v>
      </c>
      <c r="H114" s="54">
        <v>8246.75</v>
      </c>
    </row>
    <row r="115" spans="1:8" s="46" customFormat="1" ht="16.7" customHeight="1" x14ac:dyDescent="0.2">
      <c r="A115" s="52" t="s">
        <v>180</v>
      </c>
      <c r="B115" s="42" t="s">
        <v>181</v>
      </c>
      <c r="C115" s="47">
        <v>4753</v>
      </c>
      <c r="D115" s="47">
        <v>5801</v>
      </c>
      <c r="E115" s="24">
        <v>4586</v>
      </c>
      <c r="F115" s="54">
        <v>6377</v>
      </c>
      <c r="H115" s="54">
        <v>6063.6</v>
      </c>
    </row>
    <row r="116" spans="1:8" s="46" customFormat="1" ht="16.7" customHeight="1" x14ac:dyDescent="0.2">
      <c r="A116" s="52" t="s">
        <v>182</v>
      </c>
      <c r="B116" s="42" t="s">
        <v>183</v>
      </c>
      <c r="C116" s="47">
        <v>132099</v>
      </c>
      <c r="D116" s="47">
        <v>96782</v>
      </c>
      <c r="E116" s="24">
        <v>263536</v>
      </c>
      <c r="F116" s="28">
        <v>348041</v>
      </c>
      <c r="H116" s="28">
        <v>145501.08000000002</v>
      </c>
    </row>
    <row r="117" spans="1:8" s="46" customFormat="1" ht="16.7" customHeight="1" x14ac:dyDescent="0.2">
      <c r="A117" s="52" t="s">
        <v>184</v>
      </c>
      <c r="B117" s="42" t="s">
        <v>185</v>
      </c>
      <c r="C117" s="47">
        <v>1709</v>
      </c>
      <c r="D117" s="47">
        <v>1712</v>
      </c>
      <c r="E117" s="24">
        <v>832</v>
      </c>
      <c r="F117" s="54">
        <v>7929</v>
      </c>
      <c r="H117" s="54">
        <v>2558.13</v>
      </c>
    </row>
    <row r="118" spans="1:8" s="46" customFormat="1" ht="16.7" customHeight="1" x14ac:dyDescent="0.2">
      <c r="A118" s="52" t="s">
        <v>186</v>
      </c>
      <c r="B118" s="42" t="s">
        <v>187</v>
      </c>
      <c r="C118" s="47">
        <v>0</v>
      </c>
      <c r="D118" s="47">
        <v>0</v>
      </c>
      <c r="E118" s="47">
        <v>0</v>
      </c>
      <c r="F118" s="47">
        <v>0</v>
      </c>
      <c r="H118" s="47">
        <v>0</v>
      </c>
    </row>
    <row r="119" spans="1:8" s="46" customFormat="1" ht="16.7" customHeight="1" x14ac:dyDescent="0.2">
      <c r="A119" s="52" t="s">
        <v>188</v>
      </c>
      <c r="B119" s="42" t="s">
        <v>189</v>
      </c>
      <c r="C119" s="47">
        <v>554346</v>
      </c>
      <c r="D119" s="47">
        <v>503786</v>
      </c>
      <c r="E119" s="24">
        <v>467561</v>
      </c>
      <c r="F119" s="28">
        <v>481292</v>
      </c>
      <c r="H119" s="28">
        <v>643167.69200000004</v>
      </c>
    </row>
    <row r="120" spans="1:8" s="46" customFormat="1" ht="16.7" customHeight="1" x14ac:dyDescent="0.2">
      <c r="A120" s="52" t="s">
        <v>190</v>
      </c>
      <c r="B120" s="42" t="s">
        <v>191</v>
      </c>
      <c r="C120" s="47">
        <v>0</v>
      </c>
      <c r="D120" s="47">
        <v>0</v>
      </c>
      <c r="E120" s="47">
        <v>0</v>
      </c>
      <c r="F120" s="47">
        <v>0</v>
      </c>
      <c r="H120" s="47">
        <v>0</v>
      </c>
    </row>
    <row r="121" spans="1:8" s="46" customFormat="1" ht="16.7" customHeight="1" x14ac:dyDescent="0.2">
      <c r="A121" s="41">
        <v>108</v>
      </c>
      <c r="B121" s="42" t="s">
        <v>192</v>
      </c>
      <c r="C121" s="47">
        <v>5442768</v>
      </c>
      <c r="D121" s="47">
        <v>6524013</v>
      </c>
      <c r="E121" s="24">
        <v>4986971</v>
      </c>
      <c r="F121" s="28">
        <v>5960124</v>
      </c>
      <c r="H121" s="28">
        <v>5445751.04</v>
      </c>
    </row>
    <row r="122" spans="1:8" s="46" customFormat="1" ht="16.7" customHeight="1" x14ac:dyDescent="0.2">
      <c r="A122" s="41">
        <v>109</v>
      </c>
      <c r="B122" s="42" t="s">
        <v>193</v>
      </c>
      <c r="C122" s="47">
        <v>512</v>
      </c>
      <c r="D122" s="47">
        <v>439</v>
      </c>
      <c r="E122" s="24">
        <v>405</v>
      </c>
      <c r="F122" s="54">
        <v>122</v>
      </c>
      <c r="H122" s="54">
        <v>666.24</v>
      </c>
    </row>
    <row r="123" spans="1:8" s="46" customFormat="1" ht="16.7" customHeight="1" x14ac:dyDescent="0.2">
      <c r="A123" s="41">
        <v>110</v>
      </c>
      <c r="B123" s="42" t="s">
        <v>194</v>
      </c>
      <c r="C123" s="47">
        <v>6278</v>
      </c>
      <c r="D123" s="47">
        <v>18380</v>
      </c>
      <c r="E123" s="24">
        <v>37990</v>
      </c>
      <c r="F123" s="28">
        <v>103965</v>
      </c>
      <c r="H123" s="28">
        <v>3160.8</v>
      </c>
    </row>
    <row r="124" spans="1:8" s="46" customFormat="1" ht="16.7" customHeight="1" x14ac:dyDescent="0.2">
      <c r="A124" s="41">
        <v>111</v>
      </c>
      <c r="B124" s="42" t="s">
        <v>195</v>
      </c>
      <c r="C124" s="47">
        <v>6153598</v>
      </c>
      <c r="D124" s="47">
        <v>7163319</v>
      </c>
      <c r="E124" s="24">
        <v>5769097</v>
      </c>
      <c r="F124" s="28">
        <v>6988218</v>
      </c>
      <c r="H124" s="28">
        <f>SUM(H113:H123)</f>
        <v>6256689.9819999998</v>
      </c>
    </row>
    <row r="125" spans="1:8" s="46" customFormat="1" ht="16.7" customHeight="1" x14ac:dyDescent="0.2">
      <c r="A125" s="41">
        <v>112</v>
      </c>
      <c r="B125" s="42" t="s">
        <v>196</v>
      </c>
      <c r="C125" s="47">
        <v>80210658</v>
      </c>
      <c r="D125" s="47">
        <v>77091548</v>
      </c>
      <c r="E125" s="24">
        <v>43346378</v>
      </c>
      <c r="F125" s="28">
        <v>52451674</v>
      </c>
      <c r="H125" s="28">
        <f>H111+H124</f>
        <v>76720172.39199999</v>
      </c>
    </row>
    <row r="126" spans="1:8" ht="16.7" customHeight="1" x14ac:dyDescent="0.2">
      <c r="A126" s="11">
        <v>113</v>
      </c>
      <c r="B126" s="3" t="s">
        <v>197</v>
      </c>
      <c r="C126" s="40"/>
      <c r="D126" s="40"/>
      <c r="E126" s="40"/>
      <c r="F126" s="39"/>
      <c r="H126" s="39"/>
    </row>
    <row r="127" spans="1:8" ht="16.7" customHeight="1" x14ac:dyDescent="0.2">
      <c r="A127" s="11">
        <v>114</v>
      </c>
      <c r="B127" s="3" t="s">
        <v>42</v>
      </c>
      <c r="C127" s="40"/>
      <c r="D127" s="40"/>
      <c r="E127" s="40"/>
      <c r="F127" s="39"/>
      <c r="H127" s="39"/>
    </row>
    <row r="128" spans="1:8" s="46" customFormat="1" ht="16.7" customHeight="1" x14ac:dyDescent="0.2">
      <c r="A128" s="41">
        <v>115</v>
      </c>
      <c r="B128" s="42" t="s">
        <v>198</v>
      </c>
      <c r="C128" s="47">
        <v>0</v>
      </c>
      <c r="D128" s="47">
        <v>0</v>
      </c>
      <c r="E128" s="47">
        <v>0</v>
      </c>
      <c r="F128" s="47">
        <v>0</v>
      </c>
      <c r="H128" s="47">
        <v>0</v>
      </c>
    </row>
    <row r="129" spans="1:8" s="46" customFormat="1" ht="16.7" customHeight="1" x14ac:dyDescent="0.2">
      <c r="A129" s="41">
        <v>116</v>
      </c>
      <c r="B129" s="42" t="s">
        <v>199</v>
      </c>
      <c r="C129" s="47">
        <v>0</v>
      </c>
      <c r="D129" s="47">
        <v>0</v>
      </c>
      <c r="E129" s="47">
        <v>0</v>
      </c>
      <c r="F129" s="47">
        <v>0</v>
      </c>
      <c r="H129" s="47">
        <v>0</v>
      </c>
    </row>
    <row r="130" spans="1:8" s="46" customFormat="1" ht="16.7" customHeight="1" x14ac:dyDescent="0.2">
      <c r="A130" s="41">
        <v>117</v>
      </c>
      <c r="B130" s="42" t="s">
        <v>200</v>
      </c>
      <c r="C130" s="47">
        <v>0</v>
      </c>
      <c r="D130" s="47">
        <v>0</v>
      </c>
      <c r="E130" s="47">
        <v>0</v>
      </c>
      <c r="F130" s="47">
        <v>0</v>
      </c>
      <c r="H130" s="47">
        <v>0</v>
      </c>
    </row>
    <row r="131" spans="1:8" s="46" customFormat="1" ht="16.7" customHeight="1" x14ac:dyDescent="0.2">
      <c r="A131" s="41">
        <v>118</v>
      </c>
      <c r="B131" s="42" t="s">
        <v>201</v>
      </c>
      <c r="C131" s="47">
        <v>0</v>
      </c>
      <c r="D131" s="47">
        <v>0</v>
      </c>
      <c r="E131" s="47">
        <v>0</v>
      </c>
      <c r="F131" s="47">
        <v>0</v>
      </c>
      <c r="H131" s="47">
        <v>0</v>
      </c>
    </row>
    <row r="132" spans="1:8" s="46" customFormat="1" ht="16.7" customHeight="1" x14ac:dyDescent="0.2">
      <c r="A132" s="41">
        <v>119</v>
      </c>
      <c r="B132" s="42" t="s">
        <v>202</v>
      </c>
      <c r="C132" s="47">
        <v>0</v>
      </c>
      <c r="D132" s="47">
        <v>0</v>
      </c>
      <c r="E132" s="47">
        <v>0</v>
      </c>
      <c r="F132" s="47">
        <v>0</v>
      </c>
      <c r="H132" s="47">
        <v>0</v>
      </c>
    </row>
    <row r="133" spans="1:8" s="46" customFormat="1" ht="16.7" customHeight="1" x14ac:dyDescent="0.2">
      <c r="A133" s="41">
        <v>120</v>
      </c>
      <c r="B133" s="42" t="s">
        <v>203</v>
      </c>
      <c r="C133" s="47">
        <v>0</v>
      </c>
      <c r="D133" s="47">
        <v>0</v>
      </c>
      <c r="E133" s="47">
        <v>0</v>
      </c>
      <c r="F133" s="47">
        <v>0</v>
      </c>
      <c r="H133" s="47">
        <v>0</v>
      </c>
    </row>
    <row r="134" spans="1:8" s="46" customFormat="1" ht="16.7" customHeight="1" x14ac:dyDescent="0.2">
      <c r="A134" s="41">
        <v>121</v>
      </c>
      <c r="B134" s="42" t="s">
        <v>204</v>
      </c>
      <c r="C134" s="47">
        <v>1025103</v>
      </c>
      <c r="D134" s="47">
        <v>1119915</v>
      </c>
      <c r="E134" s="24">
        <v>963763</v>
      </c>
      <c r="F134" s="28">
        <v>1085315</v>
      </c>
      <c r="H134" s="28">
        <v>960414.8</v>
      </c>
    </row>
    <row r="135" spans="1:8" s="46" customFormat="1" ht="16.7" customHeight="1" x14ac:dyDescent="0.2">
      <c r="A135" s="41">
        <v>122</v>
      </c>
      <c r="B135" s="42" t="s">
        <v>205</v>
      </c>
      <c r="C135" s="47">
        <v>0</v>
      </c>
      <c r="D135" s="47">
        <v>0</v>
      </c>
      <c r="E135" s="47">
        <v>0</v>
      </c>
      <c r="F135" s="47">
        <v>0</v>
      </c>
      <c r="H135" s="47">
        <v>0</v>
      </c>
    </row>
    <row r="136" spans="1:8" s="46" customFormat="1" ht="16.7" customHeight="1" x14ac:dyDescent="0.2">
      <c r="A136" s="41">
        <v>123</v>
      </c>
      <c r="B136" s="42" t="s">
        <v>206</v>
      </c>
      <c r="C136" s="47">
        <v>1025103</v>
      </c>
      <c r="D136" s="47">
        <v>1119915</v>
      </c>
      <c r="E136" s="24">
        <v>963763</v>
      </c>
      <c r="F136" s="28">
        <v>1085315</v>
      </c>
      <c r="H136" s="28">
        <f>SUM(H128:H135)</f>
        <v>960414.8</v>
      </c>
    </row>
    <row r="137" spans="1:8" ht="16.7" customHeight="1" x14ac:dyDescent="0.2">
      <c r="A137" s="11">
        <v>124</v>
      </c>
      <c r="B137" s="3" t="s">
        <v>53</v>
      </c>
      <c r="C137" s="40"/>
      <c r="D137" s="40"/>
      <c r="E137" s="40"/>
      <c r="F137" s="39"/>
      <c r="H137" s="39"/>
    </row>
    <row r="138" spans="1:8" s="46" customFormat="1" ht="16.7" customHeight="1" x14ac:dyDescent="0.2">
      <c r="A138" s="41">
        <v>125</v>
      </c>
      <c r="B138" s="42" t="s">
        <v>207</v>
      </c>
      <c r="C138" s="47">
        <v>0</v>
      </c>
      <c r="D138" s="47">
        <v>0</v>
      </c>
      <c r="E138" s="47">
        <v>0</v>
      </c>
      <c r="F138" s="47">
        <v>0</v>
      </c>
      <c r="H138" s="47">
        <v>0</v>
      </c>
    </row>
    <row r="139" spans="1:8" s="46" customFormat="1" ht="16.7" customHeight="1" x14ac:dyDescent="0.2">
      <c r="A139" s="41">
        <v>126</v>
      </c>
      <c r="B139" s="42" t="s">
        <v>208</v>
      </c>
      <c r="C139" s="47">
        <v>0</v>
      </c>
      <c r="D139" s="47">
        <v>0</v>
      </c>
      <c r="E139" s="47">
        <v>0</v>
      </c>
      <c r="F139" s="47">
        <v>0</v>
      </c>
      <c r="H139" s="47">
        <v>0</v>
      </c>
    </row>
    <row r="140" spans="1:8" s="46" customFormat="1" ht="16.7" customHeight="1" x14ac:dyDescent="0.2">
      <c r="A140" s="41">
        <v>127</v>
      </c>
      <c r="B140" s="42" t="s">
        <v>209</v>
      </c>
      <c r="C140" s="47">
        <v>0</v>
      </c>
      <c r="D140" s="47">
        <v>0</v>
      </c>
      <c r="E140" s="47">
        <v>0</v>
      </c>
      <c r="F140" s="47">
        <v>0</v>
      </c>
      <c r="H140" s="47">
        <v>0</v>
      </c>
    </row>
    <row r="141" spans="1:8" s="46" customFormat="1" ht="16.7" customHeight="1" x14ac:dyDescent="0.2">
      <c r="A141" s="41">
        <v>128</v>
      </c>
      <c r="B141" s="42" t="s">
        <v>210</v>
      </c>
      <c r="C141" s="47">
        <v>0</v>
      </c>
      <c r="D141" s="47">
        <v>0</v>
      </c>
      <c r="E141" s="47">
        <v>0</v>
      </c>
      <c r="F141" s="47">
        <v>0</v>
      </c>
      <c r="H141" s="47">
        <v>0</v>
      </c>
    </row>
    <row r="142" spans="1:8" s="46" customFormat="1" ht="16.7" customHeight="1" x14ac:dyDescent="0.2">
      <c r="A142" s="41">
        <v>129</v>
      </c>
      <c r="B142" s="42" t="s">
        <v>211</v>
      </c>
      <c r="C142" s="47">
        <v>0</v>
      </c>
      <c r="D142" s="47">
        <v>0</v>
      </c>
      <c r="E142" s="47">
        <v>0</v>
      </c>
      <c r="F142" s="47">
        <v>0</v>
      </c>
      <c r="H142" s="47">
        <v>0</v>
      </c>
    </row>
    <row r="143" spans="1:8" s="46" customFormat="1" ht="16.7" customHeight="1" x14ac:dyDescent="0.2">
      <c r="A143" s="41">
        <v>130</v>
      </c>
      <c r="B143" s="42" t="s">
        <v>212</v>
      </c>
      <c r="C143" s="47">
        <v>0</v>
      </c>
      <c r="D143" s="47">
        <v>0</v>
      </c>
      <c r="E143" s="47">
        <v>0</v>
      </c>
      <c r="F143" s="47">
        <v>0</v>
      </c>
      <c r="H143" s="27">
        <f>SUM(H138:H142)</f>
        <v>0</v>
      </c>
    </row>
    <row r="144" spans="1:8" s="46" customFormat="1" ht="16.7" customHeight="1" x14ac:dyDescent="0.2">
      <c r="A144" s="41">
        <v>131</v>
      </c>
      <c r="B144" s="42" t="s">
        <v>213</v>
      </c>
      <c r="C144" s="47">
        <v>1025103</v>
      </c>
      <c r="D144" s="47">
        <v>1119915</v>
      </c>
      <c r="E144" s="24">
        <v>963763</v>
      </c>
      <c r="F144" s="28">
        <v>1085315</v>
      </c>
      <c r="H144" s="28">
        <f>H136+H143</f>
        <v>960414.8</v>
      </c>
    </row>
    <row r="145" spans="1:8" ht="16.7" customHeight="1" x14ac:dyDescent="0.2">
      <c r="A145" s="11">
        <v>132</v>
      </c>
      <c r="B145" s="3" t="s">
        <v>214</v>
      </c>
      <c r="C145" s="40"/>
      <c r="D145" s="40"/>
      <c r="E145" s="40"/>
      <c r="F145" s="39"/>
      <c r="H145" s="39"/>
    </row>
    <row r="146" spans="1:8" ht="16.7" customHeight="1" x14ac:dyDescent="0.2">
      <c r="A146" s="11">
        <v>133</v>
      </c>
      <c r="B146" s="3" t="s">
        <v>42</v>
      </c>
      <c r="C146" s="40"/>
      <c r="D146" s="40"/>
      <c r="E146" s="40"/>
      <c r="F146" s="39"/>
      <c r="H146" s="39"/>
    </row>
    <row r="147" spans="1:8" s="46" customFormat="1" ht="16.7" customHeight="1" x14ac:dyDescent="0.2">
      <c r="A147" s="41">
        <v>134</v>
      </c>
      <c r="B147" s="42" t="s">
        <v>215</v>
      </c>
      <c r="C147" s="47">
        <v>805659</v>
      </c>
      <c r="D147" s="47">
        <v>829970</v>
      </c>
      <c r="E147" s="24">
        <v>758510</v>
      </c>
      <c r="F147" s="28">
        <v>1013963</v>
      </c>
      <c r="H147" s="28">
        <v>842415.43</v>
      </c>
    </row>
    <row r="148" spans="1:8" s="46" customFormat="1" ht="16.7" customHeight="1" x14ac:dyDescent="0.2">
      <c r="A148" s="41">
        <v>135</v>
      </c>
      <c r="B148" s="42" t="s">
        <v>216</v>
      </c>
      <c r="C148" s="47">
        <v>1964</v>
      </c>
      <c r="D148" s="47">
        <v>3410</v>
      </c>
      <c r="E148" s="24">
        <v>312</v>
      </c>
      <c r="F148" s="54">
        <v>8523</v>
      </c>
      <c r="H148" s="54">
        <v>2548.5700000000002</v>
      </c>
    </row>
    <row r="149" spans="1:8" s="46" customFormat="1" ht="16.7" customHeight="1" x14ac:dyDescent="0.2">
      <c r="A149" s="41">
        <v>136</v>
      </c>
      <c r="B149" s="42" t="s">
        <v>217</v>
      </c>
      <c r="C149" s="47">
        <v>388479</v>
      </c>
      <c r="D149" s="47">
        <v>259294</v>
      </c>
      <c r="E149" s="24">
        <v>222575</v>
      </c>
      <c r="F149" s="28">
        <v>216929</v>
      </c>
      <c r="H149" s="28">
        <v>413459.65</v>
      </c>
    </row>
    <row r="150" spans="1:8" s="46" customFormat="1" ht="16.7" customHeight="1" x14ac:dyDescent="0.2">
      <c r="A150" s="41">
        <v>137</v>
      </c>
      <c r="B150" s="42" t="s">
        <v>218</v>
      </c>
      <c r="C150" s="47">
        <v>351141</v>
      </c>
      <c r="D150" s="47">
        <v>397079</v>
      </c>
      <c r="E150" s="24">
        <v>692064</v>
      </c>
      <c r="F150" s="28">
        <v>1108253</v>
      </c>
      <c r="H150" s="28">
        <v>288720.61</v>
      </c>
    </row>
    <row r="151" spans="1:8" s="46" customFormat="1" ht="16.7" customHeight="1" x14ac:dyDescent="0.2">
      <c r="A151" s="52" t="s">
        <v>219</v>
      </c>
      <c r="B151" s="42" t="s">
        <v>220</v>
      </c>
      <c r="C151" s="47">
        <v>238861</v>
      </c>
      <c r="D151" s="47">
        <v>152750</v>
      </c>
      <c r="E151" s="24">
        <v>151144</v>
      </c>
      <c r="F151" s="28">
        <v>123717</v>
      </c>
      <c r="H151" s="28">
        <v>236693.18000000002</v>
      </c>
    </row>
    <row r="152" spans="1:8" s="46" customFormat="1" ht="16.7" customHeight="1" x14ac:dyDescent="0.2">
      <c r="A152" s="52" t="s">
        <v>221</v>
      </c>
      <c r="B152" s="42" t="s">
        <v>222</v>
      </c>
      <c r="C152" s="47">
        <v>0</v>
      </c>
      <c r="D152" s="47">
        <v>0</v>
      </c>
      <c r="E152" s="47">
        <v>0</v>
      </c>
      <c r="F152" s="47">
        <v>0</v>
      </c>
      <c r="H152" s="47">
        <v>0</v>
      </c>
    </row>
    <row r="153" spans="1:8" s="46" customFormat="1" ht="16.7" customHeight="1" x14ac:dyDescent="0.2">
      <c r="A153" s="52" t="s">
        <v>223</v>
      </c>
      <c r="B153" s="42" t="s">
        <v>224</v>
      </c>
      <c r="C153" s="47">
        <v>46816</v>
      </c>
      <c r="D153" s="47">
        <v>78060</v>
      </c>
      <c r="E153" s="24">
        <v>83521</v>
      </c>
      <c r="F153" s="54">
        <v>83942</v>
      </c>
      <c r="H153" s="54">
        <v>60854.79</v>
      </c>
    </row>
    <row r="154" spans="1:8" s="46" customFormat="1" ht="16.7" customHeight="1" x14ac:dyDescent="0.2">
      <c r="A154" s="52" t="s">
        <v>225</v>
      </c>
      <c r="B154" s="42" t="s">
        <v>226</v>
      </c>
      <c r="C154" s="47">
        <v>1229732</v>
      </c>
      <c r="D154" s="47">
        <v>1151401</v>
      </c>
      <c r="E154" s="24">
        <v>1379775</v>
      </c>
      <c r="F154" s="28">
        <v>1235139</v>
      </c>
      <c r="H154" s="28">
        <v>1179732.93</v>
      </c>
    </row>
    <row r="155" spans="1:8" s="46" customFormat="1" ht="16.7" customHeight="1" x14ac:dyDescent="0.2">
      <c r="A155" s="52" t="s">
        <v>227</v>
      </c>
      <c r="B155" s="42" t="s">
        <v>228</v>
      </c>
      <c r="C155" s="47">
        <v>200910</v>
      </c>
      <c r="D155" s="47">
        <v>193715</v>
      </c>
      <c r="E155" s="24">
        <v>201141</v>
      </c>
      <c r="F155" s="28">
        <v>140127</v>
      </c>
      <c r="H155" s="28">
        <v>206567.6</v>
      </c>
    </row>
    <row r="156" spans="1:8" s="46" customFormat="1" ht="16.7" customHeight="1" x14ac:dyDescent="0.2">
      <c r="A156" s="52" t="s">
        <v>229</v>
      </c>
      <c r="B156" s="42" t="s">
        <v>230</v>
      </c>
      <c r="C156" s="47">
        <v>3192387</v>
      </c>
      <c r="D156" s="47">
        <v>2424122</v>
      </c>
      <c r="E156" s="24">
        <v>4770802</v>
      </c>
      <c r="F156" s="28">
        <v>4891502</v>
      </c>
      <c r="H156" s="28">
        <v>3637287.87</v>
      </c>
    </row>
    <row r="157" spans="1:8" s="46" customFormat="1" ht="16.7" customHeight="1" x14ac:dyDescent="0.2">
      <c r="A157" s="52" t="s">
        <v>231</v>
      </c>
      <c r="B157" s="42" t="s">
        <v>232</v>
      </c>
      <c r="C157" s="47">
        <v>933528</v>
      </c>
      <c r="D157" s="47">
        <v>242074</v>
      </c>
      <c r="E157" s="24">
        <v>1386488</v>
      </c>
      <c r="F157" s="28">
        <v>1351992</v>
      </c>
      <c r="H157" s="28">
        <v>937316.98800000001</v>
      </c>
    </row>
    <row r="158" spans="1:8" s="46" customFormat="1" ht="16.7" customHeight="1" x14ac:dyDescent="0.2">
      <c r="A158" s="52" t="s">
        <v>233</v>
      </c>
      <c r="B158" s="42" t="s">
        <v>234</v>
      </c>
      <c r="C158" s="47">
        <v>7389477</v>
      </c>
      <c r="D158" s="47">
        <v>5731876</v>
      </c>
      <c r="E158" s="24">
        <v>9646332</v>
      </c>
      <c r="F158" s="28">
        <v>10174087</v>
      </c>
      <c r="H158" s="28">
        <f>SUM(H147:H157)</f>
        <v>7805597.6179999998</v>
      </c>
    </row>
    <row r="159" spans="1:8" ht="16.7" customHeight="1" x14ac:dyDescent="0.2">
      <c r="A159" s="12" t="s">
        <v>235</v>
      </c>
      <c r="B159" s="3" t="s">
        <v>53</v>
      </c>
      <c r="C159" s="40"/>
      <c r="D159" s="40"/>
      <c r="E159" s="40"/>
      <c r="F159" s="39"/>
      <c r="H159" s="39"/>
    </row>
    <row r="160" spans="1:8" s="46" customFormat="1" ht="16.7" customHeight="1" x14ac:dyDescent="0.2">
      <c r="A160" s="53" t="s">
        <v>236</v>
      </c>
      <c r="B160" s="42" t="s">
        <v>237</v>
      </c>
      <c r="C160" s="47">
        <v>5110</v>
      </c>
      <c r="D160" s="47">
        <v>26434</v>
      </c>
      <c r="E160" s="24">
        <v>3036</v>
      </c>
      <c r="F160" s="54">
        <v>3909</v>
      </c>
      <c r="H160" s="54">
        <v>7828.26</v>
      </c>
    </row>
    <row r="161" spans="1:8" s="46" customFormat="1" ht="16.7" customHeight="1" x14ac:dyDescent="0.2">
      <c r="A161" s="52" t="s">
        <v>238</v>
      </c>
      <c r="B161" s="42" t="s">
        <v>239</v>
      </c>
      <c r="C161" s="47">
        <v>20773</v>
      </c>
      <c r="D161" s="47">
        <v>8122</v>
      </c>
      <c r="E161" s="24">
        <v>111506</v>
      </c>
      <c r="F161" s="54">
        <v>65045</v>
      </c>
      <c r="H161" s="54">
        <v>19054.740000000002</v>
      </c>
    </row>
    <row r="162" spans="1:8" s="46" customFormat="1" ht="16.7" customHeight="1" x14ac:dyDescent="0.2">
      <c r="A162" s="52" t="s">
        <v>240</v>
      </c>
      <c r="B162" s="42" t="s">
        <v>241</v>
      </c>
      <c r="C162" s="47">
        <v>337440</v>
      </c>
      <c r="D162" s="47">
        <v>683774</v>
      </c>
      <c r="E162" s="24">
        <v>337490</v>
      </c>
      <c r="F162" s="28">
        <v>590534</v>
      </c>
      <c r="H162" s="28">
        <v>307280.48</v>
      </c>
    </row>
    <row r="163" spans="1:8" s="46" customFormat="1" ht="16.7" customHeight="1" x14ac:dyDescent="0.2">
      <c r="A163" s="52" t="s">
        <v>242</v>
      </c>
      <c r="B163" s="42" t="s">
        <v>243</v>
      </c>
      <c r="C163" s="47">
        <v>0</v>
      </c>
      <c r="D163" s="47">
        <v>0</v>
      </c>
      <c r="E163" s="47">
        <v>0</v>
      </c>
      <c r="F163" s="47">
        <v>0</v>
      </c>
      <c r="H163" s="47">
        <v>0</v>
      </c>
    </row>
    <row r="164" spans="1:8" s="46" customFormat="1" ht="16.7" customHeight="1" x14ac:dyDescent="0.2">
      <c r="A164" s="41">
        <v>149</v>
      </c>
      <c r="B164" s="42" t="s">
        <v>244</v>
      </c>
      <c r="C164" s="47">
        <v>33194092</v>
      </c>
      <c r="D164" s="47">
        <v>33683296</v>
      </c>
      <c r="E164" s="24">
        <v>32329792</v>
      </c>
      <c r="F164" s="28">
        <v>32409184</v>
      </c>
      <c r="H164" s="28">
        <v>35399412.420000002</v>
      </c>
    </row>
    <row r="165" spans="1:8" s="46" customFormat="1" ht="16.7" customHeight="1" x14ac:dyDescent="0.2">
      <c r="A165" s="41">
        <v>150</v>
      </c>
      <c r="B165" s="42" t="s">
        <v>245</v>
      </c>
      <c r="C165" s="47">
        <v>48395</v>
      </c>
      <c r="D165" s="47">
        <v>19443</v>
      </c>
      <c r="E165" s="24">
        <v>78228</v>
      </c>
      <c r="F165" s="54">
        <v>64244</v>
      </c>
      <c r="H165" s="54">
        <v>51244.11</v>
      </c>
    </row>
    <row r="166" spans="1:8" s="46" customFormat="1" ht="16.7" customHeight="1" x14ac:dyDescent="0.2">
      <c r="A166" s="41">
        <v>151</v>
      </c>
      <c r="B166" s="42" t="s">
        <v>246</v>
      </c>
      <c r="C166" s="47">
        <v>23586</v>
      </c>
      <c r="D166" s="47">
        <v>52827</v>
      </c>
      <c r="E166" s="24">
        <v>45466</v>
      </c>
      <c r="F166" s="54">
        <v>71848</v>
      </c>
      <c r="H166" s="54">
        <v>30987.040000000001</v>
      </c>
    </row>
    <row r="167" spans="1:8" s="46" customFormat="1" ht="16.7" customHeight="1" x14ac:dyDescent="0.2">
      <c r="A167" s="41">
        <v>152</v>
      </c>
      <c r="B167" s="42" t="s">
        <v>247</v>
      </c>
      <c r="C167" s="47">
        <v>20854</v>
      </c>
      <c r="D167" s="47">
        <v>-8742</v>
      </c>
      <c r="E167" s="24">
        <v>57121</v>
      </c>
      <c r="F167" s="54">
        <v>61865</v>
      </c>
      <c r="H167" s="54">
        <v>11275.02</v>
      </c>
    </row>
    <row r="168" spans="1:8" s="46" customFormat="1" ht="16.7" customHeight="1" x14ac:dyDescent="0.2">
      <c r="A168" s="41">
        <v>153</v>
      </c>
      <c r="B168" s="42" t="s">
        <v>248</v>
      </c>
      <c r="C168" s="47">
        <v>33477</v>
      </c>
      <c r="D168" s="47">
        <v>50515</v>
      </c>
      <c r="E168" s="24">
        <v>34857</v>
      </c>
      <c r="F168" s="54">
        <v>45055</v>
      </c>
      <c r="H168" s="54">
        <v>30875.4</v>
      </c>
    </row>
    <row r="169" spans="1:8" s="46" customFormat="1" ht="16.7" customHeight="1" x14ac:dyDescent="0.2">
      <c r="A169" s="41">
        <v>154</v>
      </c>
      <c r="B169" s="42" t="s">
        <v>249</v>
      </c>
      <c r="C169" s="47">
        <v>25517</v>
      </c>
      <c r="D169" s="47">
        <v>20541</v>
      </c>
      <c r="E169" s="24">
        <v>41156</v>
      </c>
      <c r="F169" s="54">
        <v>57031</v>
      </c>
      <c r="H169" s="54">
        <v>23125.1</v>
      </c>
    </row>
    <row r="170" spans="1:8" s="46" customFormat="1" ht="16.7" customHeight="1" x14ac:dyDescent="0.2">
      <c r="A170" s="41">
        <v>155</v>
      </c>
      <c r="B170" s="42" t="s">
        <v>250</v>
      </c>
      <c r="C170" s="47">
        <v>33709244</v>
      </c>
      <c r="D170" s="47">
        <v>34536210</v>
      </c>
      <c r="E170" s="24">
        <v>33038652</v>
      </c>
      <c r="F170" s="28">
        <v>33368715</v>
      </c>
      <c r="H170" s="28">
        <f>SUM(H160:H169)</f>
        <v>35881082.57</v>
      </c>
    </row>
    <row r="171" spans="1:8" s="46" customFormat="1" ht="16.7" customHeight="1" x14ac:dyDescent="0.2">
      <c r="A171" s="41">
        <v>156</v>
      </c>
      <c r="B171" s="42" t="s">
        <v>251</v>
      </c>
      <c r="C171" s="47">
        <v>41098721</v>
      </c>
      <c r="D171" s="47">
        <v>40268086</v>
      </c>
      <c r="E171" s="24">
        <v>42684984</v>
      </c>
      <c r="F171" s="28">
        <v>43542802</v>
      </c>
      <c r="H171" s="28">
        <f>H158+H170</f>
        <v>43686680.188000001</v>
      </c>
    </row>
    <row r="172" spans="1:8" ht="16.7" customHeight="1" x14ac:dyDescent="0.2">
      <c r="A172" s="11">
        <v>157</v>
      </c>
      <c r="B172" s="3" t="s">
        <v>252</v>
      </c>
      <c r="C172" s="40"/>
      <c r="D172" s="40"/>
      <c r="E172" s="40"/>
      <c r="F172" s="39"/>
      <c r="H172" s="39"/>
    </row>
    <row r="173" spans="1:8" ht="16.7" customHeight="1" x14ac:dyDescent="0.2">
      <c r="A173" s="11">
        <v>158</v>
      </c>
      <c r="B173" s="3" t="s">
        <v>42</v>
      </c>
      <c r="C173" s="40"/>
      <c r="D173" s="40"/>
      <c r="E173" s="40"/>
      <c r="F173" s="39"/>
      <c r="H173" s="39"/>
    </row>
    <row r="174" spans="1:8" s="46" customFormat="1" ht="16.7" customHeight="1" x14ac:dyDescent="0.2">
      <c r="A174" s="41">
        <v>159</v>
      </c>
      <c r="B174" s="42" t="s">
        <v>253</v>
      </c>
      <c r="C174" s="47">
        <v>17398</v>
      </c>
      <c r="D174" s="47">
        <v>22750</v>
      </c>
      <c r="E174" s="24">
        <v>19105</v>
      </c>
      <c r="F174" s="28">
        <v>109895</v>
      </c>
      <c r="H174" s="28">
        <v>17501.600000000002</v>
      </c>
    </row>
    <row r="175" spans="1:8" s="46" customFormat="1" ht="16.7" customHeight="1" x14ac:dyDescent="0.2">
      <c r="A175" s="41">
        <v>160</v>
      </c>
      <c r="B175" s="42" t="s">
        <v>254</v>
      </c>
      <c r="C175" s="47">
        <v>453585</v>
      </c>
      <c r="D175" s="47">
        <v>554574</v>
      </c>
      <c r="E175" s="24">
        <v>630110</v>
      </c>
      <c r="F175" s="28">
        <v>469942</v>
      </c>
      <c r="H175" s="28">
        <v>451197.91000000003</v>
      </c>
    </row>
    <row r="176" spans="1:8" s="46" customFormat="1" ht="16.7" customHeight="1" x14ac:dyDescent="0.2">
      <c r="A176" s="41">
        <v>161</v>
      </c>
      <c r="B176" s="42" t="s">
        <v>255</v>
      </c>
      <c r="C176" s="47">
        <v>5184728</v>
      </c>
      <c r="D176" s="47">
        <v>5557980</v>
      </c>
      <c r="E176" s="24">
        <v>4964422</v>
      </c>
      <c r="F176" s="28">
        <v>5429725</v>
      </c>
      <c r="H176" s="28">
        <v>5198594.4399999995</v>
      </c>
    </row>
    <row r="177" spans="1:8" s="46" customFormat="1" ht="16.7" customHeight="1" x14ac:dyDescent="0.2">
      <c r="A177" s="41">
        <v>162</v>
      </c>
      <c r="B177" s="42" t="s">
        <v>256</v>
      </c>
      <c r="C177" s="47">
        <v>3299981</v>
      </c>
      <c r="D177" s="47">
        <v>-36810</v>
      </c>
      <c r="E177" s="24">
        <v>-88289</v>
      </c>
      <c r="F177" s="28">
        <v>297918</v>
      </c>
      <c r="H177" s="28">
        <v>2721886.46</v>
      </c>
    </row>
    <row r="178" spans="1:8" s="46" customFormat="1" ht="16.7" customHeight="1" x14ac:dyDescent="0.2">
      <c r="A178" s="41">
        <v>163</v>
      </c>
      <c r="B178" s="42" t="s">
        <v>257</v>
      </c>
      <c r="C178" s="47">
        <v>17532</v>
      </c>
      <c r="D178" s="47">
        <v>26769</v>
      </c>
      <c r="E178" s="24">
        <v>25348</v>
      </c>
      <c r="F178" s="54">
        <v>28897</v>
      </c>
      <c r="H178" s="54">
        <v>23110.09</v>
      </c>
    </row>
    <row r="179" spans="1:8" s="46" customFormat="1" ht="16.7" customHeight="1" x14ac:dyDescent="0.2">
      <c r="A179" s="41">
        <v>164</v>
      </c>
      <c r="B179" s="42" t="s">
        <v>258</v>
      </c>
      <c r="C179" s="47">
        <v>8973225</v>
      </c>
      <c r="D179" s="47">
        <v>6125263</v>
      </c>
      <c r="E179" s="24">
        <v>5550696</v>
      </c>
      <c r="F179" s="28">
        <v>6336377</v>
      </c>
      <c r="H179" s="28">
        <f>SUM(H174:H178)</f>
        <v>8412290.5</v>
      </c>
    </row>
    <row r="180" spans="1:8" ht="16.7" customHeight="1" x14ac:dyDescent="0.2">
      <c r="A180" s="13">
        <v>165</v>
      </c>
      <c r="B180" s="3" t="s">
        <v>259</v>
      </c>
      <c r="C180" s="40"/>
      <c r="D180" s="40"/>
      <c r="E180" s="40"/>
      <c r="F180" s="39"/>
      <c r="H180" s="39"/>
    </row>
    <row r="181" spans="1:8" ht="16.7" customHeight="1" x14ac:dyDescent="0.2">
      <c r="A181" s="13">
        <v>166</v>
      </c>
      <c r="B181" s="3" t="s">
        <v>42</v>
      </c>
      <c r="C181" s="40"/>
      <c r="D181" s="40"/>
      <c r="E181" s="40"/>
      <c r="F181" s="39"/>
      <c r="H181" s="39"/>
    </row>
    <row r="182" spans="1:8" s="46" customFormat="1" ht="16.7" customHeight="1" x14ac:dyDescent="0.2">
      <c r="A182" s="55">
        <v>167</v>
      </c>
      <c r="B182" s="42" t="s">
        <v>260</v>
      </c>
      <c r="C182" s="47">
        <v>164653</v>
      </c>
      <c r="D182" s="47">
        <v>43142</v>
      </c>
      <c r="E182" s="24">
        <v>-99023</v>
      </c>
      <c r="F182" s="54">
        <v>63903</v>
      </c>
      <c r="H182" s="54">
        <v>21931.86</v>
      </c>
    </row>
    <row r="183" spans="1:8" s="46" customFormat="1" ht="16.7" customHeight="1" x14ac:dyDescent="0.2">
      <c r="A183" s="55">
        <v>168</v>
      </c>
      <c r="B183" s="42" t="s">
        <v>261</v>
      </c>
      <c r="C183" s="47">
        <v>1309985</v>
      </c>
      <c r="D183" s="47">
        <v>1351901</v>
      </c>
      <c r="E183" s="24">
        <v>1260559</v>
      </c>
      <c r="F183" s="28">
        <v>410312</v>
      </c>
      <c r="H183" s="28">
        <v>1326789.9200000002</v>
      </c>
    </row>
    <row r="184" spans="1:8" s="46" customFormat="1" ht="16.7" customHeight="1" x14ac:dyDescent="0.2">
      <c r="A184" s="55">
        <v>169</v>
      </c>
      <c r="B184" s="42" t="s">
        <v>262</v>
      </c>
      <c r="C184" s="47">
        <v>31067</v>
      </c>
      <c r="D184" s="47">
        <v>94779</v>
      </c>
      <c r="E184" s="24">
        <v>162565</v>
      </c>
      <c r="F184" s="54">
        <v>68396</v>
      </c>
      <c r="H184" s="54">
        <v>61011.19</v>
      </c>
    </row>
    <row r="185" spans="1:8" s="46" customFormat="1" ht="16.7" customHeight="1" x14ac:dyDescent="0.2">
      <c r="A185" s="55">
        <v>170</v>
      </c>
      <c r="B185" s="42" t="s">
        <v>263</v>
      </c>
      <c r="C185" s="47">
        <v>32119</v>
      </c>
      <c r="D185" s="47">
        <v>36307</v>
      </c>
      <c r="E185" s="24">
        <v>41622</v>
      </c>
      <c r="F185" s="28">
        <v>122992</v>
      </c>
      <c r="H185" s="28">
        <v>36980.009999999995</v>
      </c>
    </row>
    <row r="186" spans="1:8" s="46" customFormat="1" ht="16.7" customHeight="1" x14ac:dyDescent="0.2">
      <c r="A186" s="55">
        <v>171</v>
      </c>
      <c r="B186" s="42" t="s">
        <v>264</v>
      </c>
      <c r="C186" s="47">
        <v>1537824</v>
      </c>
      <c r="D186" s="47">
        <v>1526129</v>
      </c>
      <c r="E186" s="24">
        <v>1365723</v>
      </c>
      <c r="F186" s="28">
        <v>665603</v>
      </c>
      <c r="H186" s="28">
        <f>SUM(H182:H185)</f>
        <v>1446712.9800000002</v>
      </c>
    </row>
    <row r="187" spans="1:8" ht="16.7" customHeight="1" x14ac:dyDescent="0.2">
      <c r="A187" s="13">
        <v>172</v>
      </c>
      <c r="B187" s="3" t="s">
        <v>265</v>
      </c>
      <c r="C187" s="40"/>
      <c r="D187" s="40"/>
      <c r="E187" s="40"/>
      <c r="F187" s="39"/>
      <c r="H187" s="39"/>
    </row>
    <row r="188" spans="1:8" ht="16.7" customHeight="1" x14ac:dyDescent="0.2">
      <c r="A188" s="13">
        <v>173</v>
      </c>
      <c r="B188" s="3" t="s">
        <v>42</v>
      </c>
      <c r="C188" s="40"/>
      <c r="D188" s="40"/>
      <c r="E188" s="40"/>
      <c r="F188" s="39"/>
      <c r="H188" s="39"/>
    </row>
    <row r="189" spans="1:8" s="46" customFormat="1" ht="16.7" customHeight="1" x14ac:dyDescent="0.2">
      <c r="A189" s="55">
        <v>174</v>
      </c>
      <c r="B189" s="42" t="s">
        <v>266</v>
      </c>
      <c r="C189" s="47">
        <v>0</v>
      </c>
      <c r="D189" s="47">
        <v>0</v>
      </c>
      <c r="E189" s="24">
        <v>143</v>
      </c>
      <c r="F189" s="54">
        <v>660</v>
      </c>
      <c r="H189" s="54">
        <v>0</v>
      </c>
    </row>
    <row r="190" spans="1:8" s="46" customFormat="1" ht="16.7" customHeight="1" x14ac:dyDescent="0.2">
      <c r="A190" s="55">
        <v>175</v>
      </c>
      <c r="B190" s="42" t="s">
        <v>267</v>
      </c>
      <c r="C190" s="47">
        <v>48529</v>
      </c>
      <c r="D190" s="47">
        <v>40621</v>
      </c>
      <c r="E190" s="24">
        <v>92500</v>
      </c>
      <c r="F190" s="54">
        <v>46263</v>
      </c>
      <c r="H190" s="54">
        <v>47429.929999999993</v>
      </c>
    </row>
    <row r="191" spans="1:8" s="46" customFormat="1" ht="16.7" customHeight="1" x14ac:dyDescent="0.2">
      <c r="A191" s="55">
        <v>176</v>
      </c>
      <c r="B191" s="42" t="s">
        <v>268</v>
      </c>
      <c r="C191" s="47">
        <v>0</v>
      </c>
      <c r="D191" s="47">
        <v>10703</v>
      </c>
      <c r="E191" s="24">
        <v>7555</v>
      </c>
      <c r="F191" s="54">
        <v>1736</v>
      </c>
      <c r="H191" s="54">
        <v>0</v>
      </c>
    </row>
    <row r="192" spans="1:8" s="46" customFormat="1" ht="16.7" customHeight="1" x14ac:dyDescent="0.2">
      <c r="A192" s="55">
        <v>177</v>
      </c>
      <c r="B192" s="42" t="s">
        <v>269</v>
      </c>
      <c r="C192" s="47">
        <v>0</v>
      </c>
      <c r="D192" s="47">
        <v>0</v>
      </c>
      <c r="E192" s="47">
        <v>0</v>
      </c>
      <c r="F192" s="47">
        <v>0</v>
      </c>
      <c r="H192" s="27">
        <v>0</v>
      </c>
    </row>
    <row r="193" spans="1:8" s="46" customFormat="1" ht="16.7" customHeight="1" x14ac:dyDescent="0.2">
      <c r="A193" s="55">
        <v>178</v>
      </c>
      <c r="B193" s="42" t="s">
        <v>270</v>
      </c>
      <c r="C193" s="47">
        <v>48529</v>
      </c>
      <c r="D193" s="47">
        <v>51323</v>
      </c>
      <c r="E193" s="24">
        <v>100198</v>
      </c>
      <c r="F193" s="54">
        <v>48659</v>
      </c>
      <c r="H193" s="54">
        <f>SUM(H189:H192)</f>
        <v>47429.929999999993</v>
      </c>
    </row>
    <row r="194" spans="1:8" ht="16.7" customHeight="1" x14ac:dyDescent="0.2">
      <c r="A194" s="13">
        <v>179</v>
      </c>
      <c r="B194" s="3" t="s">
        <v>271</v>
      </c>
      <c r="C194" s="40"/>
      <c r="D194" s="40"/>
      <c r="E194" s="40"/>
      <c r="F194" s="39"/>
      <c r="H194" s="39"/>
    </row>
    <row r="195" spans="1:8" ht="16.7" customHeight="1" x14ac:dyDescent="0.2">
      <c r="A195" s="13">
        <v>180</v>
      </c>
      <c r="B195" s="3" t="s">
        <v>42</v>
      </c>
      <c r="C195" s="40"/>
      <c r="D195" s="40"/>
      <c r="E195" s="40"/>
      <c r="F195" s="39"/>
      <c r="H195" s="39"/>
    </row>
    <row r="196" spans="1:8" s="46" customFormat="1" ht="16.7" customHeight="1" x14ac:dyDescent="0.2">
      <c r="A196" s="55">
        <v>181</v>
      </c>
      <c r="B196" s="42" t="s">
        <v>272</v>
      </c>
      <c r="C196" s="47">
        <v>10604895</v>
      </c>
      <c r="D196" s="47">
        <v>10584485</v>
      </c>
      <c r="E196" s="24">
        <v>10872764</v>
      </c>
      <c r="F196" s="28">
        <v>10503956</v>
      </c>
      <c r="H196" s="28">
        <v>10530346.91</v>
      </c>
    </row>
    <row r="197" spans="1:8" s="46" customFormat="1" ht="16.7" customHeight="1" x14ac:dyDescent="0.2">
      <c r="A197" s="55">
        <v>182</v>
      </c>
      <c r="B197" s="42" t="s">
        <v>273</v>
      </c>
      <c r="C197" s="47">
        <v>743867</v>
      </c>
      <c r="D197" s="47">
        <v>510863</v>
      </c>
      <c r="E197" s="24">
        <v>609578</v>
      </c>
      <c r="F197" s="28">
        <v>802618</v>
      </c>
      <c r="H197" s="28">
        <v>735858.04</v>
      </c>
    </row>
    <row r="198" spans="1:8" s="46" customFormat="1" ht="16.7" customHeight="1" x14ac:dyDescent="0.2">
      <c r="A198" s="55">
        <v>183</v>
      </c>
      <c r="B198" s="42" t="s">
        <v>274</v>
      </c>
      <c r="C198" s="47">
        <v>927681</v>
      </c>
      <c r="D198" s="47">
        <v>1108389</v>
      </c>
      <c r="E198" s="24">
        <v>1016796</v>
      </c>
      <c r="F198" s="28">
        <v>1120399</v>
      </c>
      <c r="H198" s="28">
        <v>923043.03</v>
      </c>
    </row>
    <row r="199" spans="1:8" s="46" customFormat="1" ht="16.7" customHeight="1" x14ac:dyDescent="0.2">
      <c r="A199" s="55">
        <v>184</v>
      </c>
      <c r="B199" s="42" t="s">
        <v>275</v>
      </c>
      <c r="C199" s="47">
        <v>4206731</v>
      </c>
      <c r="D199" s="47">
        <v>2602573</v>
      </c>
      <c r="E199" s="24">
        <v>1923757</v>
      </c>
      <c r="F199" s="28">
        <v>2180180</v>
      </c>
      <c r="H199" s="28">
        <v>3600474.2100000004</v>
      </c>
    </row>
    <row r="200" spans="1:8" s="46" customFormat="1" ht="16.7" customHeight="1" x14ac:dyDescent="0.2">
      <c r="A200" s="55">
        <v>185</v>
      </c>
      <c r="B200" s="42" t="s">
        <v>276</v>
      </c>
      <c r="C200" s="47">
        <v>960402</v>
      </c>
      <c r="D200" s="47">
        <v>879125</v>
      </c>
      <c r="E200" s="24">
        <v>913035</v>
      </c>
      <c r="F200" s="28">
        <v>834323</v>
      </c>
      <c r="H200" s="28">
        <v>1064153.72</v>
      </c>
    </row>
    <row r="201" spans="1:8" s="46" customFormat="1" ht="16.7" customHeight="1" x14ac:dyDescent="0.2">
      <c r="A201" s="55">
        <v>186</v>
      </c>
      <c r="B201" s="42" t="s">
        <v>277</v>
      </c>
      <c r="C201" s="47">
        <v>-1517535</v>
      </c>
      <c r="D201" s="47">
        <v>2117373</v>
      </c>
      <c r="E201" s="24">
        <v>1464253</v>
      </c>
      <c r="F201" s="28">
        <v>1585690</v>
      </c>
      <c r="H201" s="28">
        <v>-1927484.16</v>
      </c>
    </row>
    <row r="202" spans="1:8" s="46" customFormat="1" ht="16.7" customHeight="1" x14ac:dyDescent="0.2">
      <c r="A202" s="55">
        <v>187</v>
      </c>
      <c r="B202" s="42" t="s">
        <v>278</v>
      </c>
      <c r="C202" s="47">
        <v>-2135543</v>
      </c>
      <c r="D202" s="47">
        <v>1132660</v>
      </c>
      <c r="E202" s="24">
        <v>1212658</v>
      </c>
      <c r="F202" s="28">
        <v>1535399</v>
      </c>
      <c r="H202" s="28">
        <v>-2231477.8700000006</v>
      </c>
    </row>
    <row r="203" spans="1:8" s="46" customFormat="1" ht="16.7" customHeight="1" x14ac:dyDescent="0.2">
      <c r="A203" s="55">
        <v>188</v>
      </c>
      <c r="B203" s="42" t="s">
        <v>279</v>
      </c>
      <c r="C203" s="47">
        <v>139548</v>
      </c>
      <c r="D203" s="47">
        <v>139814</v>
      </c>
      <c r="E203" s="24">
        <v>127744</v>
      </c>
      <c r="F203" s="28">
        <v>124523</v>
      </c>
      <c r="H203" s="28">
        <v>139720.06</v>
      </c>
    </row>
    <row r="204" spans="1:8" s="46" customFormat="1" ht="16.7" customHeight="1" x14ac:dyDescent="0.2">
      <c r="A204" s="55">
        <v>189</v>
      </c>
      <c r="B204" s="42" t="s">
        <v>280</v>
      </c>
      <c r="C204" s="47">
        <v>2390590</v>
      </c>
      <c r="D204" s="47">
        <v>1919336</v>
      </c>
      <c r="E204" s="24">
        <v>2589800</v>
      </c>
      <c r="F204" s="28">
        <v>955966</v>
      </c>
      <c r="H204" s="28">
        <v>2677890.92</v>
      </c>
    </row>
    <row r="205" spans="1:8" s="46" customFormat="1" ht="16.7" customHeight="1" x14ac:dyDescent="0.2">
      <c r="A205" s="55">
        <v>190</v>
      </c>
      <c r="B205" s="42" t="s">
        <v>281</v>
      </c>
      <c r="C205" s="47">
        <v>0</v>
      </c>
      <c r="D205" s="47">
        <v>0</v>
      </c>
      <c r="E205" s="47">
        <v>0</v>
      </c>
      <c r="F205" s="47">
        <v>0</v>
      </c>
      <c r="H205" s="27">
        <v>0</v>
      </c>
    </row>
    <row r="206" spans="1:8" s="46" customFormat="1" ht="16.7" customHeight="1" x14ac:dyDescent="0.2">
      <c r="A206" s="55">
        <v>191</v>
      </c>
      <c r="B206" s="42" t="s">
        <v>282</v>
      </c>
      <c r="C206" s="47">
        <v>295365</v>
      </c>
      <c r="D206" s="47">
        <v>226697</v>
      </c>
      <c r="E206" s="24">
        <v>65774</v>
      </c>
      <c r="F206" s="28">
        <v>225386</v>
      </c>
      <c r="H206" s="28">
        <v>231323.40000000002</v>
      </c>
    </row>
    <row r="207" spans="1:8" s="46" customFormat="1" ht="16.7" customHeight="1" x14ac:dyDescent="0.2">
      <c r="A207" s="55">
        <v>192</v>
      </c>
      <c r="B207" s="42" t="s">
        <v>283</v>
      </c>
      <c r="C207" s="47">
        <v>1424413</v>
      </c>
      <c r="D207" s="47">
        <v>966171</v>
      </c>
      <c r="E207" s="24">
        <v>556376</v>
      </c>
      <c r="F207" s="28">
        <v>420266</v>
      </c>
      <c r="H207" s="28">
        <v>1185044.1770000001</v>
      </c>
    </row>
    <row r="208" spans="1:8" s="46" customFormat="1" ht="16.7" customHeight="1" x14ac:dyDescent="0.2">
      <c r="A208" s="55">
        <v>193</v>
      </c>
      <c r="B208" s="42" t="s">
        <v>284</v>
      </c>
      <c r="C208" s="47">
        <v>243073</v>
      </c>
      <c r="D208" s="47">
        <v>256777</v>
      </c>
      <c r="E208" s="24">
        <v>259106</v>
      </c>
      <c r="F208" s="28">
        <v>193429</v>
      </c>
      <c r="H208" s="28">
        <v>191599.81</v>
      </c>
    </row>
    <row r="209" spans="1:8" s="46" customFormat="1" ht="16.7" customHeight="1" x14ac:dyDescent="0.2">
      <c r="A209" s="55">
        <v>194</v>
      </c>
      <c r="B209" s="42" t="s">
        <v>285</v>
      </c>
      <c r="C209" s="47">
        <v>16428125</v>
      </c>
      <c r="D209" s="47">
        <v>20227484</v>
      </c>
      <c r="E209" s="24">
        <v>19578049</v>
      </c>
      <c r="F209" s="28">
        <v>18241337</v>
      </c>
      <c r="H209" s="28">
        <f>H196+H197-H198+H199+H200+H201+H202+H203+H204-H205+H206+H207+H208</f>
        <v>15274406.187000001</v>
      </c>
    </row>
    <row r="210" spans="1:8" ht="16.7" customHeight="1" x14ac:dyDescent="0.2">
      <c r="A210" s="13">
        <v>195</v>
      </c>
      <c r="B210" s="3" t="s">
        <v>53</v>
      </c>
      <c r="C210" s="40"/>
      <c r="D210" s="40"/>
      <c r="E210" s="40"/>
      <c r="F210" s="39"/>
      <c r="H210" s="39"/>
    </row>
    <row r="211" spans="1:8" s="46" customFormat="1" ht="16.7" customHeight="1" x14ac:dyDescent="0.2">
      <c r="A211" s="55">
        <v>196</v>
      </c>
      <c r="B211" s="42" t="s">
        <v>286</v>
      </c>
      <c r="C211" s="47">
        <v>2664059</v>
      </c>
      <c r="D211" s="47">
        <v>2993639</v>
      </c>
      <c r="E211" s="24">
        <v>2938693</v>
      </c>
      <c r="F211" s="28">
        <v>2652705</v>
      </c>
      <c r="H211" s="28">
        <v>2633549.0499999993</v>
      </c>
    </row>
    <row r="212" spans="1:8" s="46" customFormat="1" ht="16.7" customHeight="1" x14ac:dyDescent="0.2">
      <c r="A212" s="55">
        <v>197</v>
      </c>
      <c r="B212" s="42" t="s">
        <v>287</v>
      </c>
      <c r="C212" s="47">
        <v>19092184</v>
      </c>
      <c r="D212" s="47">
        <v>23221123</v>
      </c>
      <c r="E212" s="24">
        <v>22516742</v>
      </c>
      <c r="F212" s="28">
        <v>20894042</v>
      </c>
      <c r="H212" s="28">
        <f>H209+H211</f>
        <v>17907955.237</v>
      </c>
    </row>
    <row r="213" spans="1:8" s="46" customFormat="1" ht="16.7" customHeight="1" x14ac:dyDescent="0.2">
      <c r="A213" s="55">
        <v>198</v>
      </c>
      <c r="B213" s="42" t="s">
        <v>288</v>
      </c>
      <c r="C213" s="47">
        <v>588563493</v>
      </c>
      <c r="D213" s="47">
        <v>455971214</v>
      </c>
      <c r="E213" s="24">
        <v>341609655</v>
      </c>
      <c r="F213" s="25">
        <v>400749830</v>
      </c>
      <c r="H213" s="25">
        <f>H91+H125+H144+H171+H179+H186+H193+H212</f>
        <v>581548152.70899987</v>
      </c>
    </row>
    <row r="214" spans="1:8" ht="15" customHeight="1" x14ac:dyDescent="0.2">
      <c r="A214" s="5"/>
      <c r="B214" s="5"/>
      <c r="C214" s="5"/>
      <c r="D214" s="5"/>
    </row>
    <row r="215" spans="1:8" ht="15" customHeight="1" x14ac:dyDescent="0.2"/>
    <row r="216" spans="1:8" ht="15" customHeight="1" x14ac:dyDescent="0.2"/>
    <row r="217" spans="1:8" ht="15" customHeight="1" x14ac:dyDescent="0.2"/>
    <row r="218" spans="1:8" ht="15" customHeight="1" x14ac:dyDescent="0.2"/>
    <row r="219" spans="1:8" ht="15" customHeight="1" x14ac:dyDescent="0.2"/>
    <row r="220" spans="1:8" ht="15" customHeight="1" x14ac:dyDescent="0.2"/>
    <row r="221" spans="1:8" ht="15" customHeight="1" x14ac:dyDescent="0.2"/>
    <row r="222" spans="1:8" ht="15" customHeight="1" x14ac:dyDescent="0.2"/>
    <row r="223" spans="1:8" ht="15" customHeight="1" x14ac:dyDescent="0.2"/>
    <row r="224" spans="1:8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</sheetData>
  <mergeCells count="3">
    <mergeCell ref="A4:F4"/>
    <mergeCell ref="A5:F5"/>
    <mergeCell ref="A6:A7"/>
  </mergeCells>
  <pageMargins left="0.75" right="0.75" top="1" bottom="1" header="0.5" footer="0.5"/>
  <pageSetup scale="55" fitToHeight="100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1136CE24ED5F449BD16740FFC7FAF6F" ma:contentTypeVersion="31" ma:contentTypeDescription="Create a new document." ma:contentTypeScope="" ma:versionID="b6179feaad23018a41f76eaef5b4f43d">
  <xsd:schema xmlns:xsd="http://www.w3.org/2001/XMLSchema" xmlns:xs="http://www.w3.org/2001/XMLSchema" xmlns:p="http://schemas.microsoft.com/office/2006/metadata/properties" xmlns:ns1="http://schemas.microsoft.com/sharepoint/v3" xmlns:ns2="a1040523-5304-4b09-b6d4-64a124c994e2" xmlns:ns3="5b640fb8-5a34-41c1-9307-1b790ff29a8b" xmlns:ns4="51831b8d-857f-44dd-949b-652450d1a5df" targetNamespace="http://schemas.microsoft.com/office/2006/metadata/properties" ma:root="true" ma:fieldsID="b176c6d2b07027ee7343df1467fc3652" ns1:_="" ns2:_="" ns3:_="" ns4:_="">
    <xsd:import namespace="http://schemas.microsoft.com/sharepoint/v3"/>
    <xsd:import namespace="a1040523-5304-4b09-b6d4-64a124c994e2"/>
    <xsd:import namespace="5b640fb8-5a34-41c1-9307-1b790ff29a8b"/>
    <xsd:import namespace="51831b8d-857f-44dd-949b-652450d1a5df"/>
    <xsd:element name="properties">
      <xsd:complexType>
        <xsd:sequence>
          <xsd:element name="documentManagement">
            <xsd:complexType>
              <xsd:all>
                <xsd:element ref="ns2:Operating_x0020_Company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3:lcf76f155ced4ddcb4097134ff3c332f" minOccurs="0"/>
                <xsd:element ref="ns4:TaxCatchAll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ObjectDetectorVersions" minOccurs="0"/>
                <xsd:element ref="ns3:_Flow_SignoffStatus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3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4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040523-5304-4b09-b6d4-64a124c994e2" elementFormDefault="qualified">
    <xsd:import namespace="http://schemas.microsoft.com/office/2006/documentManagement/types"/>
    <xsd:import namespace="http://schemas.microsoft.com/office/infopath/2007/PartnerControls"/>
    <xsd:element name="Operating_x0020_Company" ma:index="8" ma:displayName="Operating Company" ma:default="AEP Ohio" ma:format="Dropdown" ma:internalName="Operating_x0020_Company" ma:readOnly="false">
      <xsd:simpleType>
        <xsd:restriction base="dms:Choice">
          <xsd:enumeration value="AEP Ohio"/>
          <xsd:enumeration value="AEP Texas"/>
          <xsd:enumeration value="Appalachian Power - Tennessee"/>
          <xsd:enumeration value="Appalachian Power - Virginia"/>
          <xsd:enumeration value="Appalachian Power - West Virginia"/>
          <xsd:enumeration value="FERC"/>
          <xsd:enumeration value="Indiana &amp; Michigan Power - Indiana"/>
          <xsd:enumeration value="Indiana &amp; Michigan Power - Michigan"/>
          <xsd:enumeration value="Kentucky Power"/>
          <xsd:enumeration value="PSO"/>
          <xsd:enumeration value="SWEPCO - Arkansas"/>
          <xsd:enumeration value="SWEPCO - Louisiana"/>
          <xsd:enumeration value="SWEPCO - TEXAS"/>
          <xsd:enumeration value="SWEPCO - Peine"/>
          <xsd:enumeration value="ETT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640fb8-5a34-41c1-9307-1b790ff29a8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6" nillable="true" ma:taxonomy="true" ma:internalName="lcf76f155ced4ddcb4097134ff3c332f" ma:taxonomyFieldName="MediaServiceImageTags" ma:displayName="Image Tags" ma:readOnly="false" ma:fieldId="{5cf76f15-5ced-4ddc-b409-7134ff3c332f}" ma:taxonomyMulti="true" ma:sspId="fefa54f2-5b03-49c6-9483-51c08a9736b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_Flow_SignoffStatus" ma:index="22" nillable="true" ma:displayName="Sign-off status" ma:internalName="Sign_x002d_off_x0020_status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831b8d-857f-44dd-949b-652450d1a5df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7" nillable="true" ma:displayName="Taxonomy Catch All Column" ma:hidden="true" ma:list="{3b4476ce-ac5c-42b1-bccc-28ba47756ae8}" ma:internalName="TaxCatchAll" ma:showField="CatchAllData" ma:web="51831b8d-857f-44dd-949b-652450d1a5d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lcf76f155ced4ddcb4097134ff3c332f xmlns="5b640fb8-5a34-41c1-9307-1b790ff29a8b">
      <Terms xmlns="http://schemas.microsoft.com/office/infopath/2007/PartnerControls"/>
    </lcf76f155ced4ddcb4097134ff3c332f>
    <_Flow_SignoffStatus xmlns="5b640fb8-5a34-41c1-9307-1b790ff29a8b" xsi:nil="true"/>
    <_ip_UnifiedCompliancePolicyProperties xmlns="http://schemas.microsoft.com/sharepoint/v3" xsi:nil="true"/>
    <TaxCatchAll xmlns="51831b8d-857f-44dd-949b-652450d1a5df" xsi:nil="true"/>
    <Operating_x0020_Company xmlns="a1040523-5304-4b09-b6d4-64a124c994e2">AEP Ohio</Operating_x0020_Company>
  </documentManagement>
</p:properties>
</file>

<file path=customXml/itemProps1.xml><?xml version="1.0" encoding="utf-8"?>
<ds:datastoreItem xmlns:ds="http://schemas.openxmlformats.org/officeDocument/2006/customXml" ds:itemID="{9998004F-54F3-45B7-A906-182C370A7D0C}"/>
</file>

<file path=customXml/itemProps2.xml><?xml version="1.0" encoding="utf-8"?>
<ds:datastoreItem xmlns:ds="http://schemas.openxmlformats.org/officeDocument/2006/customXml" ds:itemID="{853C150C-11BF-4251-84A0-FD8F7464586D}"/>
</file>

<file path=customXml/itemProps3.xml><?xml version="1.0" encoding="utf-8"?>
<ds:datastoreItem xmlns:ds="http://schemas.openxmlformats.org/officeDocument/2006/customXml" ds:itemID="{BDC0ADE3-EF52-4096-81CE-11D0FC4482C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Revenue</vt:lpstr>
      <vt:lpstr>Expense</vt:lpstr>
      <vt:lpstr>Expense!Print_Titles</vt:lpstr>
      <vt:lpstr>Revenue!Print_Titles</vt:lpstr>
    </vt:vector>
  </TitlesOfParts>
  <Company>Workiva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Workiva</dc:creator>
  <cp:keywords>wDesk</cp:keywords>
  <dc:description/>
  <cp:lastModifiedBy>s213167</cp:lastModifiedBy>
  <cp:revision>2</cp:revision>
  <cp:lastPrinted>2023-08-17T16:01:37Z</cp:lastPrinted>
  <dcterms:created xsi:type="dcterms:W3CDTF">2023-08-17T15:21:54Z</dcterms:created>
  <dcterms:modified xsi:type="dcterms:W3CDTF">2023-08-17T16:03:09Z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0x01010001136CE24ED5F449BD16740FFC7FAF6F</vt:lpwstr>
  </property>
</Properties>
</file>