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epenergy.sharepoint.com/sites/regsvcs/Regulatory Base Cases/Kentucky Power/2023-00159 Base Case/07 Discovery/AG-KIUC/1st Set/Attachments/"/>
    </mc:Choice>
  </mc:AlternateContent>
  <xr:revisionPtr revIDLastSave="0" documentId="13_ncr:1_{0B592FAF-C475-422C-9DAA-F7B46E194490}" xr6:coauthVersionLast="47" xr6:coauthVersionMax="47" xr10:uidLastSave="{00000000-0000-0000-0000-000000000000}"/>
  <bookViews>
    <workbookView xWindow="-120" yWindow="-120" windowWidth="29040" windowHeight="15720" tabRatio="848" xr2:uid="{00000000-000D-0000-FFFF-FFFF00000000}"/>
  </bookViews>
  <sheets>
    <sheet name="KPCO_R_AG_KIUC_1_3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 l="1"/>
  <c r="A10" i="1" l="1"/>
  <c r="A11" i="1" s="1"/>
  <c r="A12" i="1" s="1"/>
  <c r="A13" i="1" s="1"/>
  <c r="A14" i="1" s="1"/>
  <c r="A15" i="1" l="1"/>
  <c r="A16" i="1" s="1"/>
  <c r="E24" i="1"/>
  <c r="E25" i="1" s="1"/>
  <c r="E11" i="1"/>
  <c r="A17" i="1" l="1"/>
  <c r="A18" i="1" s="1"/>
  <c r="A19" i="1" s="1"/>
  <c r="A20" i="1" s="1"/>
  <c r="A21" i="1" s="1"/>
  <c r="A22" i="1" s="1"/>
  <c r="A23" i="1" s="1"/>
  <c r="A24" i="1" s="1"/>
  <c r="A25" i="1" s="1"/>
  <c r="A26" i="1" s="1"/>
  <c r="A27" i="1" s="1"/>
  <c r="H11" i="1"/>
  <c r="E12" i="1"/>
  <c r="H25" i="1"/>
  <c r="E26" i="1"/>
  <c r="H10" i="1"/>
  <c r="H24" i="1"/>
  <c r="A28" i="1" l="1"/>
  <c r="A29" i="1" s="1"/>
  <c r="A30" i="1" s="1"/>
  <c r="A31" i="1" s="1"/>
  <c r="A32" i="1" s="1"/>
  <c r="A33" i="1" s="1"/>
  <c r="A34" i="1" s="1"/>
  <c r="A35" i="1" s="1"/>
  <c r="A36" i="1" s="1"/>
  <c r="A37" i="1" s="1"/>
  <c r="A38" i="1" s="1"/>
  <c r="A39" i="1" s="1"/>
  <c r="E13" i="1"/>
  <c r="H13" i="1" s="1"/>
  <c r="H12" i="1"/>
  <c r="E27" i="1"/>
  <c r="H26" i="1"/>
  <c r="E14" i="1" l="1"/>
  <c r="H14" i="1" s="1"/>
  <c r="E28" i="1"/>
  <c r="H27" i="1"/>
  <c r="H28" i="1" l="1"/>
  <c r="E29" i="1"/>
  <c r="E30" i="1" s="1"/>
  <c r="H30" i="1" s="1"/>
  <c r="E15" i="1"/>
  <c r="E16" i="1" s="1"/>
  <c r="H16" i="1" s="1"/>
  <c r="C34" i="1" l="1"/>
  <c r="H29" i="1"/>
  <c r="H15" i="1"/>
</calcChain>
</file>

<file path=xl/sharedStrings.xml><?xml version="1.0" encoding="utf-8"?>
<sst xmlns="http://schemas.openxmlformats.org/spreadsheetml/2006/main" count="48" uniqueCount="34">
  <si>
    <t>Kentucky Power Company</t>
  </si>
  <si>
    <t>A</t>
  </si>
  <si>
    <t>B</t>
  </si>
  <si>
    <t>C = A + B</t>
  </si>
  <si>
    <t xml:space="preserve">D </t>
  </si>
  <si>
    <t>E = C * D</t>
  </si>
  <si>
    <t>Accounting Period</t>
  </si>
  <si>
    <t>(Cost)/Benefit</t>
  </si>
  <si>
    <r>
      <t>As of February 28, 2017</t>
    </r>
    <r>
      <rPr>
        <sz val="11"/>
        <color theme="1"/>
        <rFont val="Calibri"/>
        <family val="2"/>
      </rPr>
      <t>¹</t>
    </r>
  </si>
  <si>
    <t/>
  </si>
  <si>
    <t>March to December 2017</t>
  </si>
  <si>
    <t>January to December 2018</t>
  </si>
  <si>
    <t>January to December 2019</t>
  </si>
  <si>
    <t>Contribution</t>
  </si>
  <si>
    <t>Amount</t>
  </si>
  <si>
    <t xml:space="preserve">Rollforward of Prepaid Pension and OPEB Asset Balances and Computation of Related Annualized Cost of Service Reduction </t>
  </si>
  <si>
    <t>F</t>
  </si>
  <si>
    <t>Line No.</t>
  </si>
  <si>
    <t>¹ Prepaid Pension and OPEB balances as of February 28, 2017 were reflected in Total Capitalization authorized in Case No. 2017-00179.  The Prepaid Pension balance as of February 28, 2017 was also included in Total Rate Base authorized in Case No. 2017-00179.</t>
  </si>
  <si>
    <r>
      <t xml:space="preserve">Ending Balance
</t>
    </r>
    <r>
      <rPr>
        <b/>
        <u/>
        <sz val="11"/>
        <rFont val="Calibri"/>
        <family val="2"/>
        <scheme val="minor"/>
      </rPr>
      <t>Prepaid Pension</t>
    </r>
    <r>
      <rPr>
        <b/>
        <sz val="11"/>
        <rFont val="Calibri"/>
        <family val="2"/>
        <scheme val="minor"/>
      </rPr>
      <t xml:space="preserve">
Account 1650010</t>
    </r>
  </si>
  <si>
    <r>
      <t xml:space="preserve">Ending Balance
</t>
    </r>
    <r>
      <rPr>
        <b/>
        <u/>
        <sz val="11"/>
        <rFont val="Calibri"/>
        <family val="2"/>
        <scheme val="minor"/>
      </rPr>
      <t>Prepaid OPEB</t>
    </r>
    <r>
      <rPr>
        <b/>
        <sz val="11"/>
        <rFont val="Calibri"/>
        <family val="2"/>
        <scheme val="minor"/>
      </rPr>
      <t xml:space="preserve">
Account 1650035</t>
    </r>
  </si>
  <si>
    <r>
      <t xml:space="preserve">Annualized </t>
    </r>
    <r>
      <rPr>
        <b/>
        <u/>
        <sz val="11"/>
        <color theme="1"/>
        <rFont val="Calibri"/>
        <family val="2"/>
        <scheme val="minor"/>
      </rPr>
      <t>Pension Cost Savings</t>
    </r>
    <r>
      <rPr>
        <b/>
        <sz val="11"/>
        <color theme="1"/>
        <rFont val="Calibri"/>
        <family val="2"/>
        <scheme val="minor"/>
      </rPr>
      <t xml:space="preserve"> Included as Reduction in Cost of Service</t>
    </r>
  </si>
  <si>
    <r>
      <t xml:space="preserve">Annualized </t>
    </r>
    <r>
      <rPr>
        <b/>
        <u/>
        <sz val="11"/>
        <color theme="1"/>
        <rFont val="Calibri"/>
        <family val="2"/>
        <scheme val="minor"/>
      </rPr>
      <t>OPEB Cost Savings</t>
    </r>
    <r>
      <rPr>
        <b/>
        <sz val="11"/>
        <color theme="1"/>
        <rFont val="Calibri"/>
        <family val="2"/>
        <scheme val="minor"/>
      </rPr>
      <t xml:space="preserve"> Included as Reduction in Cost of Service</t>
    </r>
  </si>
  <si>
    <t>January to December 2020</t>
  </si>
  <si>
    <t>January to December 2021</t>
  </si>
  <si>
    <r>
      <t>January to March 2023</t>
    </r>
    <r>
      <rPr>
        <sz val="11"/>
        <color theme="1"/>
        <rFont val="Calibri"/>
        <family val="2"/>
      </rPr>
      <t>²</t>
    </r>
  </si>
  <si>
    <t>Annualized Pension and OPEB Cost Savings Included in Cost of Service</t>
  </si>
  <si>
    <r>
      <rPr>
        <vertAlign val="superscript"/>
        <sz val="11"/>
        <color theme="1"/>
        <rFont val="Calibri"/>
        <family val="2"/>
      </rPr>
      <t>3</t>
    </r>
    <r>
      <rPr>
        <sz val="11"/>
        <color theme="1"/>
        <rFont val="Calibri"/>
        <family val="2"/>
      </rPr>
      <t xml:space="preserve"> Represents the expected return on plan assets used by the Company’s actuary in determining that year’s cost, and disclosed in Kentucky Power Company's audited financial statements.</t>
    </r>
  </si>
  <si>
    <t>² Test year annualized cost savings were computed based on March 2023 prepaid pension and OPEB balances and the 2023 expected return on pension and OPEB plan assets.</t>
  </si>
  <si>
    <r>
      <t>Rate</t>
    </r>
    <r>
      <rPr>
        <vertAlign val="superscript"/>
        <sz val="11"/>
        <color theme="1"/>
        <rFont val="Calibri"/>
        <family val="2"/>
      </rPr>
      <t>3</t>
    </r>
  </si>
  <si>
    <t>∑ of F</t>
  </si>
  <si>
    <t>KPCO_R_AG_KIUC_1_30_Attachment1</t>
  </si>
  <si>
    <r>
      <t>January to December 2022</t>
    </r>
    <r>
      <rPr>
        <sz val="11"/>
        <color theme="1"/>
        <rFont val="Calibri"/>
        <family val="2"/>
      </rPr>
      <t>⁴</t>
    </r>
  </si>
  <si>
    <r>
      <rPr>
        <sz val="11"/>
        <color theme="1"/>
        <rFont val="Calibri"/>
        <family val="2"/>
      </rPr>
      <t>⁴</t>
    </r>
    <r>
      <rPr>
        <sz val="12.1"/>
        <color theme="1"/>
        <rFont val="Calibri"/>
        <family val="2"/>
      </rPr>
      <t xml:space="preserve"> </t>
    </r>
    <r>
      <rPr>
        <sz val="11"/>
        <color theme="1"/>
        <rFont val="Calibri"/>
        <family val="2"/>
        <scheme val="minor"/>
      </rPr>
      <t>The January to December 2022 (Cost)/Benefit includes $(28,200,776) Pension activity and $(5,432,298) OPEB activity related to transfer of costs to other AEP affiliates in connection with Wheeling Power Company becoming operator of the Mitchell Plant, pursuant to the September 1, 2022 Written Action Consent of the Mitchell Operating Company.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</si>
</sst>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1"/>
      <color theme="1"/>
      <name val="Calibri"/>
      <family val="2"/>
    </font>
    <font>
      <b/>
      <sz val="11"/>
      <color rgb="FFFF0000"/>
      <name val="Calibri"/>
      <family val="2"/>
    </font>
    <font>
      <sz val="9"/>
      <color theme="1"/>
      <name val="Calibri"/>
      <family val="2"/>
      <scheme val="minor"/>
    </font>
    <font>
      <b/>
      <sz val="9"/>
      <color theme="1"/>
      <name val="Calibri"/>
      <family val="2"/>
      <scheme val="minor"/>
    </font>
    <font>
      <b/>
      <sz val="11"/>
      <name val="Calibri"/>
      <family val="2"/>
      <scheme val="minor"/>
    </font>
    <font>
      <b/>
      <u/>
      <sz val="11"/>
      <name val="Calibri"/>
      <family val="2"/>
      <scheme val="minor"/>
    </font>
    <font>
      <b/>
      <u/>
      <sz val="11"/>
      <color theme="1"/>
      <name val="Calibri"/>
      <family val="2"/>
      <scheme val="minor"/>
    </font>
    <font>
      <vertAlign val="superscript"/>
      <sz val="11"/>
      <color theme="1"/>
      <name val="Calibri"/>
      <family val="2"/>
    </font>
    <font>
      <sz val="12.1"/>
      <color theme="1"/>
      <name val="Calibri"/>
      <family val="2"/>
    </font>
  </fonts>
  <fills count="3">
    <fill>
      <patternFill patternType="none"/>
    </fill>
    <fill>
      <patternFill patternType="gray125"/>
    </fill>
    <fill>
      <patternFill patternType="solid">
        <fgColor theme="2"/>
        <bgColor indexed="64"/>
      </patternFill>
    </fill>
  </fills>
  <borders count="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0" borderId="0" xfId="0" applyBorder="1"/>
    <xf numFmtId="0" fontId="2" fillId="0" borderId="0" xfId="0" applyFont="1"/>
    <xf numFmtId="0" fontId="3" fillId="0" borderId="0" xfId="0" applyFont="1" applyAlignment="1">
      <alignment horizontal="center"/>
    </xf>
    <xf numFmtId="0" fontId="0" fillId="0" borderId="3" xfId="0" applyBorder="1"/>
    <xf numFmtId="0" fontId="2" fillId="0" borderId="5" xfId="0" applyFont="1" applyBorder="1" applyAlignment="1">
      <alignment horizontal="center" wrapText="1"/>
    </xf>
    <xf numFmtId="17" fontId="0" fillId="0" borderId="4" xfId="0" quotePrefix="1" applyNumberFormat="1" applyBorder="1" applyAlignment="1">
      <alignment horizontal="left" wrapText="1"/>
    </xf>
    <xf numFmtId="0" fontId="0" fillId="2" borderId="5" xfId="0" applyFill="1" applyBorder="1"/>
    <xf numFmtId="164" fontId="0" fillId="0" borderId="5" xfId="1" applyNumberFormat="1" applyFont="1" applyBorder="1"/>
    <xf numFmtId="0" fontId="0" fillId="2" borderId="5" xfId="0" quotePrefix="1" applyFill="1" applyBorder="1"/>
    <xf numFmtId="0" fontId="0" fillId="0" borderId="4" xfId="0" applyBorder="1"/>
    <xf numFmtId="164" fontId="0" fillId="0" borderId="5" xfId="0" applyNumberFormat="1" applyBorder="1"/>
    <xf numFmtId="10" fontId="0" fillId="0" borderId="5" xfId="2" applyNumberFormat="1" applyFont="1" applyBorder="1"/>
    <xf numFmtId="0" fontId="0" fillId="0" borderId="4" xfId="0" applyBorder="1" applyAlignment="1">
      <alignment horizontal="left"/>
    </xf>
    <xf numFmtId="0" fontId="0" fillId="0" borderId="0" xfId="0" applyAlignment="1">
      <alignment horizontal="left"/>
    </xf>
    <xf numFmtId="164" fontId="0" fillId="0" borderId="0" xfId="0" applyNumberFormat="1"/>
    <xf numFmtId="164" fontId="0" fillId="0" borderId="0" xfId="1" applyNumberFormat="1" applyFont="1"/>
    <xf numFmtId="164" fontId="1" fillId="0" borderId="5" xfId="1" applyNumberFormat="1" applyFont="1" applyBorder="1" applyAlignment="1">
      <alignment horizontal="center" wrapText="1"/>
    </xf>
    <xf numFmtId="43" fontId="0" fillId="0" borderId="5" xfId="1" applyFont="1" applyBorder="1"/>
    <xf numFmtId="0" fontId="0" fillId="0" borderId="0" xfId="0" applyBorder="1" applyAlignment="1">
      <alignment horizontal="left" vertical="top"/>
    </xf>
    <xf numFmtId="0" fontId="0" fillId="0" borderId="0" xfId="0" applyAlignment="1">
      <alignment horizontal="left" vertical="top"/>
    </xf>
    <xf numFmtId="0" fontId="3" fillId="0" borderId="0" xfId="0" applyFont="1" applyBorder="1" applyAlignment="1">
      <alignment horizontal="center"/>
    </xf>
    <xf numFmtId="0" fontId="4" fillId="0" borderId="0" xfId="0" applyFont="1" applyBorder="1"/>
    <xf numFmtId="0" fontId="5" fillId="0" borderId="0" xfId="0" applyFont="1" applyBorder="1"/>
    <xf numFmtId="0" fontId="3" fillId="0" borderId="0" xfId="0" applyFont="1" applyBorder="1"/>
    <xf numFmtId="0" fontId="6" fillId="0" borderId="0" xfId="0" applyFont="1" applyAlignment="1">
      <alignment horizontal="center" vertical="top"/>
    </xf>
    <xf numFmtId="164" fontId="0" fillId="0" borderId="0" xfId="0" applyNumberFormat="1" applyAlignment="1">
      <alignment vertical="top"/>
    </xf>
    <xf numFmtId="0" fontId="3" fillId="0" borderId="0" xfId="0" applyFont="1" applyBorder="1" applyAlignment="1">
      <alignment vertical="top"/>
    </xf>
    <xf numFmtId="0" fontId="2" fillId="0" borderId="5" xfId="0" applyFont="1" applyBorder="1" applyAlignment="1">
      <alignment horizontal="center" wrapText="1"/>
    </xf>
    <xf numFmtId="0" fontId="0" fillId="0" borderId="0" xfId="0" applyFont="1" applyAlignment="1">
      <alignment horizontal="left" wrapText="1"/>
    </xf>
    <xf numFmtId="0" fontId="0" fillId="0" borderId="0" xfId="0" applyBorder="1" applyAlignment="1">
      <alignment horizontal="left"/>
    </xf>
    <xf numFmtId="164" fontId="0" fillId="0" borderId="0" xfId="0" applyNumberFormat="1" applyBorder="1"/>
    <xf numFmtId="164" fontId="0" fillId="0" borderId="0" xfId="0" applyNumberFormat="1" applyFill="1" applyBorder="1"/>
    <xf numFmtId="0" fontId="0" fillId="0" borderId="0" xfId="0" applyFill="1" applyBorder="1"/>
    <xf numFmtId="10" fontId="0" fillId="0" borderId="0" xfId="2" applyNumberFormat="1" applyFont="1" applyFill="1" applyBorder="1"/>
    <xf numFmtId="164" fontId="0" fillId="0" borderId="0" xfId="1" applyNumberFormat="1" applyFont="1" applyFill="1" applyBorder="1"/>
    <xf numFmtId="0" fontId="5" fillId="0" borderId="0" xfId="0" applyFont="1" applyFill="1" applyBorder="1"/>
    <xf numFmtId="164" fontId="0" fillId="0" borderId="0" xfId="0" applyNumberFormat="1" applyFill="1"/>
    <xf numFmtId="0" fontId="0" fillId="0" borderId="0" xfId="0" applyFill="1"/>
    <xf numFmtId="10" fontId="0" fillId="0" borderId="0" xfId="2" applyNumberFormat="1" applyFont="1" applyFill="1"/>
    <xf numFmtId="164" fontId="0" fillId="0" borderId="0" xfId="1" applyNumberFormat="1" applyFont="1" applyFill="1"/>
    <xf numFmtId="0" fontId="3" fillId="0" borderId="0" xfId="0" applyFont="1" applyFill="1" applyBorder="1"/>
    <xf numFmtId="43" fontId="0" fillId="0" borderId="0" xfId="1" applyFont="1" applyBorder="1"/>
    <xf numFmtId="164" fontId="0" fillId="0" borderId="0" xfId="1" applyNumberFormat="1" applyFont="1" applyBorder="1"/>
    <xf numFmtId="0" fontId="3" fillId="0" borderId="5" xfId="0" applyFont="1" applyBorder="1" applyAlignment="1">
      <alignment vertical="top"/>
    </xf>
    <xf numFmtId="164" fontId="0" fillId="0" borderId="5" xfId="0" applyNumberFormat="1" applyFill="1" applyBorder="1"/>
    <xf numFmtId="10" fontId="0" fillId="0" borderId="5" xfId="2" applyNumberFormat="1" applyFont="1" applyFill="1" applyBorder="1"/>
    <xf numFmtId="164" fontId="0" fillId="0" borderId="0" xfId="0" applyNumberFormat="1" applyFont="1" applyAlignment="1">
      <alignment horizontal="left" wrapText="1"/>
    </xf>
    <xf numFmtId="164" fontId="0" fillId="0" borderId="5" xfId="1" applyNumberFormat="1" applyFont="1" applyFill="1" applyBorder="1"/>
    <xf numFmtId="164" fontId="0" fillId="0" borderId="5" xfId="0" applyNumberFormat="1" applyFill="1" applyBorder="1" applyAlignment="1">
      <alignment vertical="top"/>
    </xf>
    <xf numFmtId="0" fontId="0" fillId="0" borderId="0" xfId="0" applyAlignment="1">
      <alignment horizontal="left" vertical="top" wrapText="1"/>
    </xf>
    <xf numFmtId="0" fontId="7" fillId="0" borderId="6" xfId="0" applyFont="1" applyBorder="1" applyAlignment="1">
      <alignment horizontal="center" wrapText="1"/>
    </xf>
    <xf numFmtId="0" fontId="4" fillId="0" borderId="0" xfId="0" applyFont="1" applyFill="1" applyAlignment="1">
      <alignment horizontal="left" vertical="top" wrapText="1"/>
    </xf>
    <xf numFmtId="0" fontId="2" fillId="0" borderId="1"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5" xfId="0" applyFont="1" applyBorder="1" applyAlignment="1">
      <alignment horizontal="center" wrapText="1"/>
    </xf>
    <xf numFmtId="0" fontId="8" fillId="0" borderId="2" xfId="0" applyFont="1" applyBorder="1" applyAlignment="1">
      <alignment horizontal="center" wrapText="1"/>
    </xf>
    <xf numFmtId="0" fontId="8" fillId="0" borderId="5" xfId="0" applyFont="1" applyBorder="1" applyAlignment="1">
      <alignment horizontal="center" wrapText="1"/>
    </xf>
    <xf numFmtId="0" fontId="4" fillId="0" borderId="0" xfId="0" applyFont="1" applyAlignment="1">
      <alignment horizontal="left" vertical="top" wrapText="1"/>
    </xf>
    <xf numFmtId="0" fontId="0" fillId="0" borderId="0" xfId="0" applyFont="1" applyFill="1" applyBorder="1" applyAlignment="1">
      <alignment horizontal="left" vertical="top" wrapText="1"/>
    </xf>
    <xf numFmtId="0" fontId="2" fillId="0" borderId="7" xfId="0" applyFont="1" applyBorder="1" applyAlignment="1">
      <alignment horizontal="center" wrapText="1"/>
    </xf>
    <xf numFmtId="0" fontId="2" fillId="0" borderId="8"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9"/>
  <sheetViews>
    <sheetView tabSelected="1" zoomScale="110" zoomScaleNormal="110" workbookViewId="0">
      <selection activeCell="J10" sqref="J10"/>
    </sheetView>
  </sheetViews>
  <sheetFormatPr defaultRowHeight="15" x14ac:dyDescent="0.25"/>
  <cols>
    <col min="1" max="1" width="3.85546875" style="25" customWidth="1"/>
    <col min="2" max="2" width="26.5703125" customWidth="1"/>
    <col min="3" max="5" width="15.5703125" customWidth="1"/>
    <col min="6" max="6" width="2.5703125" customWidth="1"/>
    <col min="7" max="7" width="11.140625" customWidth="1"/>
    <col min="8" max="8" width="15.42578125" customWidth="1"/>
    <col min="9" max="9" width="17.28515625" customWidth="1"/>
    <col min="10" max="10" width="7.42578125" style="1" customWidth="1"/>
    <col min="11" max="11" width="13.42578125" bestFit="1" customWidth="1"/>
  </cols>
  <sheetData>
    <row r="1" spans="1:12" x14ac:dyDescent="0.25">
      <c r="A1" s="2" t="s">
        <v>15</v>
      </c>
      <c r="K1" s="16"/>
      <c r="L1" s="16"/>
    </row>
    <row r="2" spans="1:12" x14ac:dyDescent="0.25">
      <c r="A2" s="2" t="s">
        <v>0</v>
      </c>
      <c r="K2" s="16"/>
      <c r="L2" s="16"/>
    </row>
    <row r="3" spans="1:12" x14ac:dyDescent="0.25">
      <c r="A3" s="2" t="s">
        <v>31</v>
      </c>
      <c r="K3" s="16"/>
      <c r="L3" s="16"/>
    </row>
    <row r="4" spans="1:12" ht="15.75" thickBot="1" x14ac:dyDescent="0.3">
      <c r="C4" s="3" t="s">
        <v>1</v>
      </c>
      <c r="D4" s="3" t="s">
        <v>2</v>
      </c>
      <c r="E4" s="3" t="s">
        <v>3</v>
      </c>
      <c r="F4" s="3"/>
      <c r="G4" s="3" t="s">
        <v>4</v>
      </c>
      <c r="H4" s="3" t="s">
        <v>5</v>
      </c>
      <c r="I4" s="21"/>
      <c r="K4" s="16"/>
      <c r="L4" s="16"/>
    </row>
    <row r="5" spans="1:12" ht="15" customHeight="1" x14ac:dyDescent="0.25">
      <c r="A5" s="51" t="s">
        <v>17</v>
      </c>
      <c r="B5" s="53" t="s">
        <v>6</v>
      </c>
      <c r="C5" s="55" t="s">
        <v>13</v>
      </c>
      <c r="D5" s="55" t="s">
        <v>7</v>
      </c>
      <c r="E5" s="57" t="s">
        <v>19</v>
      </c>
      <c r="F5" s="4"/>
      <c r="G5" s="55" t="s">
        <v>21</v>
      </c>
      <c r="H5" s="55"/>
      <c r="I5" s="1"/>
      <c r="K5" s="16"/>
      <c r="L5" s="16"/>
    </row>
    <row r="6" spans="1:12" ht="15" customHeight="1" x14ac:dyDescent="0.25">
      <c r="A6" s="51"/>
      <c r="B6" s="54"/>
      <c r="C6" s="56"/>
      <c r="D6" s="56"/>
      <c r="E6" s="58"/>
      <c r="F6" s="1"/>
      <c r="G6" s="56"/>
      <c r="H6" s="56"/>
      <c r="I6" s="1"/>
      <c r="K6" s="16"/>
      <c r="L6" s="16"/>
    </row>
    <row r="7" spans="1:12" x14ac:dyDescent="0.25">
      <c r="A7" s="51"/>
      <c r="B7" s="54"/>
      <c r="C7" s="56"/>
      <c r="D7" s="56"/>
      <c r="E7" s="58"/>
      <c r="F7" s="1"/>
      <c r="G7" s="56"/>
      <c r="H7" s="56"/>
      <c r="I7" s="1"/>
      <c r="K7" s="16"/>
      <c r="L7" s="16"/>
    </row>
    <row r="8" spans="1:12" ht="15" customHeight="1" x14ac:dyDescent="0.25">
      <c r="A8" s="51"/>
      <c r="B8" s="54"/>
      <c r="C8" s="56"/>
      <c r="D8" s="56"/>
      <c r="E8" s="58"/>
      <c r="F8" s="1"/>
      <c r="G8" s="5" t="s">
        <v>29</v>
      </c>
      <c r="H8" s="5" t="s">
        <v>7</v>
      </c>
      <c r="I8" s="1"/>
      <c r="K8" s="16"/>
      <c r="L8" s="16"/>
    </row>
    <row r="9" spans="1:12" x14ac:dyDescent="0.25">
      <c r="A9" s="25">
        <v>1</v>
      </c>
      <c r="B9" s="6" t="s">
        <v>8</v>
      </c>
      <c r="C9" s="7"/>
      <c r="D9" s="7"/>
      <c r="E9" s="8">
        <v>48706586</v>
      </c>
      <c r="F9" s="1"/>
      <c r="G9" s="9" t="s">
        <v>9</v>
      </c>
      <c r="H9" s="7"/>
      <c r="I9" s="1"/>
      <c r="K9" s="16"/>
    </row>
    <row r="10" spans="1:12" x14ac:dyDescent="0.25">
      <c r="A10" s="25">
        <f>A9+1</f>
        <v>2</v>
      </c>
      <c r="B10" s="10" t="s">
        <v>10</v>
      </c>
      <c r="C10" s="11">
        <v>2226000</v>
      </c>
      <c r="D10" s="11">
        <v>-2231495.4900000002</v>
      </c>
      <c r="E10" s="11">
        <f>E9+C10+D10</f>
        <v>48701090.509999998</v>
      </c>
      <c r="F10" s="1"/>
      <c r="G10" s="12">
        <v>0.06</v>
      </c>
      <c r="H10" s="8">
        <f t="shared" ref="H10:H15" si="0">E10*G10</f>
        <v>2922065.4305999996</v>
      </c>
      <c r="I10" s="23"/>
      <c r="J10" s="23"/>
      <c r="K10" s="15"/>
    </row>
    <row r="11" spans="1:12" x14ac:dyDescent="0.25">
      <c r="A11" s="25">
        <f t="shared" ref="A11:A39" si="1">A10+1</f>
        <v>3</v>
      </c>
      <c r="B11" s="13" t="s">
        <v>11</v>
      </c>
      <c r="C11" s="11">
        <v>0</v>
      </c>
      <c r="D11" s="11">
        <v>-1959777.0899999999</v>
      </c>
      <c r="E11" s="11">
        <f>E10+C11+D11</f>
        <v>46741313.420000002</v>
      </c>
      <c r="F11" s="1"/>
      <c r="G11" s="12">
        <v>0.06</v>
      </c>
      <c r="H11" s="8">
        <f t="shared" si="0"/>
        <v>2804478.8051999998</v>
      </c>
      <c r="I11" s="23"/>
      <c r="J11" s="23"/>
      <c r="K11" s="15"/>
    </row>
    <row r="12" spans="1:12" x14ac:dyDescent="0.25">
      <c r="A12" s="25">
        <f t="shared" si="1"/>
        <v>4</v>
      </c>
      <c r="B12" s="13" t="s">
        <v>12</v>
      </c>
      <c r="C12" s="11">
        <v>0</v>
      </c>
      <c r="D12" s="11">
        <v>-1241208</v>
      </c>
      <c r="E12" s="11">
        <f>E11+C12+D12</f>
        <v>45500105.420000002</v>
      </c>
      <c r="F12" s="1"/>
      <c r="G12" s="12">
        <v>6.25E-2</v>
      </c>
      <c r="H12" s="8">
        <f t="shared" si="0"/>
        <v>2843756.5887500001</v>
      </c>
      <c r="I12" s="23"/>
      <c r="J12" s="23"/>
      <c r="K12" s="15"/>
    </row>
    <row r="13" spans="1:12" x14ac:dyDescent="0.25">
      <c r="A13" s="25">
        <f t="shared" si="1"/>
        <v>5</v>
      </c>
      <c r="B13" s="13" t="s">
        <v>23</v>
      </c>
      <c r="C13" s="11">
        <v>2775000</v>
      </c>
      <c r="D13" s="11">
        <v>-2483085.9700000007</v>
      </c>
      <c r="E13" s="45">
        <f>E12+C13+D13</f>
        <v>45792019.450000003</v>
      </c>
      <c r="F13" s="1"/>
      <c r="G13" s="46">
        <v>5.7500000000000002E-2</v>
      </c>
      <c r="H13" s="8">
        <f t="shared" si="0"/>
        <v>2633041.1183750001</v>
      </c>
      <c r="I13" s="23"/>
      <c r="J13" s="23"/>
      <c r="K13" s="15"/>
    </row>
    <row r="14" spans="1:12" x14ac:dyDescent="0.25">
      <c r="A14" s="25">
        <f t="shared" si="1"/>
        <v>6</v>
      </c>
      <c r="B14" s="13" t="s">
        <v>24</v>
      </c>
      <c r="C14" s="11">
        <v>0</v>
      </c>
      <c r="D14" s="11">
        <v>-3247088.0299999993</v>
      </c>
      <c r="E14" s="45">
        <f>E13+C14+D14</f>
        <v>42544931.420000002</v>
      </c>
      <c r="F14" s="1"/>
      <c r="G14" s="12">
        <v>4.7500000000000001E-2</v>
      </c>
      <c r="H14" s="8">
        <f>E14*G14</f>
        <v>2020884.24245</v>
      </c>
      <c r="I14" s="36"/>
      <c r="K14" s="15"/>
    </row>
    <row r="15" spans="1:12" x14ac:dyDescent="0.25">
      <c r="A15" s="25">
        <f t="shared" si="1"/>
        <v>7</v>
      </c>
      <c r="B15" s="13" t="s">
        <v>32</v>
      </c>
      <c r="C15" s="11">
        <v>0</v>
      </c>
      <c r="D15" s="45">
        <v>-29161487.710000001</v>
      </c>
      <c r="E15" s="45">
        <f t="shared" ref="E15" si="2">E14+C15+D15</f>
        <v>13383443.710000001</v>
      </c>
      <c r="F15" s="33"/>
      <c r="G15" s="46">
        <v>5.2499999999999998E-2</v>
      </c>
      <c r="H15" s="48">
        <f t="shared" si="0"/>
        <v>702630.79477500007</v>
      </c>
      <c r="I15" s="23"/>
      <c r="K15" s="15"/>
    </row>
    <row r="16" spans="1:12" x14ac:dyDescent="0.25">
      <c r="A16" s="25">
        <f t="shared" si="1"/>
        <v>8</v>
      </c>
      <c r="B16" s="13" t="s">
        <v>25</v>
      </c>
      <c r="C16" s="11">
        <v>0</v>
      </c>
      <c r="D16" s="45">
        <v>211387.5</v>
      </c>
      <c r="E16" s="45">
        <f>E15+C16+D16</f>
        <v>13594831.210000001</v>
      </c>
      <c r="F16" s="33"/>
      <c r="G16" s="46">
        <v>7.4999999999999997E-2</v>
      </c>
      <c r="H16" s="48">
        <f>E16*G16</f>
        <v>1019612.34075</v>
      </c>
      <c r="I16" s="23" t="s">
        <v>16</v>
      </c>
      <c r="K16" s="15"/>
    </row>
    <row r="17" spans="1:11" x14ac:dyDescent="0.25">
      <c r="A17" s="25">
        <f t="shared" si="1"/>
        <v>9</v>
      </c>
      <c r="B17" s="30"/>
      <c r="C17" s="32"/>
      <c r="D17" s="32"/>
      <c r="E17" s="32"/>
      <c r="F17" s="33"/>
      <c r="G17" s="34"/>
      <c r="H17" s="35"/>
      <c r="I17" s="36"/>
      <c r="K17" s="15"/>
    </row>
    <row r="18" spans="1:11" ht="15.75" thickBot="1" x14ac:dyDescent="0.3">
      <c r="A18" s="25">
        <f t="shared" si="1"/>
        <v>10</v>
      </c>
      <c r="B18" s="14"/>
      <c r="C18" s="37"/>
      <c r="D18" s="37"/>
      <c r="E18" s="37"/>
      <c r="F18" s="38"/>
      <c r="G18" s="39"/>
      <c r="H18" s="40"/>
      <c r="I18" s="41"/>
      <c r="K18" s="15"/>
    </row>
    <row r="19" spans="1:11" ht="15" customHeight="1" x14ac:dyDescent="0.25">
      <c r="A19" s="25">
        <f t="shared" si="1"/>
        <v>11</v>
      </c>
      <c r="B19" s="53" t="s">
        <v>6</v>
      </c>
      <c r="C19" s="55" t="s">
        <v>13</v>
      </c>
      <c r="D19" s="55" t="s">
        <v>7</v>
      </c>
      <c r="E19" s="57" t="s">
        <v>20</v>
      </c>
      <c r="F19" s="4"/>
      <c r="G19" s="55" t="s">
        <v>22</v>
      </c>
      <c r="H19" s="55"/>
      <c r="I19" s="24"/>
      <c r="K19" s="15"/>
    </row>
    <row r="20" spans="1:11" ht="15" customHeight="1" x14ac:dyDescent="0.25">
      <c r="A20" s="25">
        <f t="shared" si="1"/>
        <v>12</v>
      </c>
      <c r="B20" s="54"/>
      <c r="C20" s="56"/>
      <c r="D20" s="56"/>
      <c r="E20" s="58"/>
      <c r="F20" s="1"/>
      <c r="G20" s="56"/>
      <c r="H20" s="56"/>
      <c r="I20" s="24"/>
      <c r="K20" s="15"/>
    </row>
    <row r="21" spans="1:11" x14ac:dyDescent="0.25">
      <c r="A21" s="25">
        <f t="shared" si="1"/>
        <v>13</v>
      </c>
      <c r="B21" s="54"/>
      <c r="C21" s="56"/>
      <c r="D21" s="56"/>
      <c r="E21" s="58"/>
      <c r="F21" s="1"/>
      <c r="G21" s="56"/>
      <c r="H21" s="56"/>
      <c r="I21" s="24"/>
      <c r="K21" s="15"/>
    </row>
    <row r="22" spans="1:11" ht="17.25" x14ac:dyDescent="0.25">
      <c r="A22" s="25">
        <f t="shared" si="1"/>
        <v>14</v>
      </c>
      <c r="B22" s="54"/>
      <c r="C22" s="56"/>
      <c r="D22" s="56"/>
      <c r="E22" s="58"/>
      <c r="F22" s="1"/>
      <c r="G22" s="28" t="s">
        <v>29</v>
      </c>
      <c r="H22" s="5" t="s">
        <v>14</v>
      </c>
      <c r="I22" s="24"/>
      <c r="K22" s="15"/>
    </row>
    <row r="23" spans="1:11" x14ac:dyDescent="0.25">
      <c r="A23" s="25">
        <f t="shared" si="1"/>
        <v>15</v>
      </c>
      <c r="B23" s="6" t="s">
        <v>8</v>
      </c>
      <c r="C23" s="7"/>
      <c r="D23" s="7"/>
      <c r="E23" s="17">
        <v>10167927.050000001</v>
      </c>
      <c r="F23" s="1"/>
      <c r="G23" s="7"/>
      <c r="H23" s="7"/>
      <c r="K23" s="15"/>
    </row>
    <row r="24" spans="1:11" x14ac:dyDescent="0.25">
      <c r="A24" s="25">
        <f t="shared" si="1"/>
        <v>16</v>
      </c>
      <c r="B24" s="10" t="s">
        <v>10</v>
      </c>
      <c r="C24" s="18">
        <v>0</v>
      </c>
      <c r="D24" s="8">
        <v>1955094.5599999994</v>
      </c>
      <c r="E24" s="11">
        <f>E23+C24+D24</f>
        <v>12123021.609999999</v>
      </c>
      <c r="F24" s="1"/>
      <c r="G24" s="12">
        <v>6.7500000000000004E-2</v>
      </c>
      <c r="H24" s="8">
        <f>E24*G24</f>
        <v>818303.958675</v>
      </c>
      <c r="I24" s="23"/>
      <c r="K24" s="15"/>
    </row>
    <row r="25" spans="1:11" x14ac:dyDescent="0.25">
      <c r="A25" s="25">
        <f t="shared" si="1"/>
        <v>17</v>
      </c>
      <c r="B25" s="13" t="s">
        <v>11</v>
      </c>
      <c r="C25" s="18">
        <v>0</v>
      </c>
      <c r="D25" s="8">
        <v>3937480.0200000014</v>
      </c>
      <c r="E25" s="11">
        <f>E24+C25+D25</f>
        <v>16060501.630000001</v>
      </c>
      <c r="F25" s="1"/>
      <c r="G25" s="12">
        <v>0.06</v>
      </c>
      <c r="H25" s="8">
        <f>E25*G25</f>
        <v>963630.09779999999</v>
      </c>
      <c r="I25" s="23"/>
      <c r="K25" s="15"/>
    </row>
    <row r="26" spans="1:11" x14ac:dyDescent="0.25">
      <c r="A26" s="25">
        <f t="shared" si="1"/>
        <v>18</v>
      </c>
      <c r="B26" s="13" t="s">
        <v>12</v>
      </c>
      <c r="C26" s="18">
        <v>0</v>
      </c>
      <c r="D26" s="8">
        <v>3082774.5</v>
      </c>
      <c r="E26" s="11">
        <f>E25+C26+D26</f>
        <v>19143276.130000003</v>
      </c>
      <c r="F26" s="1"/>
      <c r="G26" s="12">
        <v>6.25E-2</v>
      </c>
      <c r="H26" s="8">
        <f>E26*G26</f>
        <v>1196454.7581250002</v>
      </c>
      <c r="I26" s="23"/>
      <c r="K26" s="15"/>
    </row>
    <row r="27" spans="1:11" x14ac:dyDescent="0.25">
      <c r="A27" s="25">
        <f t="shared" si="1"/>
        <v>19</v>
      </c>
      <c r="B27" s="13" t="s">
        <v>23</v>
      </c>
      <c r="C27" s="11">
        <v>0</v>
      </c>
      <c r="D27" s="11">
        <v>4158787.7399999993</v>
      </c>
      <c r="E27" s="45">
        <f>E26+C27+D27</f>
        <v>23302063.870000001</v>
      </c>
      <c r="F27" s="1"/>
      <c r="G27" s="12">
        <v>5.5E-2</v>
      </c>
      <c r="H27" s="8">
        <f>E27*G27</f>
        <v>1281613.5128500001</v>
      </c>
      <c r="I27" s="23"/>
      <c r="K27" s="15"/>
    </row>
    <row r="28" spans="1:11" x14ac:dyDescent="0.25">
      <c r="A28" s="25">
        <f t="shared" si="1"/>
        <v>20</v>
      </c>
      <c r="B28" s="13" t="s">
        <v>24</v>
      </c>
      <c r="C28" s="11">
        <v>0</v>
      </c>
      <c r="D28" s="11">
        <v>4589765.7299999977</v>
      </c>
      <c r="E28" s="45">
        <f>E27+C28+D28</f>
        <v>27891829.599999998</v>
      </c>
      <c r="F28" s="33"/>
      <c r="G28" s="46">
        <v>4.7500000000000001E-2</v>
      </c>
      <c r="H28" s="48">
        <f t="shared" ref="H28:H29" si="3">E28*G28</f>
        <v>1324861.906</v>
      </c>
      <c r="I28" s="36"/>
      <c r="K28" s="15"/>
    </row>
    <row r="29" spans="1:11" x14ac:dyDescent="0.25">
      <c r="A29" s="25">
        <f t="shared" si="1"/>
        <v>21</v>
      </c>
      <c r="B29" s="13" t="s">
        <v>32</v>
      </c>
      <c r="C29" s="45">
        <v>0</v>
      </c>
      <c r="D29" s="45">
        <v>-643413.8199999989</v>
      </c>
      <c r="E29" s="45">
        <f t="shared" ref="E29" si="4">E28+C29+D29</f>
        <v>27248415.779999997</v>
      </c>
      <c r="F29" s="33"/>
      <c r="G29" s="46">
        <v>5.5E-2</v>
      </c>
      <c r="H29" s="48">
        <f t="shared" si="3"/>
        <v>1498662.8679</v>
      </c>
      <c r="I29" s="23"/>
      <c r="K29" s="15"/>
    </row>
    <row r="30" spans="1:11" x14ac:dyDescent="0.25">
      <c r="A30" s="25">
        <f t="shared" si="1"/>
        <v>22</v>
      </c>
      <c r="B30" s="13" t="s">
        <v>25</v>
      </c>
      <c r="C30" s="45">
        <v>0</v>
      </c>
      <c r="D30" s="45">
        <v>821457.58</v>
      </c>
      <c r="E30" s="45">
        <f>E29+C30+D30</f>
        <v>28069873.359999996</v>
      </c>
      <c r="F30" s="33"/>
      <c r="G30" s="46">
        <v>7.2499999999999995E-2</v>
      </c>
      <c r="H30" s="48">
        <f>E30*G30</f>
        <v>2035065.8185999996</v>
      </c>
      <c r="I30" s="23" t="s">
        <v>16</v>
      </c>
      <c r="K30" s="15"/>
    </row>
    <row r="31" spans="1:11" x14ac:dyDescent="0.25">
      <c r="A31" s="25">
        <f t="shared" si="1"/>
        <v>23</v>
      </c>
      <c r="B31" s="30"/>
      <c r="C31" s="42"/>
      <c r="D31" s="43"/>
      <c r="E31" s="31"/>
      <c r="F31" s="1"/>
      <c r="G31" s="34"/>
      <c r="H31" s="35"/>
      <c r="I31" s="22"/>
      <c r="K31" s="15"/>
    </row>
    <row r="32" spans="1:11" ht="15.75" thickBot="1" x14ac:dyDescent="0.3">
      <c r="A32" s="25">
        <f t="shared" si="1"/>
        <v>24</v>
      </c>
      <c r="B32" s="30"/>
      <c r="C32" s="42"/>
      <c r="D32" s="43"/>
      <c r="E32" s="31"/>
      <c r="F32" s="1"/>
      <c r="G32" s="34"/>
      <c r="H32" s="35"/>
      <c r="I32" s="22"/>
      <c r="K32" s="15"/>
    </row>
    <row r="33" spans="1:10" ht="31.5" customHeight="1" thickBot="1" x14ac:dyDescent="0.3">
      <c r="A33" s="25">
        <f t="shared" si="1"/>
        <v>25</v>
      </c>
      <c r="B33" s="30"/>
      <c r="C33" s="61" t="s">
        <v>26</v>
      </c>
      <c r="D33" s="62"/>
      <c r="I33" s="1"/>
    </row>
    <row r="34" spans="1:10" x14ac:dyDescent="0.25">
      <c r="A34" s="25">
        <f t="shared" si="1"/>
        <v>26</v>
      </c>
      <c r="B34" s="30"/>
      <c r="C34" s="49">
        <f>H16+H30</f>
        <v>3054678.1593499994</v>
      </c>
      <c r="D34" s="44" t="s">
        <v>30</v>
      </c>
      <c r="E34" s="29"/>
      <c r="F34" s="29"/>
      <c r="G34" s="47"/>
      <c r="H34" s="26"/>
      <c r="I34" s="27"/>
    </row>
    <row r="35" spans="1:10" x14ac:dyDescent="0.25">
      <c r="A35" s="25">
        <f t="shared" si="1"/>
        <v>27</v>
      </c>
      <c r="I35" s="1"/>
    </row>
    <row r="36" spans="1:10" s="20" customFormat="1" ht="33" customHeight="1" x14ac:dyDescent="0.25">
      <c r="A36" s="25">
        <f t="shared" si="1"/>
        <v>28</v>
      </c>
      <c r="B36" s="59" t="s">
        <v>18</v>
      </c>
      <c r="C36" s="59"/>
      <c r="D36" s="59"/>
      <c r="E36" s="59"/>
      <c r="F36" s="59"/>
      <c r="G36" s="59"/>
      <c r="H36" s="59"/>
      <c r="I36" s="59"/>
      <c r="J36" s="19"/>
    </row>
    <row r="37" spans="1:10" s="20" customFormat="1" ht="33" customHeight="1" x14ac:dyDescent="0.25">
      <c r="A37" s="25">
        <f t="shared" si="1"/>
        <v>29</v>
      </c>
      <c r="B37" s="60" t="s">
        <v>28</v>
      </c>
      <c r="C37" s="60"/>
      <c r="D37" s="60"/>
      <c r="E37" s="60"/>
      <c r="F37" s="60"/>
      <c r="G37" s="60"/>
      <c r="H37" s="60"/>
      <c r="I37" s="60"/>
      <c r="J37" s="19"/>
    </row>
    <row r="38" spans="1:10" ht="34.5" customHeight="1" x14ac:dyDescent="0.25">
      <c r="A38" s="25">
        <f t="shared" si="1"/>
        <v>30</v>
      </c>
      <c r="B38" s="52" t="s">
        <v>27</v>
      </c>
      <c r="C38" s="52"/>
      <c r="D38" s="52"/>
      <c r="E38" s="52"/>
      <c r="F38" s="52"/>
      <c r="G38" s="52"/>
      <c r="H38" s="52"/>
      <c r="I38" s="52"/>
    </row>
    <row r="39" spans="1:10" ht="52.5" customHeight="1" x14ac:dyDescent="0.25">
      <c r="A39" s="25">
        <f t="shared" si="1"/>
        <v>31</v>
      </c>
      <c r="B39" s="50" t="s">
        <v>33</v>
      </c>
      <c r="C39" s="50"/>
      <c r="D39" s="50"/>
      <c r="E39" s="50"/>
      <c r="F39" s="50"/>
      <c r="G39" s="50"/>
      <c r="H39" s="50"/>
      <c r="I39" s="50"/>
    </row>
  </sheetData>
  <mergeCells count="16">
    <mergeCell ref="B39:I39"/>
    <mergeCell ref="A5:A8"/>
    <mergeCell ref="B38:I38"/>
    <mergeCell ref="B5:B8"/>
    <mergeCell ref="C5:C8"/>
    <mergeCell ref="D5:D8"/>
    <mergeCell ref="E5:E8"/>
    <mergeCell ref="G5:H7"/>
    <mergeCell ref="B36:I36"/>
    <mergeCell ref="B37:I37"/>
    <mergeCell ref="B19:B22"/>
    <mergeCell ref="C19:C22"/>
    <mergeCell ref="D19:D22"/>
    <mergeCell ref="E19:E22"/>
    <mergeCell ref="G19:H21"/>
    <mergeCell ref="C33:D33"/>
  </mergeCells>
  <pageMargins left="0.7" right="0.7" top="0.75" bottom="0.75" header="0.3" footer="0.3"/>
  <pageSetup scale="78" orientation="landscape"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ZGVmYXVsdFZhbHVlIj48ZWxlbWVudCB1aWQ9IjkzNmUyMmQ1LTQ1YTctNGNiNy05NWFiLTFhYThjN2M4ODc4OSIgdmFsdWU9IiIgeG1sbnM9Imh0dHA6Ly93d3cuYm9sZG9uamFtZXMuY29tLzIwMDgvMDEvc2llL2ludGVybmFsL2xhYmVsIiAvPjwvc2lzbD48VXNlck5hbWU+Q09SUFxzMjc2NzQ5PC9Vc2VyTmFtZT48RGF0ZVRpbWU+NC8xOC8yMDIzIDEyOjU3OjI1IEFNPC9EYXRlVGltZT48TGFiZWxTdHJpbmc+VW5jYXRlZ29yaXplZDwvTGFiZWxTdHJpbmc+PC9pdGVtPjwvbGFiZWxIaXN0b3J5Pg==</Value>
</WrappedLabelHistor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d 5 1 b e b 8 0 - 3 2 7 5 - 4 f 6 3 - a 4 f 0 - b 9 0 8 2 8 5 1 8 5 b a "   x m l n s = " h t t p : / / s c h e m a s . m i c r o s o f t . c o m / D a t a M a s h u p " > A A A A A B Q D A A B Q S w M E F A A C A A g A F X Q V V / Z f 4 u 6 k A A A A 9 w A A A B I A H A B D b 2 5 m a W c v U G F j a 2 F n Z S 5 4 b W w g o h g A K K A U A A A A A A A A A A A A A A A A A A A A A A A A A A A A h Y + 9 D o I w G E V f h X S n f z g Y 8 l E G V 0 l M i M a 1 K R U b o R h a L O / m 4 C P 5 C m I U d X O 8 5 5 7 h 3 v v 1 B v n Y N t F F 9 8 5 0 N k M M U x R p q 7 r K 2 D p D g z / E S 5 Q L 2 E h 1 k r W O J t m 6 d H R V h o 7 e n 1 N C Q g g 4 J L j r a 8 I p Z W R f r E t 1 1 K 1 E H 9 n 8 l 2 N j n Z d W a S R g 9 x o j O G Z s g T n n C a Z A Z g q F s V + D T 4 O f 7 Q + E 1 d D 4 o d d C 2 3 h b A p k j k P c J 8 Q B Q S w M E F A A C A A g A F X Q V 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V 0 F V c o i k e 4 D g A A A B E A A A A T A B w A R m 9 y b X V s Y X M v U 2 V j d G l v b j E u b S C i G A A o o B Q A A A A A A A A A A A A A A A A A A A A A A A A A A A A r T k 0 u y c z P U w i G 0 I b W A F B L A Q I t A B Q A A g A I A B V 0 F V f 2 X + L u p A A A A P c A A A A S A A A A A A A A A A A A A A A A A A A A A A B D b 2 5 m a W c v U G F j a 2 F n Z S 5 4 b W x Q S w E C L Q A U A A I A C A A V d B V X D 8 r p q 6 Q A A A D p A A A A E w A A A A A A A A A A A A A A A A D w A A A A W 0 N v b n R l b n R f V H l w Z X N d L n h t b F B L A Q I t A B Q A A g A I A B V 0 F 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2 S N b Q U e J z R o I Z C p G e a D a 2 A A A A A A I A A A A A A A N m A A D A A A A A E A A A A D Q 9 t V x W x Q V + Q T p D v H t Q d 4 s A A A A A B I A A A K A A A A A Q A A A A D D P F Y 6 P Z 4 v q I E Q G K g r C i M F A A A A B w n x 3 r 5 T r s b Y z H L 1 W P n o u 0 u l h 0 L X t I X z w Y I I v h c m W Y M m + e e C X g 4 G O E N G y b 7 v / e n 6 t 5 5 0 i i 8 e o x T X R z m l L 5 p K c 3 w A f k 6 j 0 s I 1 i N s M c P V E / / e x Q A A A A u G O P k A e d 4 G i Y q 1 u E 2 E 6 M k O y E 3 7 w = = < / D a t a M a s h u p > 
</file>

<file path=customXml/item5.xml><?xml version="1.0" encoding="utf-8"?>
<sisl xmlns:xsd="http://www.w3.org/2001/XMLSchema" xmlns:xsi="http://www.w3.org/2001/XMLSchema-instance" xmlns="http://www.boldonjames.com/2008/01/sie/internal/label" sislVersion="0" policy="e9c0b8d7-bdb4-4fd3-b62a-f50327aaefce" origin="defaultValue">
  <element uid="936e22d5-45a7-4cb7-95ab-1aa8c7c88789" value=""/>
</sisl>
</file>

<file path=customXml/item6.xml>��< ? x m l   v e r s i o n = " 1 . 0 "   e n c o d i n g = " u t f - 1 6 " ? > < W o r k b o o k S t a t e   x m l n s : i = " h t t p : / / w w w . w 3 . o r g / 2 0 0 1 / X M L S c h e m a - i n s t a n c e "   x m l n s = " h t t p : / / s c h e m a s . m i c r o s o f t . c o m / P o w e r B I A d d I n " > < L a s t P r o v i d e d R a n g e N a m e I d > 0 < / L a s t P r o v i d e d R a n g e N a m e I d > < L a s t U s e d G r o u p O b j e c t I d   i : n i l = " t r u e " / > < T i l e s L i s t > < T i l e s / > < / T i l e s L i s t > < / W o r k b o o k S t a t e > 
</file>

<file path=customXml/item7.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b640fb8-5a34-41c1-9307-1b790ff29a8b">
      <Terms xmlns="http://schemas.microsoft.com/office/infopath/2007/PartnerControls"/>
    </lcf76f155ced4ddcb4097134ff3c332f>
    <_Flow_SignoffStatus xmlns="5b640fb8-5a34-41c1-9307-1b790ff29a8b" xsi:nil="true"/>
    <_ip_UnifiedCompliancePolicyProperties xmlns="http://schemas.microsoft.com/sharepoint/v3" xsi:nil="true"/>
    <TaxCatchAll xmlns="51831b8d-857f-44dd-949b-652450d1a5df" xsi:nil="true"/>
    <Operating_x0020_Company xmlns="a1040523-5304-4b09-b6d4-64a124c994e2">AEP Ohio</Operating_x0020_Company>
  </documentManagement>
</p:properties>
</file>

<file path=customXml/itemProps1.xml><?xml version="1.0" encoding="utf-8"?>
<ds:datastoreItem xmlns:ds="http://schemas.openxmlformats.org/officeDocument/2006/customXml" ds:itemID="{8CC42BCF-637B-43FE-954B-8B4A77DEEF6D}">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4EEFC4C-CE8F-4DEE-AAB9-AC1A36FC96A0}">
  <ds:schemaRefs>
    <ds:schemaRef ds:uri="http://schemas.microsoft.com/sharepoint/v3/contenttype/forms"/>
  </ds:schemaRefs>
</ds:datastoreItem>
</file>

<file path=customXml/itemProps3.xml><?xml version="1.0" encoding="utf-8"?>
<ds:datastoreItem xmlns:ds="http://schemas.openxmlformats.org/officeDocument/2006/customXml" ds:itemID="{3FE28BEF-6144-4E12-9657-9CE14A360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040523-5304-4b09-b6d4-64a124c994e2"/>
    <ds:schemaRef ds:uri="5b640fb8-5a34-41c1-9307-1b790ff29a8b"/>
    <ds:schemaRef ds:uri="51831b8d-857f-44dd-949b-652450d1a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428BB5-8093-4798-B953-9629E6512E1E}">
  <ds:schemaRefs>
    <ds:schemaRef ds:uri="http://schemas.microsoft.com/DataMashup"/>
  </ds:schemaRefs>
</ds:datastoreItem>
</file>

<file path=customXml/itemProps5.xml><?xml version="1.0" encoding="utf-8"?>
<ds:datastoreItem xmlns:ds="http://schemas.openxmlformats.org/officeDocument/2006/customXml" ds:itemID="{74E90645-E2C1-4623-9C80-3EA0F1328E3D}">
  <ds:schemaRefs>
    <ds:schemaRef ds:uri="http://www.w3.org/2001/XMLSchema"/>
    <ds:schemaRef ds:uri="http://www.boldonjames.com/2008/01/sie/internal/label"/>
  </ds:schemaRefs>
</ds:datastoreItem>
</file>

<file path=customXml/itemProps6.xml><?xml version="1.0" encoding="utf-8"?>
<ds:datastoreItem xmlns:ds="http://schemas.openxmlformats.org/officeDocument/2006/customXml" ds:itemID="{A58EFBE9-DE33-40F4-ABB3-E0DA55B19C77}">
  <ds:schemaRefs>
    <ds:schemaRef ds:uri="http://schemas.microsoft.com/PowerBIAddIn"/>
  </ds:schemaRefs>
</ds:datastoreItem>
</file>

<file path=customXml/itemProps7.xml><?xml version="1.0" encoding="utf-8"?>
<ds:datastoreItem xmlns:ds="http://schemas.openxmlformats.org/officeDocument/2006/customXml" ds:itemID="{B4457767-BBF2-4649-AD19-E4C6D682D1DD}">
  <ds:schemaRef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51831b8d-857f-44dd-949b-652450d1a5df"/>
    <ds:schemaRef ds:uri="5b640fb8-5a34-41c1-9307-1b790ff29a8b"/>
    <ds:schemaRef ds:uri="a1040523-5304-4b09-b6d4-64a124c994e2"/>
    <ds:schemaRef ds:uri="http://schemas.microsoft.com/office/2006/metadata/properties"/>
    <ds:schemaRef ds:uri="http://schemas.microsoft.com/sharepoint/v3"/>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KPCO_R_AG_KIUC_1_30</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s213167</dc:creator>
  <cp:keywords/>
  <cp:lastModifiedBy>Heather M Whitney</cp:lastModifiedBy>
  <cp:lastPrinted>2020-11-03T15:53:10Z</cp:lastPrinted>
  <dcterms:created xsi:type="dcterms:W3CDTF">2020-10-22T10:50:09Z</dcterms:created>
  <dcterms:modified xsi:type="dcterms:W3CDTF">2023-08-26T12:56:46Z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4252d1f3-0092-4cc9-a676-0a67f190fa5d</vt:lpwstr>
  </property>
  <property fmtid="{D5CDD505-2E9C-101B-9397-08002B2CF9AE}" pid="3" name="bjDocumentSecurityLabel">
    <vt:lpwstr>Uncategorized</vt:lpwstr>
  </property>
  <property fmtid="{D5CDD505-2E9C-101B-9397-08002B2CF9AE}" pid="4" name="bjSaver">
    <vt:lpwstr>mHnpUGvhrYAwVF9YqH5Whw/DnKUHosNP</vt:lpwstr>
  </property>
  <property fmtid="{D5CDD505-2E9C-101B-9397-08002B2CF9AE}" pid="5" name="bjDocumentLabelXML">
    <vt:lpwstr>&lt;?xml version="1.0" encoding="us-ascii"?&gt;&lt;sisl xmlns:xsd="http://www.w3.org/2001/XMLSchema" xmlns:xsi="http://www.w3.org/2001/XMLSchema-instance" sislVersion="0" policy="e9c0b8d7-bdb4-4fd3-b62a-f50327aaefce" origin="defaultValue" xmlns="http://www.boldonj</vt:lpwstr>
  </property>
  <property fmtid="{D5CDD505-2E9C-101B-9397-08002B2CF9AE}" pid="6" name="bjDocumentLabelXML-0">
    <vt:lpwstr>ames.com/2008/01/sie/internal/label"&gt;&lt;element uid="936e22d5-45a7-4cb7-95ab-1aa8c7c88789" value="" /&gt;&lt;/sisl&gt;</vt:lpwstr>
  </property>
  <property fmtid="{D5CDD505-2E9C-101B-9397-08002B2CF9AE}" pid="7" name="MSIP_Label_574d496c-7ac4-4b13-81fd-698eca66b217_SiteId">
    <vt:lpwstr>15f3c881-6b03-4ff6-8559-77bf5177818f</vt:lpwstr>
  </property>
  <property fmtid="{D5CDD505-2E9C-101B-9397-08002B2CF9AE}" pid="8" name="MSIP_Label_574d496c-7ac4-4b13-81fd-698eca66b217_Name">
    <vt:lpwstr>Uncategorized</vt:lpwstr>
  </property>
  <property fmtid="{D5CDD505-2E9C-101B-9397-08002B2CF9AE}" pid="9" name="MSIP_Label_574d496c-7ac4-4b13-81fd-698eca66b217_Enabled">
    <vt:lpwstr>true</vt:lpwstr>
  </property>
  <property fmtid="{D5CDD505-2E9C-101B-9397-08002B2CF9AE}" pid="10" name="bjClsUserRVM">
    <vt:lpwstr>[]</vt:lpwstr>
  </property>
  <property fmtid="{D5CDD505-2E9C-101B-9397-08002B2CF9AE}" pid="11" name="bjLabelHistoryID">
    <vt:lpwstr>{8CC42BCF-637B-43FE-954B-8B4A77DEEF6D}</vt:lpwstr>
  </property>
  <property fmtid="{D5CDD505-2E9C-101B-9397-08002B2CF9AE}" pid="12" name="ContentTypeId">
    <vt:lpwstr>0x01010001136CE24ED5F449BD16740FFC7FAF6F</vt:lpwstr>
  </property>
  <property fmtid="{D5CDD505-2E9C-101B-9397-08002B2CF9AE}" pid="13" name="MediaServiceImageTags">
    <vt:lpwstr/>
  </property>
</Properties>
</file>