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6" documentId="13_ncr:1_{A1123105-0A3C-4C41-8F70-C04862B6B932}" xr6:coauthVersionLast="47" xr6:coauthVersionMax="47" xr10:uidLastSave="{AB22069C-111D-47DF-8A2A-BA1637CCD2DA}"/>
  <bookViews>
    <workbookView xWindow="28680" yWindow="-120" windowWidth="29040" windowHeight="15840" xr2:uid="{00000000-000D-0000-FFFF-FFFF00000000}"/>
  </bookViews>
  <sheets>
    <sheet name="2023" sheetId="3" r:id="rId1"/>
    <sheet name="Ledger Detail" sheetId="2" r:id="rId2"/>
  </sheets>
  <definedNames>
    <definedName name="_xlnm.Print_Area" localSheetId="0">'2023'!$A$1:$K$19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2" i="2" l="1"/>
  <c r="AB13" i="2" s="1"/>
  <c r="AB10" i="2"/>
  <c r="D7" i="3" s="1"/>
  <c r="D11" i="3" s="1"/>
  <c r="D15" i="3" s="1"/>
  <c r="AB15" i="2" l="1"/>
</calcChain>
</file>

<file path=xl/sharedStrings.xml><?xml version="1.0" encoding="utf-8"?>
<sst xmlns="http://schemas.openxmlformats.org/spreadsheetml/2006/main" count="19" uniqueCount="19">
  <si>
    <t>Kentucky Power Company</t>
  </si>
  <si>
    <t>Annualization of Kentucky Public Service Commission</t>
  </si>
  <si>
    <t>Maintenance Assessment to Reflect Going Level Assessment  Fee</t>
  </si>
  <si>
    <t>Test Year KPSC Maint Fee Amount</t>
  </si>
  <si>
    <t>Most Recent Assessment Amount</t>
  </si>
  <si>
    <t>Difference</t>
  </si>
  <si>
    <t>KY Retail Allocator - Specific</t>
  </si>
  <si>
    <t>KY Retail Adjustment</t>
  </si>
  <si>
    <t>Witness: Alex Vaughan</t>
  </si>
  <si>
    <t>9280006</t>
  </si>
  <si>
    <t>State Publ Serv CommissionFees</t>
  </si>
  <si>
    <t>St Publ Serv Comm Tax-Fees</t>
  </si>
  <si>
    <t>408101821 &amp; 408101820</t>
  </si>
  <si>
    <t>test year amount</t>
  </si>
  <si>
    <t>Fiscal Year average of existng months (July - March)</t>
  </si>
  <si>
    <t>Annualized Level</t>
  </si>
  <si>
    <t>Test Year Ended 03/31/2023</t>
  </si>
  <si>
    <t>Decrease 9280006</t>
  </si>
  <si>
    <t>Ledger Check if adjustment is reasonable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</si>
</sst>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164" fontId="0" fillId="2" borderId="0" xfId="0" applyNumberFormat="1" applyFill="1"/>
    <xf numFmtId="43" fontId="0" fillId="2" borderId="0" xfId="1" applyFont="1" applyFill="1"/>
    <xf numFmtId="165" fontId="0" fillId="2" borderId="0" xfId="4" applyNumberFormat="1" applyFont="1" applyFill="1"/>
    <xf numFmtId="17" fontId="0" fillId="0" borderId="0" xfId="0" applyNumberFormat="1"/>
    <xf numFmtId="43" fontId="0" fillId="0" borderId="0" xfId="1" applyFont="1"/>
    <xf numFmtId="166" fontId="0" fillId="0" borderId="0" xfId="1" applyNumberFormat="1" applyFont="1"/>
    <xf numFmtId="44" fontId="0" fillId="0" borderId="0" xfId="2" applyFont="1"/>
    <xf numFmtId="44" fontId="0" fillId="0" borderId="0" xfId="0" applyNumberFormat="1"/>
    <xf numFmtId="166" fontId="0" fillId="3" borderId="0" xfId="1" applyNumberFormat="1" applyFont="1" applyFill="1"/>
    <xf numFmtId="49" fontId="2" fillId="2" borderId="0" xfId="3" applyNumberFormat="1" applyFont="1" applyFill="1" applyAlignment="1">
      <alignment horizontal="center" wrapText="1"/>
    </xf>
    <xf numFmtId="49" fontId="2" fillId="2" borderId="0" xfId="3" applyNumberFormat="1" applyFont="1" applyFill="1" applyAlignment="1">
      <alignment horizontal="center"/>
    </xf>
    <xf numFmtId="44" fontId="0" fillId="3" borderId="0" xfId="2" applyFont="1" applyFill="1"/>
  </cellXfs>
  <cellStyles count="5">
    <cellStyle name="Comma" xfId="1" builtinId="3"/>
    <cellStyle name="Currency" xfId="2" builtinId="4"/>
    <cellStyle name="Normal" xfId="0" builtinId="0"/>
    <cellStyle name="Normal 13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5</xdr:row>
      <xdr:rowOff>0</xdr:rowOff>
    </xdr:from>
    <xdr:to>
      <xdr:col>37</xdr:col>
      <xdr:colOff>74095</xdr:colOff>
      <xdr:row>71</xdr:row>
      <xdr:rowOff>36602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C1FA45-D3D0-A864-CAD9-1AA274720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904875"/>
          <a:ext cx="16838095" cy="11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FCC9-AF9E-44F6-A800-FBB70DD0D889}">
  <sheetPr>
    <pageSetUpPr fitToPage="1"/>
  </sheetPr>
  <dimension ref="A1:K24"/>
  <sheetViews>
    <sheetView tabSelected="1" topLeftCell="I34" workbookViewId="0">
      <selection activeCell="AL62" sqref="AL62"/>
    </sheetView>
  </sheetViews>
  <sheetFormatPr defaultColWidth="8.7265625" defaultRowHeight="14.5" x14ac:dyDescent="0.35"/>
  <cols>
    <col min="1" max="1" width="8.7265625" style="1"/>
    <col min="2" max="2" width="29.26953125" style="1" bestFit="1" customWidth="1"/>
    <col min="3" max="3" width="8.7265625" style="1"/>
    <col min="4" max="4" width="11.54296875" style="1" bestFit="1" customWidth="1"/>
    <col min="5" max="16384" width="8.7265625" style="1"/>
  </cols>
  <sheetData>
    <row r="1" spans="1:1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35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7" spans="1:11" x14ac:dyDescent="0.35">
      <c r="B7" s="1" t="s">
        <v>3</v>
      </c>
      <c r="D7" s="2">
        <f>'Ledger Detail'!AB10</f>
        <v>953393.08000000019</v>
      </c>
    </row>
    <row r="9" spans="1:11" x14ac:dyDescent="0.35">
      <c r="B9" s="1" t="s">
        <v>4</v>
      </c>
      <c r="D9" s="2">
        <v>924283.83</v>
      </c>
    </row>
    <row r="11" spans="1:11" x14ac:dyDescent="0.35">
      <c r="B11" s="1" t="s">
        <v>5</v>
      </c>
      <c r="D11" s="3">
        <f>D9-D7</f>
        <v>-29109.250000000233</v>
      </c>
    </row>
    <row r="13" spans="1:11" x14ac:dyDescent="0.35">
      <c r="B13" s="1" t="s">
        <v>6</v>
      </c>
      <c r="D13" s="4">
        <v>1</v>
      </c>
    </row>
    <row r="15" spans="1:11" x14ac:dyDescent="0.35">
      <c r="B15" s="1" t="s">
        <v>7</v>
      </c>
      <c r="D15" s="3">
        <f>D11</f>
        <v>-29109.250000000233</v>
      </c>
      <c r="E15" s="1" t="s">
        <v>17</v>
      </c>
    </row>
    <row r="17" spans="2:4" x14ac:dyDescent="0.35">
      <c r="B17" s="1" t="s">
        <v>8</v>
      </c>
    </row>
    <row r="24" spans="2:4" x14ac:dyDescent="0.35">
      <c r="D24" s="5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82D6-1FF4-4C2B-8A4A-9D62F899A274}">
  <dimension ref="A9:AC25"/>
  <sheetViews>
    <sheetView topLeftCell="E1" zoomScale="80" zoomScaleNormal="80" workbookViewId="0">
      <selection activeCell="R21" sqref="R21"/>
    </sheetView>
  </sheetViews>
  <sheetFormatPr defaultRowHeight="14.5" x14ac:dyDescent="0.35"/>
  <cols>
    <col min="2" max="2" width="32" bestFit="1" customWidth="1"/>
    <col min="3" max="7" width="10.7265625" bestFit="1" customWidth="1"/>
    <col min="8" max="8" width="14.1796875" bestFit="1" customWidth="1"/>
    <col min="9" max="10" width="10.08984375" bestFit="1" customWidth="1"/>
    <col min="11" max="11" width="11.7265625" bestFit="1" customWidth="1"/>
    <col min="12" max="14" width="10.1796875" bestFit="1" customWidth="1"/>
    <col min="15" max="23" width="10.08984375" bestFit="1" customWidth="1"/>
    <col min="28" max="28" width="12.81640625" bestFit="1" customWidth="1"/>
  </cols>
  <sheetData>
    <row r="9" spans="1:29" x14ac:dyDescent="0.35">
      <c r="C9" s="6">
        <v>44378</v>
      </c>
      <c r="D9" s="6">
        <v>44409</v>
      </c>
      <c r="E9" s="6">
        <v>44440</v>
      </c>
      <c r="F9" s="6">
        <v>44470</v>
      </c>
      <c r="G9" s="6">
        <v>44501</v>
      </c>
      <c r="H9" s="6">
        <v>44531</v>
      </c>
      <c r="I9" s="6">
        <v>44562</v>
      </c>
      <c r="J9" s="6">
        <v>44593</v>
      </c>
      <c r="K9" s="6">
        <v>44621</v>
      </c>
      <c r="L9" s="6">
        <v>44652</v>
      </c>
      <c r="M9" s="6">
        <v>44682</v>
      </c>
      <c r="N9" s="6">
        <v>44713</v>
      </c>
      <c r="O9" s="6">
        <v>44743</v>
      </c>
      <c r="P9" s="6">
        <v>44774</v>
      </c>
      <c r="Q9" s="6">
        <v>44805</v>
      </c>
      <c r="R9" s="6">
        <v>44835</v>
      </c>
      <c r="S9" s="6">
        <v>44866</v>
      </c>
      <c r="T9" s="6">
        <v>44896</v>
      </c>
      <c r="U9" s="6">
        <v>44927</v>
      </c>
      <c r="V9" s="6">
        <v>44958</v>
      </c>
      <c r="W9" s="6">
        <v>44986</v>
      </c>
      <c r="X9" s="6">
        <v>45017</v>
      </c>
      <c r="Y9" s="6">
        <v>45047</v>
      </c>
    </row>
    <row r="10" spans="1:29" x14ac:dyDescent="0.35">
      <c r="A10" t="s">
        <v>9</v>
      </c>
      <c r="B10" t="s">
        <v>10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8">
        <v>0</v>
      </c>
      <c r="K10" s="8">
        <v>260089.26</v>
      </c>
      <c r="L10" s="11">
        <v>86696.42</v>
      </c>
      <c r="M10" s="11">
        <v>86696.42</v>
      </c>
      <c r="N10" s="11">
        <v>86696.42</v>
      </c>
      <c r="O10" s="11">
        <v>77023.650000000009</v>
      </c>
      <c r="P10" s="11">
        <v>77023.650000000009</v>
      </c>
      <c r="Q10" s="11">
        <v>77023.650000000009</v>
      </c>
      <c r="R10" s="11">
        <v>77023.650000000009</v>
      </c>
      <c r="S10" s="11">
        <v>77023.650000000009</v>
      </c>
      <c r="T10" s="11">
        <v>77023.62</v>
      </c>
      <c r="U10" s="11">
        <v>77069.150000000009</v>
      </c>
      <c r="V10" s="11">
        <v>77069.150000000009</v>
      </c>
      <c r="W10" s="11">
        <v>77023.650000000009</v>
      </c>
      <c r="AB10" s="14">
        <f>SUM(L10:W10)</f>
        <v>953393.08000000019</v>
      </c>
      <c r="AC10" t="s">
        <v>13</v>
      </c>
    </row>
    <row r="12" spans="1:29" x14ac:dyDescent="0.35">
      <c r="A12" t="s">
        <v>12</v>
      </c>
      <c r="B12" t="s">
        <v>11</v>
      </c>
      <c r="C12" s="7">
        <v>86696.42</v>
      </c>
      <c r="D12" s="7">
        <v>86696.42</v>
      </c>
      <c r="E12" s="7">
        <v>86696.42</v>
      </c>
      <c r="F12" s="7">
        <v>86696.42</v>
      </c>
      <c r="G12" s="7">
        <v>86696.42</v>
      </c>
      <c r="H12" s="7">
        <v>-1015750.47</v>
      </c>
      <c r="I12" s="8">
        <v>86696.42</v>
      </c>
      <c r="J12" s="8">
        <v>86696.42</v>
      </c>
      <c r="K12" s="8">
        <v>-173392.84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AB12" s="9">
        <f>AVERAGE(O10:W10)</f>
        <v>77033.757777777791</v>
      </c>
      <c r="AC12" t="s">
        <v>14</v>
      </c>
    </row>
    <row r="13" spans="1:29" x14ac:dyDescent="0.35">
      <c r="AB13" s="9">
        <f>AB12*12</f>
        <v>924405.0933333335</v>
      </c>
      <c r="AC13" t="s">
        <v>15</v>
      </c>
    </row>
    <row r="15" spans="1:29" x14ac:dyDescent="0.35">
      <c r="AB15" s="10">
        <f>AB13-AB10</f>
        <v>-28987.986666666693</v>
      </c>
      <c r="AC15" t="s">
        <v>18</v>
      </c>
    </row>
    <row r="25" spans="2:7" x14ac:dyDescent="0.35">
      <c r="B25" s="6"/>
      <c r="C25" s="6"/>
      <c r="D25" s="6"/>
      <c r="E25" s="6"/>
      <c r="F25" s="6"/>
      <c r="G25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AzNzA3PC9Vc2VyTmFtZT48RGF0ZVRpbWU+NS84LzIwMjMgMTE6Mjk6MDYgQU08L0RhdGVUaW1lPjxMYWJlbFN0cmluZz5VbmNhdGVnb3JpemVkPC9MYWJlbFN0cmluZz48L2l0ZW0+PC9sYWJlbEhpc3Rvcnk+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865A1C21-8865-4011-AA1E-B7031A958DBE}">
  <ds:schemaRefs>
    <ds:schemaRef ds:uri="http://purl.org/dc/elements/1.1/"/>
    <ds:schemaRef ds:uri="http://schemas.microsoft.com/office/2006/documentManagement/types"/>
    <ds:schemaRef ds:uri="a1040523-5304-4b09-b6d4-64a124c994e2"/>
    <ds:schemaRef ds:uri="51831b8d-857f-44dd-949b-652450d1a5df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5b640fb8-5a34-41c1-9307-1b790ff29a8b"/>
  </ds:schemaRefs>
</ds:datastoreItem>
</file>

<file path=customXml/itemProps2.xml><?xml version="1.0" encoding="utf-8"?>
<ds:datastoreItem xmlns:ds="http://schemas.openxmlformats.org/officeDocument/2006/customXml" ds:itemID="{515C06E9-3371-4973-AE0B-D4663B377DF0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39909DA0-9F32-4F02-BCE6-438ED6F28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9BC44D-A38F-43A1-99F2-98D765DFF99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C5C4651-3FEC-4C8D-A8F5-C765E7B05D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Ledger Detail</vt:lpstr>
      <vt:lpstr>'2023'!Print_Area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Michelle Caldwell</cp:lastModifiedBy>
  <dcterms:created xsi:type="dcterms:W3CDTF">2020-05-08T15:13:55Z</dcterms:created>
  <dcterms:modified xsi:type="dcterms:W3CDTF">2023-08-28T14:17:24Z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3fa8aedc-c253-478a-abae-9710bc522e32</vt:lpwstr>
  </property>
  <property fmtid="{D5CDD505-2E9C-101B-9397-08002B2CF9AE}" pid="3" name="bjDocumentSecurityLabel">
    <vt:lpwstr>Uncategorized</vt:lpwstr>
  </property>
  <property fmtid="{D5CDD505-2E9C-101B-9397-08002B2CF9AE}" pid="4" name="bjSaver">
    <vt:lpwstr>N1DSBWDQZIeY/VRw0Xy3fwx0B1BRPR0Y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{515C06E9-3371-4973-AE0B-D4663B377DF0}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