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R:\pricing\Rate Cases\KPCo\2023 Base Case\Testimony\Katy\Workpapers\"/>
    </mc:Choice>
  </mc:AlternateContent>
  <xr:revisionPtr revIDLastSave="0" documentId="13_ncr:1_{8A69C54F-D6F5-48A9-885D-B4CBDCDD3F4F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Pivot" sheetId="3" r:id="rId1"/>
    <sheet name="Query" sheetId="1" r:id="rId2"/>
    <sheet name="Sheet2" sheetId="2" r:id="rId3"/>
    <sheet name="Query (2)" sheetId="4" r:id="rId4"/>
  </sheets>
  <definedNames>
    <definedName name="_xlnm._FilterDatabase" localSheetId="1" hidden="1">Query!$A$1:$F$122</definedName>
    <definedName name="_xlnm._FilterDatabase" localSheetId="3" hidden="1">'Query (2)'!$A$1:$F$122</definedName>
  </definedNames>
  <calcPr calcId="191029" iterate="1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6" i="4" l="1"/>
  <c r="K123" i="4" l="1"/>
  <c r="K62" i="4"/>
  <c r="F132" i="4"/>
  <c r="F125" i="4"/>
  <c r="F132" i="1"/>
  <c r="F125" i="1"/>
  <c r="F16" i="3"/>
  <c r="B16" i="3"/>
  <c r="J13" i="3"/>
  <c r="G16" i="3"/>
  <c r="C16" i="3"/>
  <c r="E16" i="3"/>
  <c r="H7" i="3"/>
  <c r="D16" i="3"/>
  <c r="K128" i="4" l="1"/>
</calcChain>
</file>

<file path=xl/sharedStrings.xml><?xml version="1.0" encoding="utf-8"?>
<sst xmlns="http://schemas.openxmlformats.org/spreadsheetml/2006/main" count="1886" uniqueCount="199">
  <si>
    <t>Total Reserve</t>
  </si>
  <si>
    <t>Kentucky Power - Distr</t>
  </si>
  <si>
    <t>KEPCo 101/6 391 - KY Distr</t>
  </si>
  <si>
    <t>1080001 Accum Prov for Deprec</t>
  </si>
  <si>
    <t>General Plant</t>
  </si>
  <si>
    <t>39100</t>
  </si>
  <si>
    <t>KEPCo 101/6 392 - KY Distr</t>
  </si>
  <si>
    <t>39200</t>
  </si>
  <si>
    <t>KEPCo 101/6 398 - KY Distr</t>
  </si>
  <si>
    <t>39800</t>
  </si>
  <si>
    <t>KEPCo 101/6 390 Julius Branch</t>
  </si>
  <si>
    <t>1110001 Accum Prov for Amort</t>
  </si>
  <si>
    <t>39000</t>
  </si>
  <si>
    <t>Distribution Plant - Electric</t>
  </si>
  <si>
    <t>KEPCo 101/6 302 West Liberty</t>
  </si>
  <si>
    <t>Intangible Plant</t>
  </si>
  <si>
    <t>30200</t>
  </si>
  <si>
    <t>KEPCo 101/6 361 - KY Dist</t>
  </si>
  <si>
    <t>36100</t>
  </si>
  <si>
    <t>KEPCo 101/6 364 - KY Dist</t>
  </si>
  <si>
    <t>36400</t>
  </si>
  <si>
    <t>KEPCo 101/6 370 - KY Dist</t>
  </si>
  <si>
    <t>37000</t>
  </si>
  <si>
    <t>KEPCo 101/6 303 Oracle Software-D</t>
  </si>
  <si>
    <t>30300</t>
  </si>
  <si>
    <t>1110007 AP for Amrt - Cloud Compute</t>
  </si>
  <si>
    <t>Kentucky Power - Gen</t>
  </si>
  <si>
    <t xml:space="preserve">KEPCo 101/6 317 ASH1 Mitchell Ash </t>
  </si>
  <si>
    <t>Steam Generation Plant</t>
  </si>
  <si>
    <t>31700</t>
  </si>
  <si>
    <t>Kentucky Power - Transm</t>
  </si>
  <si>
    <t>Transmission Plant - Electric</t>
  </si>
  <si>
    <t>KEPCo 101/6 353 - KY</t>
  </si>
  <si>
    <t>35300</t>
  </si>
  <si>
    <t>KEPCo 101/6 358 - KY</t>
  </si>
  <si>
    <t>35800</t>
  </si>
  <si>
    <t>KEPCo 101/6 394 - KY Transm</t>
  </si>
  <si>
    <t>39400</t>
  </si>
  <si>
    <t>KEPCo 101/6 395 - KY Transm</t>
  </si>
  <si>
    <t>39500</t>
  </si>
  <si>
    <t>KEPCo 101/6 398 - KY Transm</t>
  </si>
  <si>
    <t>KEPCo 101/6 394 - KY Distr</t>
  </si>
  <si>
    <t>38900</t>
  </si>
  <si>
    <t>KEPCo 101/6 362 - KY Dist</t>
  </si>
  <si>
    <t>36200</t>
  </si>
  <si>
    <t>KEPCo 101/6 365 - KY Dist</t>
  </si>
  <si>
    <t>36500</t>
  </si>
  <si>
    <t>KEPCo 101/6 369 - KY Dist</t>
  </si>
  <si>
    <t>36900</t>
  </si>
  <si>
    <t>KEPCo 101/6 373 - KY Dist</t>
  </si>
  <si>
    <t>37300</t>
  </si>
  <si>
    <t>KEPCo 101/6 389.1 - KY Distr</t>
  </si>
  <si>
    <t>38910</t>
  </si>
  <si>
    <t>KEPCo 101/6 302 Van Lear</t>
  </si>
  <si>
    <t>KEPCo 101/6 302 South Shore</t>
  </si>
  <si>
    <t>KEPCo 101/6 39111 - KY Distr</t>
  </si>
  <si>
    <t>39111</t>
  </si>
  <si>
    <t>31200</t>
  </si>
  <si>
    <t>KEPCo 101/6 390 - KY Prod</t>
  </si>
  <si>
    <t>KEPCo 101/6 394 - KY Prod</t>
  </si>
  <si>
    <t>KEPCo 101/6 398 - KY Prod</t>
  </si>
  <si>
    <t xml:space="preserve">KEPCo 101/6 317 ASH2 Mitchell Ldfl </t>
  </si>
  <si>
    <t>KEPCo 101/6 303 Groveport DC 2 - G</t>
  </si>
  <si>
    <t>KEPCo 101/6 303 Cap Soft-G Cloud</t>
  </si>
  <si>
    <t>KEPCo 101/6 357 - KY</t>
  </si>
  <si>
    <t>35700</t>
  </si>
  <si>
    <t>KEPCo 101/6 397 - KY Transm</t>
  </si>
  <si>
    <t>39700</t>
  </si>
  <si>
    <t>KEPCo 101/6 303 Cap Soft-T Maximo</t>
  </si>
  <si>
    <t>KEPCo 101/6 302 Wheelwright</t>
  </si>
  <si>
    <t>KEPCo 101/6 39919 ARO Asbestos</t>
  </si>
  <si>
    <t>39919</t>
  </si>
  <si>
    <t>KEPCo 101/6 367 - KY Dist</t>
  </si>
  <si>
    <t>36700</t>
  </si>
  <si>
    <t>KEPCo 101/6 302 Vicco</t>
  </si>
  <si>
    <t>KEPCo 101/6 302 Russell</t>
  </si>
  <si>
    <t>KEPCo 101/6 302 Greenup</t>
  </si>
  <si>
    <t>KEPCo 101/6 302 Elkhorn City</t>
  </si>
  <si>
    <t>KEPCo 101/6 303 Cap Soft Maximo</t>
  </si>
  <si>
    <t>KEPCo 101/6 36216 - KY Dist</t>
  </si>
  <si>
    <t>KEPCo 101/6 303 Groveport DC 2 - D</t>
  </si>
  <si>
    <t>KEPCo 101/6 316 Mitchell Plant</t>
  </si>
  <si>
    <t>31600</t>
  </si>
  <si>
    <t>31100</t>
  </si>
  <si>
    <t>KEPCo 101/6 392 - KY Prod</t>
  </si>
  <si>
    <t>KEPCo 101/6 314 Big Sandy Plant</t>
  </si>
  <si>
    <t>31400</t>
  </si>
  <si>
    <t>KEPCo 101/6 353 Big Sandy Plant</t>
  </si>
  <si>
    <t>KEPCo 101/6 312 Mitchell Plant</t>
  </si>
  <si>
    <t>KEPCo 101/6 314 Mitchell Plant</t>
  </si>
  <si>
    <t>KEPCo 101/6 393 - KY Transm</t>
  </si>
  <si>
    <t>39300</t>
  </si>
  <si>
    <t>KEPCo 101/6 396 - KY Transm</t>
  </si>
  <si>
    <t>39600</t>
  </si>
  <si>
    <t>KEPCo 101/6 303 Cap Soft-T Cloud</t>
  </si>
  <si>
    <t>KEPCo 101/6 39716 KY Distr</t>
  </si>
  <si>
    <t>39716</t>
  </si>
  <si>
    <t>KEPCo 101/6 366 - KY Dist</t>
  </si>
  <si>
    <t>36600</t>
  </si>
  <si>
    <t>KEPCo 101/6 371 - KY Dist</t>
  </si>
  <si>
    <t>37100</t>
  </si>
  <si>
    <t>KEPCo 101/6 302 Paintsville</t>
  </si>
  <si>
    <t>KEPCo 101/6 302 Grayson</t>
  </si>
  <si>
    <t>KEPCo 101/6 317 Mitchell Asbestos</t>
  </si>
  <si>
    <t>KEPCo 101/6 391 - KY Prod</t>
  </si>
  <si>
    <t>KEPCo 101/6 303 Cap Software-Prod</t>
  </si>
  <si>
    <t xml:space="preserve">KEPCo 101/6 317 ASH3 Mitchell Ldfl </t>
  </si>
  <si>
    <t>KEPCo 101/6 356 - KY</t>
  </si>
  <si>
    <t>35600</t>
  </si>
  <si>
    <t>KEPCo 101/6 303 Groveport DC 2 - T</t>
  </si>
  <si>
    <t>KEPCo 101/6 393 - KY Distr</t>
  </si>
  <si>
    <t>KEPCo 101/6 302 Warfield</t>
  </si>
  <si>
    <t>KEPCo 101/6 368 - KY Dist</t>
  </si>
  <si>
    <t>36800</t>
  </si>
  <si>
    <t>KEPCo 101/6 302 Prestonsburg</t>
  </si>
  <si>
    <t>KEPCo 101/6 302 Martin</t>
  </si>
  <si>
    <t>KEPCo 101/6 302 Inez</t>
  </si>
  <si>
    <t>KEPCo 101/6 302 Flatwoods</t>
  </si>
  <si>
    <t>KEPCo 101/6 302 Allen</t>
  </si>
  <si>
    <t>KEPCo 101/6 352 Mitchell Plant</t>
  </si>
  <si>
    <t>35200</t>
  </si>
  <si>
    <t>KEPCo 101/6 317 ASH1 Conner Ash Pd</t>
  </si>
  <si>
    <t>KEPCo 101/6 311 Mitchell Plant</t>
  </si>
  <si>
    <t>KEPCo 101/6 303 Cap Soft-G Maximo</t>
  </si>
  <si>
    <t>KEPCo 101/6 39111 - KY Prod</t>
  </si>
  <si>
    <t>KEPCo 101/6 355 - KY</t>
  </si>
  <si>
    <t>35500</t>
  </si>
  <si>
    <t>KEPCo 101/6 390 - KY Transm</t>
  </si>
  <si>
    <t>KEPCo 101/6 35616 - KY</t>
  </si>
  <si>
    <t>35616</t>
  </si>
  <si>
    <t>KEPCo 101/6 302 Whitesburg</t>
  </si>
  <si>
    <t>KEPCo 101/6 302 Raceland</t>
  </si>
  <si>
    <t>KEPCo 101/6 302 Louisa</t>
  </si>
  <si>
    <t>KEPCo 101/6 302 Hyden</t>
  </si>
  <si>
    <t>KEPCo 101/6 302 Hindman</t>
  </si>
  <si>
    <t>KEPCo 101/6 303 Cap Software-Distr</t>
  </si>
  <si>
    <t>KEPCo 101/6 303 Cap Soft-D Cloud</t>
  </si>
  <si>
    <t>KEPCo 101/6 315 Mitchell Plant</t>
  </si>
  <si>
    <t>31500</t>
  </si>
  <si>
    <t>KEPCo 101/6 353 Mitchell Plant</t>
  </si>
  <si>
    <t>KEPCo 101/6 312 Big Sandy Plant</t>
  </si>
  <si>
    <t>KEPCo 101/6 315 Big Sandy Plant</t>
  </si>
  <si>
    <t>KEPCo 101/6 316 Big Sandy Plant</t>
  </si>
  <si>
    <t>KEPCo 101/6 317 Big Sandy Asbestos</t>
  </si>
  <si>
    <t>KEPCo 101/6 303 Oracle Software-G</t>
  </si>
  <si>
    <t>KEPCo 101/6 350.1 - KY</t>
  </si>
  <si>
    <t>35010</t>
  </si>
  <si>
    <t>KEPCo 101/6 35316 - KY</t>
  </si>
  <si>
    <t>35316</t>
  </si>
  <si>
    <t>KEPCo 101/6 396 - KY Distr</t>
  </si>
  <si>
    <t>KEPCo 101/6 302 Worthington</t>
  </si>
  <si>
    <t>KEPCo 101/6 302 Wayland</t>
  </si>
  <si>
    <t>KEPCo 101/6 36010 - KY Dist</t>
  </si>
  <si>
    <t>36010</t>
  </si>
  <si>
    <t>KEPCo 101/6 302 Jenkins</t>
  </si>
  <si>
    <t>KEPCo 101/6 302 Fleming-Neon</t>
  </si>
  <si>
    <t>KEPCo 101/6 302 Coal Run Village</t>
  </si>
  <si>
    <t>KEPCo 101/6 393 - KY Prod</t>
  </si>
  <si>
    <t>KEPCo 101/6 397 - KY Prod</t>
  </si>
  <si>
    <t>KEPCo 101/6 311 Big Sandy Plant</t>
  </si>
  <si>
    <t>KEPCo 101/6 352 Big Sandy Plant</t>
  </si>
  <si>
    <t>KEPCo 101/6 303 Cap Software-Transm</t>
  </si>
  <si>
    <t>KEPCo 101/6 352 - KY</t>
  </si>
  <si>
    <t>KEPCo 101/6 303 Oracle Software-T</t>
  </si>
  <si>
    <t>KEPCo 101/6 35816 - KY</t>
  </si>
  <si>
    <t>35816</t>
  </si>
  <si>
    <t>KEPCo 101/6 395 - KY Distr</t>
  </si>
  <si>
    <t>KEPCo 101/6 397 - KY Distr</t>
  </si>
  <si>
    <t>KEPCo 101/6 390 - KY Distr</t>
  </si>
  <si>
    <t>KEPCo 101/6 302 Jackson</t>
  </si>
  <si>
    <t>KEPCo 101/6 302 Hazard</t>
  </si>
  <si>
    <t>KEPCo 101/6 302 Bellefonte</t>
  </si>
  <si>
    <t>KEPCo 101/6 395 - KY Prod</t>
  </si>
  <si>
    <t>KEPCo 101/6 312 Mitchell Plant SCR</t>
  </si>
  <si>
    <t>KEPCo 101/6 389 Non-Depr Transm</t>
  </si>
  <si>
    <t>KEPCo 101/6 354 - KY</t>
  </si>
  <si>
    <t>35400</t>
  </si>
  <si>
    <t>KEPCo 101/6 391 - KY Transm</t>
  </si>
  <si>
    <t>KEPCo 101/6 392 - KY Transm</t>
  </si>
  <si>
    <t>Company</t>
  </si>
  <si>
    <t>Function</t>
  </si>
  <si>
    <t>Account</t>
  </si>
  <si>
    <t>Depr Group</t>
  </si>
  <si>
    <t>Reserve Account</t>
  </si>
  <si>
    <t>1080001</t>
  </si>
  <si>
    <t>1080011</t>
  </si>
  <si>
    <t>1110001</t>
  </si>
  <si>
    <t>1110007</t>
  </si>
  <si>
    <t>General Ledger</t>
  </si>
  <si>
    <t>Row Labels</t>
  </si>
  <si>
    <t>Grand Total</t>
  </si>
  <si>
    <t>Column Labels</t>
  </si>
  <si>
    <t>Sum of Total Reserve</t>
  </si>
  <si>
    <t>Sum of SUM(A.AMOUNT)</t>
  </si>
  <si>
    <t>Total 108 by function</t>
  </si>
  <si>
    <t>HRJ AFUDC Amortization</t>
  </si>
  <si>
    <t>original cost</t>
  </si>
  <si>
    <t>total amortization cost (406)</t>
  </si>
  <si>
    <t>Post In Service                            AFUDC - Hanging Rock - Jefferson 765KV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</si>
</sst>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49" fontId="0" fillId="0" borderId="0" xfId="0" applyNumberFormat="1"/>
    <xf numFmtId="8" fontId="0" fillId="0" borderId="0" xfId="0" applyNumberFormat="1"/>
    <xf numFmtId="0" fontId="2" fillId="0" borderId="0" xfId="0" applyFont="1"/>
    <xf numFmtId="49" fontId="0" fillId="0" borderId="0" xfId="0" applyNumberFormat="1" applyAlignment="1">
      <alignment horizontal="right"/>
    </xf>
    <xf numFmtId="43" fontId="0" fillId="0" borderId="0" xfId="1" applyFont="1"/>
    <xf numFmtId="43" fontId="0" fillId="0" borderId="1" xfId="1" applyFont="1" applyBorder="1"/>
    <xf numFmtId="43" fontId="2" fillId="0" borderId="0" xfId="0" applyNumberFormat="1" applyFont="1"/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43" fontId="0" fillId="0" borderId="0" xfId="1" pivotButton="1" applyFont="1"/>
    <xf numFmtId="43" fontId="0" fillId="0" borderId="0" xfId="1" applyFont="1" applyAlignment="1">
      <alignment horizontal="left"/>
    </xf>
    <xf numFmtId="43" fontId="2" fillId="2" borderId="0" xfId="1" applyFont="1" applyFill="1"/>
    <xf numFmtId="43" fontId="2" fillId="2" borderId="3" xfId="1" applyFont="1" applyFill="1" applyBorder="1"/>
    <xf numFmtId="43" fontId="2" fillId="2" borderId="4" xfId="1" applyFont="1" applyFill="1" applyBorder="1" applyAlignment="1">
      <alignment horizontal="left"/>
    </xf>
    <xf numFmtId="43" fontId="2" fillId="2" borderId="4" xfId="1" applyFont="1" applyFill="1" applyBorder="1"/>
    <xf numFmtId="43" fontId="2" fillId="0" borderId="4" xfId="1" applyFont="1" applyFill="1" applyBorder="1"/>
    <xf numFmtId="43" fontId="0" fillId="0" borderId="0" xfId="1" applyFont="1" applyAlignment="1">
      <alignment horizontal="right"/>
    </xf>
    <xf numFmtId="43" fontId="0" fillId="3" borderId="0" xfId="1" applyFont="1" applyFill="1"/>
    <xf numFmtId="49" fontId="3" fillId="0" borderId="0" xfId="0" applyNumberFormat="1" applyFont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49" fontId="0" fillId="0" borderId="0" xfId="0" applyNumberFormat="1" applyFill="1"/>
    <xf numFmtId="8" fontId="0" fillId="0" borderId="0" xfId="0" applyNumberFormat="1" applyFill="1"/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43" fontId="0" fillId="0" borderId="0" xfId="1" applyFont="1" applyFill="1"/>
    <xf numFmtId="43" fontId="0" fillId="0" borderId="1" xfId="1" applyFont="1" applyFill="1" applyBorder="1"/>
    <xf numFmtId="43" fontId="2" fillId="0" borderId="0" xfId="0" applyNumberFormat="1" applyFont="1" applyFill="1"/>
    <xf numFmtId="164" fontId="0" fillId="0" borderId="0" xfId="1" applyNumberFormat="1" applyFont="1" applyFill="1"/>
    <xf numFmtId="43" fontId="0" fillId="0" borderId="0" xfId="0" applyNumberFormat="1" applyFill="1"/>
    <xf numFmtId="49" fontId="5" fillId="0" borderId="0" xfId="2" applyNumberFormat="1" applyFont="1" applyFill="1" applyAlignment="1">
      <alignment horizontal="center" wrapText="1"/>
    </xf>
  </cellXfs>
  <cellStyles count="3">
    <cellStyle name="Comma" xfId="1" builtinId="3"/>
    <cellStyle name="Normal" xfId="0" builtinId="0"/>
    <cellStyle name="Normal 2 2" xfId="2" xr:uid="{4B44D5CC-80C7-436F-8F72-9B07EAD7A5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262368" refreshedDate="45035.60486712963" createdVersion="8" refreshedVersion="8" minRefreshableVersion="3" recordCount="122" xr:uid="{BFEEA098-6ADE-471D-AED2-0FD83922AFAA}">
  <cacheSource type="worksheet">
    <worksheetSource ref="A1:F123" sheet="Sheet2"/>
  </cacheSource>
  <cacheFields count="6">
    <cacheField name="Company" numFmtId="49">
      <sharedItems/>
    </cacheField>
    <cacheField name="Function" numFmtId="49">
      <sharedItems count="5">
        <s v="Steam Generation Plant"/>
        <s v="Transmission Plant - Electric"/>
        <s v="Distribution Plant - Electric"/>
        <s v="General Plant"/>
        <s v="Intangible Plant"/>
      </sharedItems>
    </cacheField>
    <cacheField name="Account" numFmtId="49">
      <sharedItems count="45">
        <s v="31100"/>
        <s v="31200"/>
        <s v="31400"/>
        <s v="31500"/>
        <s v="31600"/>
        <s v="31700"/>
        <s v="35010"/>
        <s v="35200"/>
        <s v="35300"/>
        <s v="35316"/>
        <s v="35400"/>
        <s v="35500"/>
        <s v="35600"/>
        <s v="35616"/>
        <s v="35700"/>
        <s v="35800"/>
        <s v="35816"/>
        <s v="36010"/>
        <s v="36100"/>
        <s v="36200"/>
        <s v="36400"/>
        <s v="36500"/>
        <s v="36600"/>
        <s v="36700"/>
        <s v="36800"/>
        <s v="36900"/>
        <s v="37000"/>
        <s v="37100"/>
        <s v="37300"/>
        <s v="38900"/>
        <s v="38910"/>
        <s v="39000"/>
        <s v="39100"/>
        <s v="39111"/>
        <s v="39200"/>
        <s v="39300"/>
        <s v="39400"/>
        <s v="39500"/>
        <s v="39600"/>
        <s v="39700"/>
        <s v="39716"/>
        <s v="39800"/>
        <s v="39919"/>
        <s v="30200"/>
        <s v="30300"/>
      </sharedItems>
    </cacheField>
    <cacheField name="Depr Group" numFmtId="49">
      <sharedItems/>
    </cacheField>
    <cacheField name="Reserve Account" numFmtId="49">
      <sharedItems count="3">
        <s v="1080001 Accum Prov for Deprec"/>
        <s v="1110001 Accum Prov for Amort"/>
        <s v="1110007 AP for Amrt - Cloud Compute"/>
      </sharedItems>
    </cacheField>
    <cacheField name="Total Reserve" numFmtId="8">
      <sharedItems containsSemiMixedTypes="0" containsString="0" containsNumber="1" minValue="-4685720.29" maxValue="422681820.61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">
  <r>
    <s v="Kentucky Power - Gen"/>
    <x v="0"/>
    <x v="0"/>
    <s v="KEPCo 101/6 311 Big Sandy Plant"/>
    <x v="0"/>
    <n v="7079491.3200000003"/>
  </r>
  <r>
    <s v="Kentucky Power - Gen"/>
    <x v="0"/>
    <x v="0"/>
    <s v="KEPCo 101/6 311 Mitchell Plant"/>
    <x v="0"/>
    <n v="28378983.800000001"/>
  </r>
  <r>
    <s v="Kentucky Power - Gen"/>
    <x v="0"/>
    <x v="1"/>
    <s v="KEPCo 101/6 312 Big Sandy Plant"/>
    <x v="0"/>
    <n v="28828641.23"/>
  </r>
  <r>
    <s v="Kentucky Power - Gen"/>
    <x v="0"/>
    <x v="1"/>
    <s v="KEPCo 101/6 312 Mitchell Plant"/>
    <x v="0"/>
    <n v="422681820.61000001"/>
  </r>
  <r>
    <s v="Kentucky Power - Gen"/>
    <x v="0"/>
    <x v="1"/>
    <s v="KEPCo 101/6 312 Mitchell Plant SCR"/>
    <x v="0"/>
    <n v="7746214.1799999997"/>
  </r>
  <r>
    <s v="Kentucky Power - Gen"/>
    <x v="0"/>
    <x v="2"/>
    <s v="KEPCo 101/6 314 Big Sandy Plant"/>
    <x v="0"/>
    <n v="34479644.659999996"/>
  </r>
  <r>
    <s v="Kentucky Power - Gen"/>
    <x v="0"/>
    <x v="2"/>
    <s v="KEPCo 101/6 314 Mitchell Plant"/>
    <x v="0"/>
    <n v="37932456.740000002"/>
  </r>
  <r>
    <s v="Kentucky Power - Gen"/>
    <x v="0"/>
    <x v="3"/>
    <s v="KEPCo 101/6 315 Big Sandy Plant"/>
    <x v="0"/>
    <n v="2598553.54"/>
  </r>
  <r>
    <s v="Kentucky Power - Gen"/>
    <x v="0"/>
    <x v="3"/>
    <s v="KEPCo 101/6 315 Mitchell Plant"/>
    <x v="0"/>
    <n v="14114235.82"/>
  </r>
  <r>
    <s v="Kentucky Power - Gen"/>
    <x v="0"/>
    <x v="4"/>
    <s v="KEPCo 101/6 316 Big Sandy Plant"/>
    <x v="0"/>
    <n v="1759129.23"/>
  </r>
  <r>
    <s v="Kentucky Power - Gen"/>
    <x v="0"/>
    <x v="4"/>
    <s v="KEPCo 101/6 316 Mitchell Plant"/>
    <x v="0"/>
    <n v="5068906.71"/>
  </r>
  <r>
    <s v="Kentucky Power - Gen"/>
    <x v="0"/>
    <x v="5"/>
    <s v="KEPCo 101/6 317 ASH1 Conner Ash Pd"/>
    <x v="0"/>
    <n v="516721"/>
  </r>
  <r>
    <s v="Kentucky Power - Gen"/>
    <x v="0"/>
    <x v="5"/>
    <s v="KEPCo 101/6 317 ASH1 Mitchell Ash "/>
    <x v="0"/>
    <n v="23451.88"/>
  </r>
  <r>
    <s v="Kentucky Power - Gen"/>
    <x v="0"/>
    <x v="5"/>
    <s v="KEPCo 101/6 317 ASH2 Mitchell Ldfl "/>
    <x v="0"/>
    <n v="841890.64"/>
  </r>
  <r>
    <s v="Kentucky Power - Gen"/>
    <x v="0"/>
    <x v="5"/>
    <s v="KEPCo 101/6 317 ASH3 Mitchell Ldfl "/>
    <x v="0"/>
    <n v="1255989.1499999999"/>
  </r>
  <r>
    <s v="Kentucky Power - Gen"/>
    <x v="0"/>
    <x v="5"/>
    <s v="KEPCo 101/6 317 Big Sandy Asbestos"/>
    <x v="0"/>
    <n v="2594011.54"/>
  </r>
  <r>
    <s v="Kentucky Power - Gen"/>
    <x v="0"/>
    <x v="5"/>
    <s v="KEPCo 101/6 317 Mitchell Asbestos"/>
    <x v="0"/>
    <n v="1332362.08"/>
  </r>
  <r>
    <s v="Kentucky Power - Transm"/>
    <x v="1"/>
    <x v="6"/>
    <s v="KEPCo 101/6 350.1 - KY"/>
    <x v="0"/>
    <n v="10669306.83"/>
  </r>
  <r>
    <s v="Kentucky Power - Transm"/>
    <x v="1"/>
    <x v="7"/>
    <s v="KEPCo 101/6 352 - KY"/>
    <x v="0"/>
    <n v="2430822.5699999998"/>
  </r>
  <r>
    <s v="Kentucky Power - Gen"/>
    <x v="1"/>
    <x v="7"/>
    <s v="KEPCo 101/6 352 Big Sandy Plant"/>
    <x v="0"/>
    <n v="6281.96"/>
  </r>
  <r>
    <s v="Kentucky Power - Gen"/>
    <x v="1"/>
    <x v="7"/>
    <s v="KEPCo 101/6 352 Mitchell Plant"/>
    <x v="0"/>
    <n v="46515"/>
  </r>
  <r>
    <s v="Kentucky Power - Transm"/>
    <x v="1"/>
    <x v="8"/>
    <s v="KEPCo 101/6 353 - KY"/>
    <x v="0"/>
    <n v="44887390.850000001"/>
  </r>
  <r>
    <s v="Kentucky Power - Gen"/>
    <x v="1"/>
    <x v="8"/>
    <s v="KEPCo 101/6 353 Big Sandy Plant"/>
    <x v="0"/>
    <n v="392267.48"/>
  </r>
  <r>
    <s v="Kentucky Power - Gen"/>
    <x v="1"/>
    <x v="8"/>
    <s v="KEPCo 101/6 353 Mitchell Plant"/>
    <x v="0"/>
    <n v="5836608.9199999999"/>
  </r>
  <r>
    <s v="Kentucky Power - Transm"/>
    <x v="1"/>
    <x v="9"/>
    <s v="KEPCo 101/6 35316 - KY"/>
    <x v="0"/>
    <n v="256524.78"/>
  </r>
  <r>
    <s v="Kentucky Power - Transm"/>
    <x v="1"/>
    <x v="10"/>
    <s v="KEPCo 101/6 354 - KY"/>
    <x v="0"/>
    <n v="64375768.340000004"/>
  </r>
  <r>
    <s v="Kentucky Power - Transm"/>
    <x v="1"/>
    <x v="11"/>
    <s v="KEPCo 101/6 355 - KY"/>
    <x v="0"/>
    <n v="56809047.859999999"/>
  </r>
  <r>
    <s v="Kentucky Power - Transm"/>
    <x v="1"/>
    <x v="12"/>
    <s v="KEPCo 101/6 356 - KY"/>
    <x v="0"/>
    <n v="88578795.25"/>
  </r>
  <r>
    <s v="Kentucky Power - Transm"/>
    <x v="1"/>
    <x v="13"/>
    <s v="KEPCo 101/6 35616 - KY"/>
    <x v="0"/>
    <n v="251229.2"/>
  </r>
  <r>
    <s v="Kentucky Power - Transm"/>
    <x v="1"/>
    <x v="14"/>
    <s v="KEPCo 101/6 357 - KY"/>
    <x v="0"/>
    <n v="85297.25"/>
  </r>
  <r>
    <s v="Kentucky Power - Transm"/>
    <x v="1"/>
    <x v="15"/>
    <s v="KEPCo 101/6 358 - KY"/>
    <x v="0"/>
    <n v="55359.21"/>
  </r>
  <r>
    <s v="Kentucky Power - Transm"/>
    <x v="1"/>
    <x v="16"/>
    <s v="KEPCo 101/6 35816 - KY"/>
    <x v="0"/>
    <n v="29910.83"/>
  </r>
  <r>
    <s v="Kentucky Power - Distr"/>
    <x v="2"/>
    <x v="17"/>
    <s v="KEPCo 101/6 36010 - KY Dist"/>
    <x v="0"/>
    <n v="3057263.54"/>
  </r>
  <r>
    <s v="Kentucky Power - Distr"/>
    <x v="2"/>
    <x v="18"/>
    <s v="KEPCo 101/6 361 - KY Dist"/>
    <x v="0"/>
    <n v="2765956.39"/>
  </r>
  <r>
    <s v="Kentucky Power - Distr"/>
    <x v="2"/>
    <x v="19"/>
    <s v="KEPCo 101/6 362 - KY Dist"/>
    <x v="0"/>
    <n v="42906553.850000001"/>
  </r>
  <r>
    <s v="Kentucky Power - Distr"/>
    <x v="2"/>
    <x v="19"/>
    <s v="KEPCo 101/6 36216 - KY Dist"/>
    <x v="0"/>
    <n v="309796.75"/>
  </r>
  <r>
    <s v="Kentucky Power - Distr"/>
    <x v="2"/>
    <x v="20"/>
    <s v="KEPCo 101/6 364 - KY Dist"/>
    <x v="0"/>
    <n v="112061420.34999999"/>
  </r>
  <r>
    <s v="Kentucky Power - Distr"/>
    <x v="2"/>
    <x v="21"/>
    <s v="KEPCo 101/6 365 - KY Dist"/>
    <x v="0"/>
    <n v="78571016.25"/>
  </r>
  <r>
    <s v="Kentucky Power - Distr"/>
    <x v="2"/>
    <x v="22"/>
    <s v="KEPCo 101/6 366 - KY Dist"/>
    <x v="0"/>
    <n v="3403303.01"/>
  </r>
  <r>
    <s v="Kentucky Power - Distr"/>
    <x v="2"/>
    <x v="23"/>
    <s v="KEPCo 101/6 367 - KY Dist"/>
    <x v="0"/>
    <n v="4549393.1399999997"/>
  </r>
  <r>
    <s v="Kentucky Power - Distr"/>
    <x v="2"/>
    <x v="24"/>
    <s v="KEPCo 101/6 368 - KY Dist"/>
    <x v="0"/>
    <n v="47063575.960000001"/>
  </r>
  <r>
    <s v="Kentucky Power - Distr"/>
    <x v="2"/>
    <x v="25"/>
    <s v="KEPCo 101/6 369 - KY Dist"/>
    <x v="0"/>
    <n v="29642161.550000001"/>
  </r>
  <r>
    <s v="Kentucky Power - Distr"/>
    <x v="2"/>
    <x v="26"/>
    <s v="KEPCo 101/6 370 - KY Dist"/>
    <x v="0"/>
    <n v="11577639.539999999"/>
  </r>
  <r>
    <s v="Kentucky Power - Distr"/>
    <x v="2"/>
    <x v="27"/>
    <s v="KEPCo 101/6 371 - KY Dist"/>
    <x v="0"/>
    <n v="-4685720.29"/>
  </r>
  <r>
    <s v="Kentucky Power - Distr"/>
    <x v="2"/>
    <x v="28"/>
    <s v="KEPCo 101/6 373 - KY Dist"/>
    <x v="0"/>
    <n v="1426407.7"/>
  </r>
  <r>
    <s v="Kentucky Power - Transm"/>
    <x v="3"/>
    <x v="29"/>
    <s v="KEPCo 101/6 389 Non-Depr Transm"/>
    <x v="0"/>
    <n v="11844.78"/>
  </r>
  <r>
    <s v="Kentucky Power - Distr"/>
    <x v="3"/>
    <x v="30"/>
    <s v="KEPCo 101/6 389.1 - KY Distr"/>
    <x v="0"/>
    <n v="11439.34"/>
  </r>
  <r>
    <s v="Kentucky Power - Distr"/>
    <x v="3"/>
    <x v="31"/>
    <s v="KEPCo 101/6 390 - KY Distr"/>
    <x v="0"/>
    <n v="13567746.99"/>
  </r>
  <r>
    <s v="Kentucky Power - Gen"/>
    <x v="3"/>
    <x v="31"/>
    <s v="KEPCo 101/6 390 - KY Prod"/>
    <x v="0"/>
    <n v="6098.63"/>
  </r>
  <r>
    <s v="Kentucky Power - Transm"/>
    <x v="3"/>
    <x v="31"/>
    <s v="KEPCo 101/6 390 - KY Transm"/>
    <x v="0"/>
    <n v="31666.57"/>
  </r>
  <r>
    <s v="Kentucky Power - Distr"/>
    <x v="3"/>
    <x v="32"/>
    <s v="KEPCo 101/6 391 - KY Distr"/>
    <x v="0"/>
    <n v="625341.99"/>
  </r>
  <r>
    <s v="Kentucky Power - Gen"/>
    <x v="3"/>
    <x v="32"/>
    <s v="KEPCo 101/6 391 - KY Prod"/>
    <x v="0"/>
    <n v="276914.7"/>
  </r>
  <r>
    <s v="Kentucky Power - Transm"/>
    <x v="3"/>
    <x v="32"/>
    <s v="KEPCo 101/6 391 - KY Transm"/>
    <x v="0"/>
    <n v="13387.7"/>
  </r>
  <r>
    <s v="Kentucky Power - Distr"/>
    <x v="3"/>
    <x v="33"/>
    <s v="KEPCo 101/6 39111 - KY Distr"/>
    <x v="0"/>
    <n v="11158.8"/>
  </r>
  <r>
    <s v="Kentucky Power - Gen"/>
    <x v="3"/>
    <x v="33"/>
    <s v="KEPCo 101/6 39111 - KY Prod"/>
    <x v="0"/>
    <n v="614.70000000000005"/>
  </r>
  <r>
    <s v="Kentucky Power - Distr"/>
    <x v="3"/>
    <x v="34"/>
    <s v="KEPCo 101/6 392 - KY Distr"/>
    <x v="0"/>
    <n v="500381.89"/>
  </r>
  <r>
    <s v="Kentucky Power - Gen"/>
    <x v="3"/>
    <x v="34"/>
    <s v="KEPCo 101/6 392 - KY Prod"/>
    <x v="0"/>
    <n v="10889.75"/>
  </r>
  <r>
    <s v="Kentucky Power - Transm"/>
    <x v="3"/>
    <x v="34"/>
    <s v="KEPCo 101/6 392 - KY Transm"/>
    <x v="0"/>
    <n v="17292.419999999998"/>
  </r>
  <r>
    <s v="Kentucky Power - Distr"/>
    <x v="3"/>
    <x v="35"/>
    <s v="KEPCo 101/6 393 - KY Distr"/>
    <x v="0"/>
    <n v="79035.17"/>
  </r>
  <r>
    <s v="Kentucky Power - Gen"/>
    <x v="3"/>
    <x v="35"/>
    <s v="KEPCo 101/6 393 - KY Prod"/>
    <x v="0"/>
    <n v="35899.370000000003"/>
  </r>
  <r>
    <s v="Kentucky Power - Transm"/>
    <x v="3"/>
    <x v="35"/>
    <s v="KEPCo 101/6 393 - KY Transm"/>
    <x v="0"/>
    <n v="2263.9"/>
  </r>
  <r>
    <s v="Kentucky Power - Distr"/>
    <x v="3"/>
    <x v="36"/>
    <s v="KEPCo 101/6 394 - KY Distr"/>
    <x v="0"/>
    <n v="1192301.08"/>
  </r>
  <r>
    <s v="Kentucky Power - Gen"/>
    <x v="3"/>
    <x v="36"/>
    <s v="KEPCo 101/6 394 - KY Prod"/>
    <x v="0"/>
    <n v="8669.09"/>
  </r>
  <r>
    <s v="Kentucky Power - Transm"/>
    <x v="3"/>
    <x v="36"/>
    <s v="KEPCo 101/6 394 - KY Transm"/>
    <x v="0"/>
    <n v="1315503.3400000001"/>
  </r>
  <r>
    <s v="Kentucky Power - Distr"/>
    <x v="3"/>
    <x v="37"/>
    <s v="KEPCo 101/6 395 - KY Distr"/>
    <x v="0"/>
    <n v="56155.519999999997"/>
  </r>
  <r>
    <s v="Kentucky Power - Gen"/>
    <x v="3"/>
    <x v="37"/>
    <s v="KEPCo 101/6 395 - KY Prod"/>
    <x v="0"/>
    <n v="10463.15"/>
  </r>
  <r>
    <s v="Kentucky Power - Transm"/>
    <x v="3"/>
    <x v="37"/>
    <s v="KEPCo 101/6 395 - KY Transm"/>
    <x v="0"/>
    <n v="22836.77"/>
  </r>
  <r>
    <s v="Kentucky Power - Distr"/>
    <x v="3"/>
    <x v="38"/>
    <s v="KEPCo 101/6 396 - KY Distr"/>
    <x v="0"/>
    <n v="43768.36"/>
  </r>
  <r>
    <s v="Kentucky Power - Transm"/>
    <x v="3"/>
    <x v="38"/>
    <s v="KEPCo 101/6 396 - KY Transm"/>
    <x v="0"/>
    <n v="9416.7099999999991"/>
  </r>
  <r>
    <s v="Kentucky Power - Distr"/>
    <x v="3"/>
    <x v="39"/>
    <s v="KEPCo 101/6 397 - KY Distr"/>
    <x v="0"/>
    <n v="5834585.9900000002"/>
  </r>
  <r>
    <s v="Kentucky Power - Gen"/>
    <x v="3"/>
    <x v="39"/>
    <s v="KEPCo 101/6 397 - KY Prod"/>
    <x v="0"/>
    <n v="46396.72"/>
  </r>
  <r>
    <s v="Kentucky Power - Transm"/>
    <x v="3"/>
    <x v="39"/>
    <s v="KEPCo 101/6 397 - KY Transm"/>
    <x v="0"/>
    <n v="196235.75"/>
  </r>
  <r>
    <s v="Kentucky Power - Distr"/>
    <x v="3"/>
    <x v="40"/>
    <s v="KEPCo 101/6 39716 KY Distr"/>
    <x v="0"/>
    <n v="581419.69999999995"/>
  </r>
  <r>
    <s v="Kentucky Power - Distr"/>
    <x v="3"/>
    <x v="41"/>
    <s v="KEPCo 101/6 398 - KY Distr"/>
    <x v="0"/>
    <n v="644130.63"/>
  </r>
  <r>
    <s v="Kentucky Power - Gen"/>
    <x v="3"/>
    <x v="41"/>
    <s v="KEPCo 101/6 398 - KY Prod"/>
    <x v="0"/>
    <n v="159499.49"/>
  </r>
  <r>
    <s v="Kentucky Power - Transm"/>
    <x v="3"/>
    <x v="41"/>
    <s v="KEPCo 101/6 398 - KY Transm"/>
    <x v="0"/>
    <n v="256797.72"/>
  </r>
  <r>
    <s v="Kentucky Power - Distr"/>
    <x v="3"/>
    <x v="42"/>
    <s v="KEPCo 101/6 39919 ARO Asbestos"/>
    <x v="0"/>
    <n v="89408.53"/>
  </r>
  <r>
    <s v="Kentucky Power - Distr"/>
    <x v="4"/>
    <x v="43"/>
    <s v="KEPCo 101/6 302 Allen"/>
    <x v="1"/>
    <n v="1966"/>
  </r>
  <r>
    <s v="Kentucky Power - Distr"/>
    <x v="4"/>
    <x v="43"/>
    <s v="KEPCo 101/6 302 Bellefonte"/>
    <x v="1"/>
    <n v="2626"/>
  </r>
  <r>
    <s v="Kentucky Power - Distr"/>
    <x v="4"/>
    <x v="43"/>
    <s v="KEPCo 101/6 302 Coal Run Village"/>
    <x v="1"/>
    <n v="2041"/>
  </r>
  <r>
    <s v="Kentucky Power - Distr"/>
    <x v="4"/>
    <x v="43"/>
    <s v="KEPCo 101/6 302 Elkhorn City"/>
    <x v="1"/>
    <n v="1000"/>
  </r>
  <r>
    <s v="Kentucky Power - Distr"/>
    <x v="4"/>
    <x v="43"/>
    <s v="KEPCo 101/6 302 Flatwoods"/>
    <x v="1"/>
    <n v="1866"/>
  </r>
  <r>
    <s v="Kentucky Power - Distr"/>
    <x v="4"/>
    <x v="43"/>
    <s v="KEPCo 101/6 302 Fleming-Neon"/>
    <x v="1"/>
    <n v="1259"/>
  </r>
  <r>
    <s v="Kentucky Power - Distr"/>
    <x v="4"/>
    <x v="43"/>
    <s v="KEPCo 101/6 302 Grayson"/>
    <x v="1"/>
    <n v="6544.35"/>
  </r>
  <r>
    <s v="Kentucky Power - Distr"/>
    <x v="4"/>
    <x v="43"/>
    <s v="KEPCo 101/6 302 Greenup"/>
    <x v="1"/>
    <n v="2508"/>
  </r>
  <r>
    <s v="Kentucky Power - Distr"/>
    <x v="4"/>
    <x v="43"/>
    <s v="KEPCo 101/6 302 Hazard"/>
    <x v="1"/>
    <n v="404"/>
  </r>
  <r>
    <s v="Kentucky Power - Distr"/>
    <x v="4"/>
    <x v="43"/>
    <s v="KEPCo 101/6 302 Hindman"/>
    <x v="1"/>
    <n v="416"/>
  </r>
  <r>
    <s v="Kentucky Power - Distr"/>
    <x v="4"/>
    <x v="43"/>
    <s v="KEPCo 101/6 302 Hyden"/>
    <x v="1"/>
    <n v="1657"/>
  </r>
  <r>
    <s v="Kentucky Power - Distr"/>
    <x v="4"/>
    <x v="43"/>
    <s v="KEPCo 101/6 302 Inez"/>
    <x v="1"/>
    <n v="2570"/>
  </r>
  <r>
    <s v="Kentucky Power - Distr"/>
    <x v="4"/>
    <x v="43"/>
    <s v="KEPCo 101/6 302 Jackson"/>
    <x v="1"/>
    <n v="874"/>
  </r>
  <r>
    <s v="Kentucky Power - Distr"/>
    <x v="4"/>
    <x v="43"/>
    <s v="KEPCo 101/6 302 Jenkins"/>
    <x v="1"/>
    <n v="989"/>
  </r>
  <r>
    <s v="Kentucky Power - Distr"/>
    <x v="4"/>
    <x v="43"/>
    <s v="KEPCo 101/6 302 Louisa"/>
    <x v="1"/>
    <n v="4183.83"/>
  </r>
  <r>
    <s v="Kentucky Power - Distr"/>
    <x v="4"/>
    <x v="43"/>
    <s v="KEPCo 101/6 302 Martin"/>
    <x v="1"/>
    <n v="1845"/>
  </r>
  <r>
    <s v="Kentucky Power - Distr"/>
    <x v="4"/>
    <x v="43"/>
    <s v="KEPCo 101/6 302 Paintsville"/>
    <x v="1"/>
    <n v="706"/>
  </r>
  <r>
    <s v="Kentucky Power - Distr"/>
    <x v="4"/>
    <x v="43"/>
    <s v="KEPCo 101/6 302 Prestonsburg"/>
    <x v="1"/>
    <n v="697"/>
  </r>
  <r>
    <s v="Kentucky Power - Distr"/>
    <x v="4"/>
    <x v="43"/>
    <s v="KEPCo 101/6 302 Raceland"/>
    <x v="1"/>
    <n v="1837"/>
  </r>
  <r>
    <s v="Kentucky Power - Distr"/>
    <x v="4"/>
    <x v="43"/>
    <s v="KEPCo 101/6 302 Russell"/>
    <x v="1"/>
    <n v="2060"/>
  </r>
  <r>
    <s v="Kentucky Power - Distr"/>
    <x v="4"/>
    <x v="43"/>
    <s v="KEPCo 101/6 302 South Shore"/>
    <x v="1"/>
    <n v="3343"/>
  </r>
  <r>
    <s v="Kentucky Power - Distr"/>
    <x v="4"/>
    <x v="43"/>
    <s v="KEPCo 101/6 302 Van Lear"/>
    <x v="1"/>
    <n v="1246"/>
  </r>
  <r>
    <s v="Kentucky Power - Distr"/>
    <x v="4"/>
    <x v="43"/>
    <s v="KEPCo 101/6 302 Vicco"/>
    <x v="1"/>
    <n v="1793"/>
  </r>
  <r>
    <s v="Kentucky Power - Distr"/>
    <x v="4"/>
    <x v="43"/>
    <s v="KEPCo 101/6 302 Warfield"/>
    <x v="1"/>
    <n v="3440"/>
  </r>
  <r>
    <s v="Kentucky Power - Distr"/>
    <x v="4"/>
    <x v="43"/>
    <s v="KEPCo 101/6 302 Wayland"/>
    <x v="1"/>
    <n v="1144"/>
  </r>
  <r>
    <s v="Kentucky Power - Distr"/>
    <x v="4"/>
    <x v="43"/>
    <s v="KEPCo 101/6 302 West Liberty"/>
    <x v="1"/>
    <n v="675"/>
  </r>
  <r>
    <s v="Kentucky Power - Distr"/>
    <x v="4"/>
    <x v="43"/>
    <s v="KEPCo 101/6 302 Wheelwright"/>
    <x v="1"/>
    <n v="677"/>
  </r>
  <r>
    <s v="Kentucky Power - Distr"/>
    <x v="4"/>
    <x v="43"/>
    <s v="KEPCo 101/6 302 Whitesburg"/>
    <x v="1"/>
    <n v="433"/>
  </r>
  <r>
    <s v="Kentucky Power - Distr"/>
    <x v="4"/>
    <x v="43"/>
    <s v="KEPCo 101/6 302 Worthington"/>
    <x v="1"/>
    <n v="2119"/>
  </r>
  <r>
    <s v="Kentucky Power - Distr"/>
    <x v="4"/>
    <x v="44"/>
    <s v="KEPCo 101/6 303 Cap Soft Maximo"/>
    <x v="1"/>
    <n v="364092.06"/>
  </r>
  <r>
    <s v="Kentucky Power - Distr"/>
    <x v="4"/>
    <x v="44"/>
    <s v="KEPCo 101/6 303 Cap Soft-D Cloud"/>
    <x v="2"/>
    <n v="275758.05"/>
  </r>
  <r>
    <s v="Kentucky Power - Gen"/>
    <x v="4"/>
    <x v="44"/>
    <s v="KEPCo 101/6 303 Cap Soft-G Cloud"/>
    <x v="2"/>
    <n v="57722.29"/>
  </r>
  <r>
    <s v="Kentucky Power - Gen"/>
    <x v="4"/>
    <x v="44"/>
    <s v="KEPCo 101/6 303 Cap Soft-G Maximo"/>
    <x v="1"/>
    <n v="911689.79"/>
  </r>
  <r>
    <s v="Kentucky Power - Transm"/>
    <x v="4"/>
    <x v="44"/>
    <s v="KEPCo 101/6 303 Cap Soft-T Cloud"/>
    <x v="2"/>
    <n v="15382.64"/>
  </r>
  <r>
    <s v="Kentucky Power - Transm"/>
    <x v="4"/>
    <x v="44"/>
    <s v="KEPCo 101/6 303 Cap Soft-T Maximo"/>
    <x v="1"/>
    <n v="249621.51"/>
  </r>
  <r>
    <s v="Kentucky Power - Distr"/>
    <x v="4"/>
    <x v="44"/>
    <s v="KEPCo 101/6 303 Cap Software-Distr"/>
    <x v="1"/>
    <n v="10732863.140000001"/>
  </r>
  <r>
    <s v="Kentucky Power - Gen"/>
    <x v="4"/>
    <x v="44"/>
    <s v="KEPCo 101/6 303 Cap Software-Prod"/>
    <x v="1"/>
    <n v="9103099.3800000008"/>
  </r>
  <r>
    <s v="Kentucky Power - Transm"/>
    <x v="4"/>
    <x v="44"/>
    <s v="KEPCo 101/6 303 Cap Software-Transm"/>
    <x v="1"/>
    <n v="3107561.12"/>
  </r>
  <r>
    <s v="Kentucky Power - Distr"/>
    <x v="4"/>
    <x v="44"/>
    <s v="KEPCo 101/6 303 Groveport DC 2 - D"/>
    <x v="1"/>
    <n v="724613.65"/>
  </r>
  <r>
    <s v="Kentucky Power - Gen"/>
    <x v="4"/>
    <x v="44"/>
    <s v="KEPCo 101/6 303 Groveport DC 2 - G"/>
    <x v="1"/>
    <n v="703263.27"/>
  </r>
  <r>
    <s v="Kentucky Power - Transm"/>
    <x v="4"/>
    <x v="44"/>
    <s v="KEPCo 101/6 303 Groveport DC 2 - T"/>
    <x v="1"/>
    <n v="171683.73"/>
  </r>
  <r>
    <s v="Kentucky Power - Distr"/>
    <x v="4"/>
    <x v="44"/>
    <s v="KEPCo 101/6 303 Oracle Software-D"/>
    <x v="1"/>
    <n v="1160219.82"/>
  </r>
  <r>
    <s v="Kentucky Power - Gen"/>
    <x v="4"/>
    <x v="44"/>
    <s v="KEPCo 101/6 303 Oracle Software-G"/>
    <x v="1"/>
    <n v="1231549.95"/>
  </r>
  <r>
    <s v="Kentucky Power - Transm"/>
    <x v="4"/>
    <x v="44"/>
    <s v="KEPCo 101/6 303 Oracle Software-T"/>
    <x v="1"/>
    <n v="226235.82"/>
  </r>
  <r>
    <s v="Kentucky Power - Distr"/>
    <x v="3"/>
    <x v="31"/>
    <s v="KEPCo 101/6 390 Julius Branch"/>
    <x v="1"/>
    <n v="61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8E1328-73B5-485A-B5BC-66C54F32EEE0}" name="PivotTable3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G8" firstHeaderRow="1" firstDataRow="2" firstDataCol="1"/>
  <pivotFields count="6">
    <pivotField showAll="0"/>
    <pivotField axis="axisCol" showAll="0">
      <items count="6">
        <item x="2"/>
        <item x="3"/>
        <item x="4"/>
        <item x="0"/>
        <item x="1"/>
        <item t="default"/>
      </items>
    </pivotField>
    <pivotField showAll="0">
      <items count="46">
        <item x="43"/>
        <item x="4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dataField="1" numFmtId="8"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Reserv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6B367-3DB4-4753-8911-079779F0081A}">
  <dimension ref="A3:J16"/>
  <sheetViews>
    <sheetView tabSelected="1" workbookViewId="0">
      <selection activeCell="B47" sqref="B47"/>
    </sheetView>
  </sheetViews>
  <sheetFormatPr defaultColWidth="9.1796875" defaultRowHeight="14.5" x14ac:dyDescent="0.35"/>
  <cols>
    <col min="1" max="1" width="34.81640625" style="5" bestFit="1" customWidth="1"/>
    <col min="2" max="2" width="25.1796875" style="5" bestFit="1" customWidth="1"/>
    <col min="3" max="3" width="14.26953125" style="5" bestFit="1" customWidth="1"/>
    <col min="4" max="4" width="15.26953125" style="5" bestFit="1" customWidth="1"/>
    <col min="5" max="5" width="22.7265625" style="5" bestFit="1" customWidth="1"/>
    <col min="6" max="6" width="26.26953125" style="5" bestFit="1" customWidth="1"/>
    <col min="7" max="7" width="16.81640625" style="5" bestFit="1" customWidth="1"/>
    <col min="8" max="8" width="14.26953125" style="5" bestFit="1" customWidth="1"/>
    <col min="9" max="9" width="9.1796875" style="5"/>
    <col min="10" max="10" width="16.81640625" style="5" bestFit="1" customWidth="1"/>
    <col min="11" max="16384" width="9.1796875" style="5"/>
  </cols>
  <sheetData>
    <row r="3" spans="1:10" x14ac:dyDescent="0.35">
      <c r="A3" s="10" t="s">
        <v>192</v>
      </c>
      <c r="B3" s="10" t="s">
        <v>191</v>
      </c>
    </row>
    <row r="4" spans="1:10" x14ac:dyDescent="0.35">
      <c r="A4" s="10" t="s">
        <v>189</v>
      </c>
      <c r="B4" s="5" t="s">
        <v>13</v>
      </c>
      <c r="C4" s="5" t="s">
        <v>4</v>
      </c>
      <c r="D4" s="5" t="s">
        <v>15</v>
      </c>
      <c r="E4" s="5" t="s">
        <v>28</v>
      </c>
      <c r="F4" s="5" t="s">
        <v>31</v>
      </c>
      <c r="G4" s="5" t="s">
        <v>190</v>
      </c>
    </row>
    <row r="5" spans="1:10" x14ac:dyDescent="0.35">
      <c r="A5" s="11" t="s">
        <v>3</v>
      </c>
      <c r="B5" s="5">
        <v>332648767.73999995</v>
      </c>
      <c r="C5" s="5">
        <v>25669565.249999996</v>
      </c>
      <c r="E5" s="5">
        <v>597232504.13000011</v>
      </c>
      <c r="F5" s="5">
        <v>274711126.32999998</v>
      </c>
      <c r="G5" s="5">
        <v>1230261963.45</v>
      </c>
    </row>
    <row r="6" spans="1:10" x14ac:dyDescent="0.35">
      <c r="A6" s="11" t="s">
        <v>11</v>
      </c>
      <c r="C6" s="5">
        <v>6155</v>
      </c>
      <c r="D6" s="5">
        <v>28739412.420000002</v>
      </c>
      <c r="G6" s="5">
        <v>28745567.420000002</v>
      </c>
    </row>
    <row r="7" spans="1:10" x14ac:dyDescent="0.35">
      <c r="A7" s="11" t="s">
        <v>25</v>
      </c>
      <c r="D7" s="5">
        <v>348862.98</v>
      </c>
      <c r="G7" s="5">
        <v>348862.98</v>
      </c>
      <c r="H7" s="5">
        <f>+GETPIVOTDATA("Total Reserve",$A$3,"Reserve Account","1110001 Accum Prov for Amort")+GETPIVOTDATA("Total Reserve",$A$3,"Reserve Account","1110007 AP for Amrt - Cloud Compute")</f>
        <v>29094430.400000002</v>
      </c>
    </row>
    <row r="8" spans="1:10" x14ac:dyDescent="0.35">
      <c r="A8" s="11" t="s">
        <v>190</v>
      </c>
      <c r="B8" s="5">
        <v>332648767.73999995</v>
      </c>
      <c r="C8" s="5">
        <v>25675720.249999996</v>
      </c>
      <c r="D8" s="5">
        <v>29088275.400000002</v>
      </c>
      <c r="E8" s="5">
        <v>597232504.13000011</v>
      </c>
      <c r="F8" s="5">
        <v>274711126.32999998</v>
      </c>
      <c r="G8" s="5">
        <v>1259356393.8500001</v>
      </c>
    </row>
    <row r="11" spans="1:10" x14ac:dyDescent="0.35">
      <c r="A11" s="12" t="s">
        <v>193</v>
      </c>
      <c r="B11" s="12" t="s">
        <v>191</v>
      </c>
      <c r="C11" s="12"/>
      <c r="D11" s="12"/>
      <c r="E11" s="12"/>
      <c r="F11" s="12"/>
      <c r="G11" s="12"/>
    </row>
    <row r="12" spans="1:10" x14ac:dyDescent="0.35">
      <c r="A12" s="13" t="s">
        <v>189</v>
      </c>
      <c r="B12" s="13" t="s">
        <v>13</v>
      </c>
      <c r="C12" s="13" t="s">
        <v>4</v>
      </c>
      <c r="D12" s="13" t="s">
        <v>15</v>
      </c>
      <c r="E12" s="13" t="s">
        <v>28</v>
      </c>
      <c r="F12" s="13" t="s">
        <v>31</v>
      </c>
      <c r="G12" s="13" t="s">
        <v>190</v>
      </c>
    </row>
    <row r="13" spans="1:10" x14ac:dyDescent="0.35">
      <c r="A13" s="11">
        <v>1080005</v>
      </c>
      <c r="B13" s="5">
        <v>-2551514.86</v>
      </c>
      <c r="C13" s="5">
        <v>-7515.9</v>
      </c>
      <c r="D13" s="5">
        <v>0</v>
      </c>
      <c r="E13" s="5">
        <v>-4878079.68</v>
      </c>
      <c r="F13" s="5">
        <v>-3584461.32</v>
      </c>
      <c r="G13" s="5">
        <v>-11021571.76</v>
      </c>
      <c r="J13" s="5">
        <f>+GETPIVOTDATA("Total Reserve",$A$3,"Reserve Account","1080001 Accum Prov for Deprec")+G13</f>
        <v>1219240391.6900001</v>
      </c>
    </row>
    <row r="14" spans="1:10" x14ac:dyDescent="0.35">
      <c r="A14" s="14" t="s">
        <v>190</v>
      </c>
      <c r="B14" s="15">
        <v>2551514.8599999975</v>
      </c>
      <c r="C14" s="15">
        <v>7515.9</v>
      </c>
      <c r="D14" s="15">
        <v>0</v>
      </c>
      <c r="E14" s="15">
        <v>4878079.6799999988</v>
      </c>
      <c r="F14" s="15">
        <v>3584461.3200000012</v>
      </c>
      <c r="G14" s="15">
        <v>11021571.759999998</v>
      </c>
    </row>
    <row r="15" spans="1:10" x14ac:dyDescent="0.35">
      <c r="D15" s="16"/>
    </row>
    <row r="16" spans="1:10" x14ac:dyDescent="0.35">
      <c r="A16" s="17" t="s">
        <v>194</v>
      </c>
      <c r="B16" s="18">
        <f>+GETPIVOTDATA("Total Reserve",$A$3,"Function","Distribution Plant - Electric","Reserve Account","1080001 Accum Prov for Deprec")+B13</f>
        <v>330097252.87999994</v>
      </c>
      <c r="C16" s="5">
        <f>+C13+GETPIVOTDATA("Total Reserve",$A$3,"Function","General Plant","Reserve Account","1080001 Accum Prov for Deprec")</f>
        <v>25662049.349999998</v>
      </c>
      <c r="D16" s="5">
        <f>+D13+GETPIVOTDATA("Total Reserve",$A$3,"Function","Intangible Plant","Reserve Account","1080001 Accum Prov for Deprec")</f>
        <v>0</v>
      </c>
      <c r="E16" s="18">
        <f>+E13+GETPIVOTDATA("Total Reserve",$A$3,"Function","Steam Generation Plant","Reserve Account","1080001 Accum Prov for Deprec")</f>
        <v>592354424.45000017</v>
      </c>
      <c r="F16" s="18">
        <f>+F13+GETPIVOTDATA("Total Reserve",$A$3,"Function","Transmission Plant - Electric","Reserve Account","1080001 Accum Prov for Deprec")</f>
        <v>271126665.00999999</v>
      </c>
      <c r="G16" s="5">
        <f>+G13+GETPIVOTDATA("Total Reserve",$A$3,"Reserve Account","1080001 Accum Prov for Deprec")</f>
        <v>1219240391.6900001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2"/>
  <sheetViews>
    <sheetView workbookViewId="0">
      <pane ySplit="1" topLeftCell="A102" activePane="bottomLeft" state="frozen"/>
      <selection pane="bottomLeft" activeCell="D143" sqref="D143"/>
    </sheetView>
  </sheetViews>
  <sheetFormatPr defaultRowHeight="14.5" x14ac:dyDescent="0.35"/>
  <cols>
    <col min="1" max="1" width="23.7265625" style="1" bestFit="1" customWidth="1"/>
    <col min="2" max="2" width="26.1796875" style="1" bestFit="1" customWidth="1"/>
    <col min="3" max="3" width="8.26953125" style="1" bestFit="1" customWidth="1"/>
    <col min="4" max="4" width="35.453125" style="1" bestFit="1" customWidth="1"/>
    <col min="5" max="5" width="34.81640625" style="1" bestFit="1" customWidth="1"/>
    <col min="6" max="6" width="17.26953125" bestFit="1" customWidth="1"/>
  </cols>
  <sheetData>
    <row r="1" spans="1:6" s="3" customFormat="1" ht="15" thickBot="1" x14ac:dyDescent="0.4">
      <c r="A1" s="8" t="s">
        <v>179</v>
      </c>
      <c r="B1" s="8" t="s">
        <v>180</v>
      </c>
      <c r="C1" s="8" t="s">
        <v>181</v>
      </c>
      <c r="D1" s="8" t="s">
        <v>182</v>
      </c>
      <c r="E1" s="8" t="s">
        <v>183</v>
      </c>
      <c r="F1" s="9" t="s">
        <v>0</v>
      </c>
    </row>
    <row r="2" spans="1:6" x14ac:dyDescent="0.35">
      <c r="A2" s="1" t="s">
        <v>26</v>
      </c>
      <c r="B2" s="1" t="s">
        <v>28</v>
      </c>
      <c r="C2" s="1" t="s">
        <v>83</v>
      </c>
      <c r="D2" s="1" t="s">
        <v>159</v>
      </c>
      <c r="E2" s="1" t="s">
        <v>3</v>
      </c>
      <c r="F2" s="2">
        <v>7079491.3200000003</v>
      </c>
    </row>
    <row r="3" spans="1:6" x14ac:dyDescent="0.35">
      <c r="A3" s="1" t="s">
        <v>26</v>
      </c>
      <c r="B3" s="1" t="s">
        <v>28</v>
      </c>
      <c r="C3" s="1" t="s">
        <v>83</v>
      </c>
      <c r="D3" s="1" t="s">
        <v>122</v>
      </c>
      <c r="E3" s="1" t="s">
        <v>3</v>
      </c>
      <c r="F3" s="2">
        <v>28378983.800000001</v>
      </c>
    </row>
    <row r="4" spans="1:6" x14ac:dyDescent="0.35">
      <c r="A4" s="1" t="s">
        <v>26</v>
      </c>
      <c r="B4" s="1" t="s">
        <v>28</v>
      </c>
      <c r="C4" s="1" t="s">
        <v>57</v>
      </c>
      <c r="D4" s="1" t="s">
        <v>140</v>
      </c>
      <c r="E4" s="1" t="s">
        <v>3</v>
      </c>
      <c r="F4" s="2">
        <v>28828641.23</v>
      </c>
    </row>
    <row r="5" spans="1:6" x14ac:dyDescent="0.35">
      <c r="A5" s="1" t="s">
        <v>26</v>
      </c>
      <c r="B5" s="1" t="s">
        <v>28</v>
      </c>
      <c r="C5" s="1" t="s">
        <v>57</v>
      </c>
      <c r="D5" s="1" t="s">
        <v>88</v>
      </c>
      <c r="E5" s="1" t="s">
        <v>3</v>
      </c>
      <c r="F5" s="2">
        <v>422681820.61000001</v>
      </c>
    </row>
    <row r="6" spans="1:6" x14ac:dyDescent="0.35">
      <c r="A6" s="1" t="s">
        <v>26</v>
      </c>
      <c r="B6" s="1" t="s">
        <v>28</v>
      </c>
      <c r="C6" s="1" t="s">
        <v>57</v>
      </c>
      <c r="D6" s="1" t="s">
        <v>173</v>
      </c>
      <c r="E6" s="1" t="s">
        <v>3</v>
      </c>
      <c r="F6" s="2">
        <v>7746214.1799999997</v>
      </c>
    </row>
    <row r="7" spans="1:6" x14ac:dyDescent="0.35">
      <c r="A7" s="1" t="s">
        <v>26</v>
      </c>
      <c r="B7" s="1" t="s">
        <v>28</v>
      </c>
      <c r="C7" s="1" t="s">
        <v>86</v>
      </c>
      <c r="D7" s="1" t="s">
        <v>85</v>
      </c>
      <c r="E7" s="1" t="s">
        <v>3</v>
      </c>
      <c r="F7" s="2">
        <v>34479644.659999996</v>
      </c>
    </row>
    <row r="8" spans="1:6" x14ac:dyDescent="0.35">
      <c r="A8" s="1" t="s">
        <v>26</v>
      </c>
      <c r="B8" s="1" t="s">
        <v>28</v>
      </c>
      <c r="C8" s="1" t="s">
        <v>86</v>
      </c>
      <c r="D8" s="1" t="s">
        <v>89</v>
      </c>
      <c r="E8" s="1" t="s">
        <v>3</v>
      </c>
      <c r="F8" s="2">
        <v>37932456.740000002</v>
      </c>
    </row>
    <row r="9" spans="1:6" x14ac:dyDescent="0.35">
      <c r="A9" s="1" t="s">
        <v>26</v>
      </c>
      <c r="B9" s="1" t="s">
        <v>28</v>
      </c>
      <c r="C9" s="1" t="s">
        <v>138</v>
      </c>
      <c r="D9" s="1" t="s">
        <v>141</v>
      </c>
      <c r="E9" s="1" t="s">
        <v>3</v>
      </c>
      <c r="F9" s="2">
        <v>2598553.54</v>
      </c>
    </row>
    <row r="10" spans="1:6" x14ac:dyDescent="0.35">
      <c r="A10" s="1" t="s">
        <v>26</v>
      </c>
      <c r="B10" s="1" t="s">
        <v>28</v>
      </c>
      <c r="C10" s="1" t="s">
        <v>138</v>
      </c>
      <c r="D10" s="1" t="s">
        <v>137</v>
      </c>
      <c r="E10" s="1" t="s">
        <v>3</v>
      </c>
      <c r="F10" s="2">
        <v>14114235.82</v>
      </c>
    </row>
    <row r="11" spans="1:6" x14ac:dyDescent="0.35">
      <c r="A11" s="1" t="s">
        <v>26</v>
      </c>
      <c r="B11" s="1" t="s">
        <v>28</v>
      </c>
      <c r="C11" s="1" t="s">
        <v>82</v>
      </c>
      <c r="D11" s="1" t="s">
        <v>142</v>
      </c>
      <c r="E11" s="1" t="s">
        <v>3</v>
      </c>
      <c r="F11" s="2">
        <v>1759129.23</v>
      </c>
    </row>
    <row r="12" spans="1:6" x14ac:dyDescent="0.35">
      <c r="A12" s="1" t="s">
        <v>26</v>
      </c>
      <c r="B12" s="1" t="s">
        <v>28</v>
      </c>
      <c r="C12" s="1" t="s">
        <v>82</v>
      </c>
      <c r="D12" s="1" t="s">
        <v>81</v>
      </c>
      <c r="E12" s="1" t="s">
        <v>3</v>
      </c>
      <c r="F12" s="2">
        <v>5068906.71</v>
      </c>
    </row>
    <row r="13" spans="1:6" x14ac:dyDescent="0.35">
      <c r="A13" s="1" t="s">
        <v>26</v>
      </c>
      <c r="B13" s="1" t="s">
        <v>28</v>
      </c>
      <c r="C13" s="1" t="s">
        <v>29</v>
      </c>
      <c r="D13" s="1" t="s">
        <v>121</v>
      </c>
      <c r="E13" s="1" t="s">
        <v>3</v>
      </c>
      <c r="F13" s="2">
        <v>516721</v>
      </c>
    </row>
    <row r="14" spans="1:6" x14ac:dyDescent="0.35">
      <c r="A14" s="1" t="s">
        <v>26</v>
      </c>
      <c r="B14" s="1" t="s">
        <v>28</v>
      </c>
      <c r="C14" s="1" t="s">
        <v>29</v>
      </c>
      <c r="D14" s="1" t="s">
        <v>27</v>
      </c>
      <c r="E14" s="1" t="s">
        <v>3</v>
      </c>
      <c r="F14" s="2">
        <v>23451.88</v>
      </c>
    </row>
    <row r="15" spans="1:6" x14ac:dyDescent="0.35">
      <c r="A15" s="1" t="s">
        <v>26</v>
      </c>
      <c r="B15" s="1" t="s">
        <v>28</v>
      </c>
      <c r="C15" s="1" t="s">
        <v>29</v>
      </c>
      <c r="D15" s="1" t="s">
        <v>61</v>
      </c>
      <c r="E15" s="1" t="s">
        <v>3</v>
      </c>
      <c r="F15" s="2">
        <v>841890.64</v>
      </c>
    </row>
    <row r="16" spans="1:6" x14ac:dyDescent="0.35">
      <c r="A16" s="1" t="s">
        <v>26</v>
      </c>
      <c r="B16" s="1" t="s">
        <v>28</v>
      </c>
      <c r="C16" s="1" t="s">
        <v>29</v>
      </c>
      <c r="D16" s="1" t="s">
        <v>106</v>
      </c>
      <c r="E16" s="1" t="s">
        <v>3</v>
      </c>
      <c r="F16" s="2">
        <v>1255989.1499999999</v>
      </c>
    </row>
    <row r="17" spans="1:6" x14ac:dyDescent="0.35">
      <c r="A17" s="1" t="s">
        <v>26</v>
      </c>
      <c r="B17" s="1" t="s">
        <v>28</v>
      </c>
      <c r="C17" s="1" t="s">
        <v>29</v>
      </c>
      <c r="D17" s="1" t="s">
        <v>143</v>
      </c>
      <c r="E17" s="1" t="s">
        <v>3</v>
      </c>
      <c r="F17" s="2">
        <v>2594011.54</v>
      </c>
    </row>
    <row r="18" spans="1:6" x14ac:dyDescent="0.35">
      <c r="A18" s="1" t="s">
        <v>26</v>
      </c>
      <c r="B18" s="1" t="s">
        <v>28</v>
      </c>
      <c r="C18" s="1" t="s">
        <v>29</v>
      </c>
      <c r="D18" s="1" t="s">
        <v>103</v>
      </c>
      <c r="E18" s="1" t="s">
        <v>3</v>
      </c>
      <c r="F18" s="2">
        <v>1332362.08</v>
      </c>
    </row>
    <row r="19" spans="1:6" x14ac:dyDescent="0.35">
      <c r="A19" s="1" t="s">
        <v>30</v>
      </c>
      <c r="B19" s="1" t="s">
        <v>31</v>
      </c>
      <c r="C19" s="1" t="s">
        <v>146</v>
      </c>
      <c r="D19" s="1" t="s">
        <v>145</v>
      </c>
      <c r="E19" s="1" t="s">
        <v>3</v>
      </c>
      <c r="F19" s="2">
        <v>10669306.83</v>
      </c>
    </row>
    <row r="20" spans="1:6" x14ac:dyDescent="0.35">
      <c r="A20" s="1" t="s">
        <v>30</v>
      </c>
      <c r="B20" s="1" t="s">
        <v>31</v>
      </c>
      <c r="C20" s="1" t="s">
        <v>120</v>
      </c>
      <c r="D20" s="1" t="s">
        <v>162</v>
      </c>
      <c r="E20" s="1" t="s">
        <v>3</v>
      </c>
      <c r="F20" s="2">
        <v>2430822.5699999998</v>
      </c>
    </row>
    <row r="21" spans="1:6" x14ac:dyDescent="0.35">
      <c r="A21" s="1" t="s">
        <v>26</v>
      </c>
      <c r="B21" s="1" t="s">
        <v>31</v>
      </c>
      <c r="C21" s="1" t="s">
        <v>120</v>
      </c>
      <c r="D21" s="1" t="s">
        <v>160</v>
      </c>
      <c r="E21" s="1" t="s">
        <v>3</v>
      </c>
      <c r="F21" s="2">
        <v>6281.96</v>
      </c>
    </row>
    <row r="22" spans="1:6" x14ac:dyDescent="0.35">
      <c r="A22" s="1" t="s">
        <v>26</v>
      </c>
      <c r="B22" s="1" t="s">
        <v>31</v>
      </c>
      <c r="C22" s="1" t="s">
        <v>120</v>
      </c>
      <c r="D22" s="1" t="s">
        <v>119</v>
      </c>
      <c r="E22" s="1" t="s">
        <v>3</v>
      </c>
      <c r="F22" s="2">
        <v>46515</v>
      </c>
    </row>
    <row r="23" spans="1:6" x14ac:dyDescent="0.35">
      <c r="A23" s="1" t="s">
        <v>30</v>
      </c>
      <c r="B23" s="1" t="s">
        <v>31</v>
      </c>
      <c r="C23" s="1" t="s">
        <v>33</v>
      </c>
      <c r="D23" s="1" t="s">
        <v>32</v>
      </c>
      <c r="E23" s="1" t="s">
        <v>3</v>
      </c>
      <c r="F23" s="2">
        <v>44887390.850000001</v>
      </c>
    </row>
    <row r="24" spans="1:6" x14ac:dyDescent="0.35">
      <c r="A24" s="1" t="s">
        <v>26</v>
      </c>
      <c r="B24" s="1" t="s">
        <v>31</v>
      </c>
      <c r="C24" s="1" t="s">
        <v>33</v>
      </c>
      <c r="D24" s="1" t="s">
        <v>87</v>
      </c>
      <c r="E24" s="1" t="s">
        <v>3</v>
      </c>
      <c r="F24" s="2">
        <v>392267.48</v>
      </c>
    </row>
    <row r="25" spans="1:6" x14ac:dyDescent="0.35">
      <c r="A25" s="1" t="s">
        <v>26</v>
      </c>
      <c r="B25" s="1" t="s">
        <v>31</v>
      </c>
      <c r="C25" s="1" t="s">
        <v>33</v>
      </c>
      <c r="D25" s="1" t="s">
        <v>139</v>
      </c>
      <c r="E25" s="1" t="s">
        <v>3</v>
      </c>
      <c r="F25" s="2">
        <v>5836608.9199999999</v>
      </c>
    </row>
    <row r="26" spans="1:6" x14ac:dyDescent="0.35">
      <c r="A26" s="1" t="s">
        <v>30</v>
      </c>
      <c r="B26" s="1" t="s">
        <v>31</v>
      </c>
      <c r="C26" s="1" t="s">
        <v>148</v>
      </c>
      <c r="D26" s="1" t="s">
        <v>147</v>
      </c>
      <c r="E26" s="1" t="s">
        <v>3</v>
      </c>
      <c r="F26" s="2">
        <v>256524.78</v>
      </c>
    </row>
    <row r="27" spans="1:6" x14ac:dyDescent="0.35">
      <c r="A27" s="1" t="s">
        <v>30</v>
      </c>
      <c r="B27" s="1" t="s">
        <v>31</v>
      </c>
      <c r="C27" s="1" t="s">
        <v>176</v>
      </c>
      <c r="D27" s="1" t="s">
        <v>175</v>
      </c>
      <c r="E27" s="1" t="s">
        <v>3</v>
      </c>
      <c r="F27" s="2">
        <v>64375768.340000004</v>
      </c>
    </row>
    <row r="28" spans="1:6" x14ac:dyDescent="0.35">
      <c r="A28" s="1" t="s">
        <v>30</v>
      </c>
      <c r="B28" s="1" t="s">
        <v>31</v>
      </c>
      <c r="C28" s="1" t="s">
        <v>126</v>
      </c>
      <c r="D28" s="1" t="s">
        <v>125</v>
      </c>
      <c r="E28" s="1" t="s">
        <v>3</v>
      </c>
      <c r="F28" s="2">
        <v>56809047.859999999</v>
      </c>
    </row>
    <row r="29" spans="1:6" x14ac:dyDescent="0.35">
      <c r="A29" s="1" t="s">
        <v>30</v>
      </c>
      <c r="B29" s="1" t="s">
        <v>31</v>
      </c>
      <c r="C29" s="1" t="s">
        <v>108</v>
      </c>
      <c r="D29" s="1" t="s">
        <v>107</v>
      </c>
      <c r="E29" s="1" t="s">
        <v>3</v>
      </c>
      <c r="F29" s="2">
        <v>88578795.25</v>
      </c>
    </row>
    <row r="30" spans="1:6" x14ac:dyDescent="0.35">
      <c r="A30" s="1" t="s">
        <v>30</v>
      </c>
      <c r="B30" s="1" t="s">
        <v>31</v>
      </c>
      <c r="C30" s="1" t="s">
        <v>129</v>
      </c>
      <c r="D30" s="1" t="s">
        <v>128</v>
      </c>
      <c r="E30" s="1" t="s">
        <v>3</v>
      </c>
      <c r="F30" s="2">
        <v>251229.2</v>
      </c>
    </row>
    <row r="31" spans="1:6" x14ac:dyDescent="0.35">
      <c r="A31" s="1" t="s">
        <v>30</v>
      </c>
      <c r="B31" s="1" t="s">
        <v>31</v>
      </c>
      <c r="C31" s="1" t="s">
        <v>65</v>
      </c>
      <c r="D31" s="1" t="s">
        <v>64</v>
      </c>
      <c r="E31" s="1" t="s">
        <v>3</v>
      </c>
      <c r="F31" s="2">
        <v>85297.25</v>
      </c>
    </row>
    <row r="32" spans="1:6" x14ac:dyDescent="0.35">
      <c r="A32" s="1" t="s">
        <v>30</v>
      </c>
      <c r="B32" s="1" t="s">
        <v>31</v>
      </c>
      <c r="C32" s="1" t="s">
        <v>35</v>
      </c>
      <c r="D32" s="1" t="s">
        <v>34</v>
      </c>
      <c r="E32" s="1" t="s">
        <v>3</v>
      </c>
      <c r="F32" s="2">
        <v>55359.21</v>
      </c>
    </row>
    <row r="33" spans="1:6" x14ac:dyDescent="0.35">
      <c r="A33" s="1" t="s">
        <v>30</v>
      </c>
      <c r="B33" s="1" t="s">
        <v>31</v>
      </c>
      <c r="C33" s="1" t="s">
        <v>165</v>
      </c>
      <c r="D33" s="1" t="s">
        <v>164</v>
      </c>
      <c r="E33" s="1" t="s">
        <v>3</v>
      </c>
      <c r="F33" s="2">
        <v>29910.83</v>
      </c>
    </row>
    <row r="34" spans="1:6" x14ac:dyDescent="0.35">
      <c r="A34" s="1" t="s">
        <v>1</v>
      </c>
      <c r="B34" s="1" t="s">
        <v>13</v>
      </c>
      <c r="C34" s="1" t="s">
        <v>153</v>
      </c>
      <c r="D34" s="1" t="s">
        <v>152</v>
      </c>
      <c r="E34" s="1" t="s">
        <v>3</v>
      </c>
      <c r="F34" s="2">
        <v>3057263.54</v>
      </c>
    </row>
    <row r="35" spans="1:6" x14ac:dyDescent="0.35">
      <c r="A35" s="1" t="s">
        <v>1</v>
      </c>
      <c r="B35" s="1" t="s">
        <v>13</v>
      </c>
      <c r="C35" s="1" t="s">
        <v>18</v>
      </c>
      <c r="D35" s="1" t="s">
        <v>17</v>
      </c>
      <c r="E35" s="1" t="s">
        <v>3</v>
      </c>
      <c r="F35" s="2">
        <v>2765956.39</v>
      </c>
    </row>
    <row r="36" spans="1:6" x14ac:dyDescent="0.35">
      <c r="A36" s="1" t="s">
        <v>1</v>
      </c>
      <c r="B36" s="1" t="s">
        <v>13</v>
      </c>
      <c r="C36" s="1" t="s">
        <v>44</v>
      </c>
      <c r="D36" s="1" t="s">
        <v>43</v>
      </c>
      <c r="E36" s="1" t="s">
        <v>3</v>
      </c>
      <c r="F36" s="2">
        <v>42906553.850000001</v>
      </c>
    </row>
    <row r="37" spans="1:6" x14ac:dyDescent="0.35">
      <c r="A37" s="1" t="s">
        <v>1</v>
      </c>
      <c r="B37" s="1" t="s">
        <v>13</v>
      </c>
      <c r="C37" s="1" t="s">
        <v>44</v>
      </c>
      <c r="D37" s="1" t="s">
        <v>79</v>
      </c>
      <c r="E37" s="1" t="s">
        <v>3</v>
      </c>
      <c r="F37" s="2">
        <v>309796.75</v>
      </c>
    </row>
    <row r="38" spans="1:6" x14ac:dyDescent="0.35">
      <c r="A38" s="1" t="s">
        <v>1</v>
      </c>
      <c r="B38" s="1" t="s">
        <v>13</v>
      </c>
      <c r="C38" s="1" t="s">
        <v>20</v>
      </c>
      <c r="D38" s="1" t="s">
        <v>19</v>
      </c>
      <c r="E38" s="1" t="s">
        <v>3</v>
      </c>
      <c r="F38" s="2">
        <v>112061420.34999999</v>
      </c>
    </row>
    <row r="39" spans="1:6" x14ac:dyDescent="0.35">
      <c r="A39" s="1" t="s">
        <v>1</v>
      </c>
      <c r="B39" s="1" t="s">
        <v>13</v>
      </c>
      <c r="C39" s="1" t="s">
        <v>46</v>
      </c>
      <c r="D39" s="1" t="s">
        <v>45</v>
      </c>
      <c r="E39" s="1" t="s">
        <v>3</v>
      </c>
      <c r="F39" s="2">
        <v>78571016.25</v>
      </c>
    </row>
    <row r="40" spans="1:6" x14ac:dyDescent="0.35">
      <c r="A40" s="1" t="s">
        <v>1</v>
      </c>
      <c r="B40" s="1" t="s">
        <v>13</v>
      </c>
      <c r="C40" s="1" t="s">
        <v>98</v>
      </c>
      <c r="D40" s="1" t="s">
        <v>97</v>
      </c>
      <c r="E40" s="1" t="s">
        <v>3</v>
      </c>
      <c r="F40" s="2">
        <v>3403303.01</v>
      </c>
    </row>
    <row r="41" spans="1:6" x14ac:dyDescent="0.35">
      <c r="A41" s="1" t="s">
        <v>1</v>
      </c>
      <c r="B41" s="1" t="s">
        <v>13</v>
      </c>
      <c r="C41" s="1" t="s">
        <v>73</v>
      </c>
      <c r="D41" s="1" t="s">
        <v>72</v>
      </c>
      <c r="E41" s="1" t="s">
        <v>3</v>
      </c>
      <c r="F41" s="2">
        <v>4549393.1399999997</v>
      </c>
    </row>
    <row r="42" spans="1:6" x14ac:dyDescent="0.35">
      <c r="A42" s="1" t="s">
        <v>1</v>
      </c>
      <c r="B42" s="1" t="s">
        <v>13</v>
      </c>
      <c r="C42" s="1" t="s">
        <v>113</v>
      </c>
      <c r="D42" s="1" t="s">
        <v>112</v>
      </c>
      <c r="E42" s="1" t="s">
        <v>3</v>
      </c>
      <c r="F42" s="2">
        <v>47063575.960000001</v>
      </c>
    </row>
    <row r="43" spans="1:6" x14ac:dyDescent="0.35">
      <c r="A43" s="1" t="s">
        <v>1</v>
      </c>
      <c r="B43" s="1" t="s">
        <v>13</v>
      </c>
      <c r="C43" s="1" t="s">
        <v>48</v>
      </c>
      <c r="D43" s="1" t="s">
        <v>47</v>
      </c>
      <c r="E43" s="1" t="s">
        <v>3</v>
      </c>
      <c r="F43" s="2">
        <v>29642161.550000001</v>
      </c>
    </row>
    <row r="44" spans="1:6" x14ac:dyDescent="0.35">
      <c r="A44" s="1" t="s">
        <v>1</v>
      </c>
      <c r="B44" s="1" t="s">
        <v>13</v>
      </c>
      <c r="C44" s="1" t="s">
        <v>22</v>
      </c>
      <c r="D44" s="1" t="s">
        <v>21</v>
      </c>
      <c r="E44" s="1" t="s">
        <v>3</v>
      </c>
      <c r="F44" s="2">
        <v>11577639.539999999</v>
      </c>
    </row>
    <row r="45" spans="1:6" x14ac:dyDescent="0.35">
      <c r="A45" s="1" t="s">
        <v>1</v>
      </c>
      <c r="B45" s="1" t="s">
        <v>13</v>
      </c>
      <c r="C45" s="1" t="s">
        <v>100</v>
      </c>
      <c r="D45" s="1" t="s">
        <v>99</v>
      </c>
      <c r="E45" s="1" t="s">
        <v>3</v>
      </c>
      <c r="F45" s="2">
        <v>-4685720.29</v>
      </c>
    </row>
    <row r="46" spans="1:6" x14ac:dyDescent="0.35">
      <c r="A46" s="1" t="s">
        <v>1</v>
      </c>
      <c r="B46" s="1" t="s">
        <v>13</v>
      </c>
      <c r="C46" s="1" t="s">
        <v>50</v>
      </c>
      <c r="D46" s="1" t="s">
        <v>49</v>
      </c>
      <c r="E46" s="1" t="s">
        <v>3</v>
      </c>
      <c r="F46" s="2">
        <v>1426407.7</v>
      </c>
    </row>
    <row r="47" spans="1:6" x14ac:dyDescent="0.35">
      <c r="A47" s="1" t="s">
        <v>30</v>
      </c>
      <c r="B47" s="1" t="s">
        <v>4</v>
      </c>
      <c r="C47" s="1" t="s">
        <v>42</v>
      </c>
      <c r="D47" s="1" t="s">
        <v>174</v>
      </c>
      <c r="E47" s="1" t="s">
        <v>3</v>
      </c>
      <c r="F47" s="2">
        <v>11844.78</v>
      </c>
    </row>
    <row r="48" spans="1:6" x14ac:dyDescent="0.35">
      <c r="A48" s="1" t="s">
        <v>1</v>
      </c>
      <c r="B48" s="1" t="s">
        <v>4</v>
      </c>
      <c r="C48" s="1" t="s">
        <v>52</v>
      </c>
      <c r="D48" s="1" t="s">
        <v>51</v>
      </c>
      <c r="E48" s="1" t="s">
        <v>3</v>
      </c>
      <c r="F48" s="2">
        <v>11439.34</v>
      </c>
    </row>
    <row r="49" spans="1:6" x14ac:dyDescent="0.35">
      <c r="A49" s="1" t="s">
        <v>1</v>
      </c>
      <c r="B49" s="1" t="s">
        <v>4</v>
      </c>
      <c r="C49" s="1" t="s">
        <v>12</v>
      </c>
      <c r="D49" s="1" t="s">
        <v>168</v>
      </c>
      <c r="E49" s="1" t="s">
        <v>3</v>
      </c>
      <c r="F49" s="2">
        <v>13567746.99</v>
      </c>
    </row>
    <row r="50" spans="1:6" x14ac:dyDescent="0.35">
      <c r="A50" s="1" t="s">
        <v>26</v>
      </c>
      <c r="B50" s="1" t="s">
        <v>4</v>
      </c>
      <c r="C50" s="1" t="s">
        <v>12</v>
      </c>
      <c r="D50" s="1" t="s">
        <v>58</v>
      </c>
      <c r="E50" s="1" t="s">
        <v>3</v>
      </c>
      <c r="F50" s="2">
        <v>6098.63</v>
      </c>
    </row>
    <row r="51" spans="1:6" x14ac:dyDescent="0.35">
      <c r="A51" s="1" t="s">
        <v>30</v>
      </c>
      <c r="B51" s="1" t="s">
        <v>4</v>
      </c>
      <c r="C51" s="1" t="s">
        <v>12</v>
      </c>
      <c r="D51" s="1" t="s">
        <v>127</v>
      </c>
      <c r="E51" s="1" t="s">
        <v>3</v>
      </c>
      <c r="F51" s="2">
        <v>31666.57</v>
      </c>
    </row>
    <row r="52" spans="1:6" x14ac:dyDescent="0.35">
      <c r="A52" s="1" t="s">
        <v>1</v>
      </c>
      <c r="B52" s="1" t="s">
        <v>4</v>
      </c>
      <c r="C52" s="1" t="s">
        <v>5</v>
      </c>
      <c r="D52" s="1" t="s">
        <v>2</v>
      </c>
      <c r="E52" s="1" t="s">
        <v>3</v>
      </c>
      <c r="F52" s="2">
        <v>625341.99</v>
      </c>
    </row>
    <row r="53" spans="1:6" x14ac:dyDescent="0.35">
      <c r="A53" s="1" t="s">
        <v>26</v>
      </c>
      <c r="B53" s="1" t="s">
        <v>4</v>
      </c>
      <c r="C53" s="1" t="s">
        <v>5</v>
      </c>
      <c r="D53" s="1" t="s">
        <v>104</v>
      </c>
      <c r="E53" s="1" t="s">
        <v>3</v>
      </c>
      <c r="F53" s="2">
        <v>276914.7</v>
      </c>
    </row>
    <row r="54" spans="1:6" x14ac:dyDescent="0.35">
      <c r="A54" s="1" t="s">
        <v>30</v>
      </c>
      <c r="B54" s="1" t="s">
        <v>4</v>
      </c>
      <c r="C54" s="1" t="s">
        <v>5</v>
      </c>
      <c r="D54" s="1" t="s">
        <v>177</v>
      </c>
      <c r="E54" s="1" t="s">
        <v>3</v>
      </c>
      <c r="F54" s="2">
        <v>13387.7</v>
      </c>
    </row>
    <row r="55" spans="1:6" x14ac:dyDescent="0.35">
      <c r="A55" s="1" t="s">
        <v>1</v>
      </c>
      <c r="B55" s="1" t="s">
        <v>4</v>
      </c>
      <c r="C55" s="1" t="s">
        <v>56</v>
      </c>
      <c r="D55" s="1" t="s">
        <v>55</v>
      </c>
      <c r="E55" s="1" t="s">
        <v>3</v>
      </c>
      <c r="F55" s="2">
        <v>11158.8</v>
      </c>
    </row>
    <row r="56" spans="1:6" x14ac:dyDescent="0.35">
      <c r="A56" s="1" t="s">
        <v>26</v>
      </c>
      <c r="B56" s="1" t="s">
        <v>4</v>
      </c>
      <c r="C56" s="1" t="s">
        <v>56</v>
      </c>
      <c r="D56" s="1" t="s">
        <v>124</v>
      </c>
      <c r="E56" s="1" t="s">
        <v>3</v>
      </c>
      <c r="F56" s="2">
        <v>614.70000000000005</v>
      </c>
    </row>
    <row r="57" spans="1:6" x14ac:dyDescent="0.35">
      <c r="A57" s="1" t="s">
        <v>1</v>
      </c>
      <c r="B57" s="1" t="s">
        <v>4</v>
      </c>
      <c r="C57" s="1" t="s">
        <v>7</v>
      </c>
      <c r="D57" s="1" t="s">
        <v>6</v>
      </c>
      <c r="E57" s="1" t="s">
        <v>3</v>
      </c>
      <c r="F57" s="2">
        <v>500381.89</v>
      </c>
    </row>
    <row r="58" spans="1:6" x14ac:dyDescent="0.35">
      <c r="A58" s="1" t="s">
        <v>26</v>
      </c>
      <c r="B58" s="1" t="s">
        <v>4</v>
      </c>
      <c r="C58" s="1" t="s">
        <v>7</v>
      </c>
      <c r="D58" s="1" t="s">
        <v>84</v>
      </c>
      <c r="E58" s="1" t="s">
        <v>3</v>
      </c>
      <c r="F58" s="2">
        <v>10889.75</v>
      </c>
    </row>
    <row r="59" spans="1:6" x14ac:dyDescent="0.35">
      <c r="A59" s="1" t="s">
        <v>30</v>
      </c>
      <c r="B59" s="1" t="s">
        <v>4</v>
      </c>
      <c r="C59" s="1" t="s">
        <v>7</v>
      </c>
      <c r="D59" s="1" t="s">
        <v>178</v>
      </c>
      <c r="E59" s="1" t="s">
        <v>3</v>
      </c>
      <c r="F59" s="2">
        <v>17292.419999999998</v>
      </c>
    </row>
    <row r="60" spans="1:6" x14ac:dyDescent="0.35">
      <c r="A60" s="1" t="s">
        <v>1</v>
      </c>
      <c r="B60" s="1" t="s">
        <v>4</v>
      </c>
      <c r="C60" s="1" t="s">
        <v>91</v>
      </c>
      <c r="D60" s="1" t="s">
        <v>110</v>
      </c>
      <c r="E60" s="1" t="s">
        <v>3</v>
      </c>
      <c r="F60" s="2">
        <v>79035.17</v>
      </c>
    </row>
    <row r="61" spans="1:6" x14ac:dyDescent="0.35">
      <c r="A61" s="1" t="s">
        <v>26</v>
      </c>
      <c r="B61" s="1" t="s">
        <v>4</v>
      </c>
      <c r="C61" s="1" t="s">
        <v>91</v>
      </c>
      <c r="D61" s="1" t="s">
        <v>157</v>
      </c>
      <c r="E61" s="1" t="s">
        <v>3</v>
      </c>
      <c r="F61" s="2">
        <v>35899.370000000003</v>
      </c>
    </row>
    <row r="62" spans="1:6" x14ac:dyDescent="0.35">
      <c r="A62" s="1" t="s">
        <v>30</v>
      </c>
      <c r="B62" s="1" t="s">
        <v>4</v>
      </c>
      <c r="C62" s="1" t="s">
        <v>91</v>
      </c>
      <c r="D62" s="1" t="s">
        <v>90</v>
      </c>
      <c r="E62" s="1" t="s">
        <v>3</v>
      </c>
      <c r="F62" s="2">
        <v>2263.9</v>
      </c>
    </row>
    <row r="63" spans="1:6" x14ac:dyDescent="0.35">
      <c r="A63" s="1" t="s">
        <v>1</v>
      </c>
      <c r="B63" s="1" t="s">
        <v>4</v>
      </c>
      <c r="C63" s="1" t="s">
        <v>37</v>
      </c>
      <c r="D63" s="1" t="s">
        <v>41</v>
      </c>
      <c r="E63" s="1" t="s">
        <v>3</v>
      </c>
      <c r="F63" s="2">
        <v>1192301.08</v>
      </c>
    </row>
    <row r="64" spans="1:6" x14ac:dyDescent="0.35">
      <c r="A64" s="1" t="s">
        <v>26</v>
      </c>
      <c r="B64" s="1" t="s">
        <v>4</v>
      </c>
      <c r="C64" s="1" t="s">
        <v>37</v>
      </c>
      <c r="D64" s="1" t="s">
        <v>59</v>
      </c>
      <c r="E64" s="1" t="s">
        <v>3</v>
      </c>
      <c r="F64" s="2">
        <v>8669.09</v>
      </c>
    </row>
    <row r="65" spans="1:6" x14ac:dyDescent="0.35">
      <c r="A65" s="1" t="s">
        <v>30</v>
      </c>
      <c r="B65" s="1" t="s">
        <v>4</v>
      </c>
      <c r="C65" s="1" t="s">
        <v>37</v>
      </c>
      <c r="D65" s="1" t="s">
        <v>36</v>
      </c>
      <c r="E65" s="1" t="s">
        <v>3</v>
      </c>
      <c r="F65" s="2">
        <v>1315503.3400000001</v>
      </c>
    </row>
    <row r="66" spans="1:6" x14ac:dyDescent="0.35">
      <c r="A66" s="1" t="s">
        <v>1</v>
      </c>
      <c r="B66" s="1" t="s">
        <v>4</v>
      </c>
      <c r="C66" s="1" t="s">
        <v>39</v>
      </c>
      <c r="D66" s="1" t="s">
        <v>166</v>
      </c>
      <c r="E66" s="1" t="s">
        <v>3</v>
      </c>
      <c r="F66" s="2">
        <v>56155.519999999997</v>
      </c>
    </row>
    <row r="67" spans="1:6" x14ac:dyDescent="0.35">
      <c r="A67" s="1" t="s">
        <v>26</v>
      </c>
      <c r="B67" s="1" t="s">
        <v>4</v>
      </c>
      <c r="C67" s="1" t="s">
        <v>39</v>
      </c>
      <c r="D67" s="1" t="s">
        <v>172</v>
      </c>
      <c r="E67" s="1" t="s">
        <v>3</v>
      </c>
      <c r="F67" s="2">
        <v>10463.15</v>
      </c>
    </row>
    <row r="68" spans="1:6" x14ac:dyDescent="0.35">
      <c r="A68" s="1" t="s">
        <v>30</v>
      </c>
      <c r="B68" s="1" t="s">
        <v>4</v>
      </c>
      <c r="C68" s="1" t="s">
        <v>39</v>
      </c>
      <c r="D68" s="1" t="s">
        <v>38</v>
      </c>
      <c r="E68" s="1" t="s">
        <v>3</v>
      </c>
      <c r="F68" s="2">
        <v>22836.77</v>
      </c>
    </row>
    <row r="69" spans="1:6" x14ac:dyDescent="0.35">
      <c r="A69" s="1" t="s">
        <v>1</v>
      </c>
      <c r="B69" s="1" t="s">
        <v>4</v>
      </c>
      <c r="C69" s="1" t="s">
        <v>93</v>
      </c>
      <c r="D69" s="1" t="s">
        <v>149</v>
      </c>
      <c r="E69" s="1" t="s">
        <v>3</v>
      </c>
      <c r="F69" s="2">
        <v>43768.36</v>
      </c>
    </row>
    <row r="70" spans="1:6" x14ac:dyDescent="0.35">
      <c r="A70" s="1" t="s">
        <v>30</v>
      </c>
      <c r="B70" s="1" t="s">
        <v>4</v>
      </c>
      <c r="C70" s="1" t="s">
        <v>93</v>
      </c>
      <c r="D70" s="1" t="s">
        <v>92</v>
      </c>
      <c r="E70" s="1" t="s">
        <v>3</v>
      </c>
      <c r="F70" s="2">
        <v>9416.7099999999991</v>
      </c>
    </row>
    <row r="71" spans="1:6" x14ac:dyDescent="0.35">
      <c r="A71" s="1" t="s">
        <v>1</v>
      </c>
      <c r="B71" s="1" t="s">
        <v>4</v>
      </c>
      <c r="C71" s="1" t="s">
        <v>67</v>
      </c>
      <c r="D71" s="1" t="s">
        <v>167</v>
      </c>
      <c r="E71" s="1" t="s">
        <v>3</v>
      </c>
      <c r="F71" s="2">
        <v>5834585.9900000002</v>
      </c>
    </row>
    <row r="72" spans="1:6" x14ac:dyDescent="0.35">
      <c r="A72" s="1" t="s">
        <v>26</v>
      </c>
      <c r="B72" s="1" t="s">
        <v>4</v>
      </c>
      <c r="C72" s="1" t="s">
        <v>67</v>
      </c>
      <c r="D72" s="1" t="s">
        <v>158</v>
      </c>
      <c r="E72" s="1" t="s">
        <v>3</v>
      </c>
      <c r="F72" s="2">
        <v>46396.72</v>
      </c>
    </row>
    <row r="73" spans="1:6" x14ac:dyDescent="0.35">
      <c r="A73" s="1" t="s">
        <v>30</v>
      </c>
      <c r="B73" s="1" t="s">
        <v>4</v>
      </c>
      <c r="C73" s="1" t="s">
        <v>67</v>
      </c>
      <c r="D73" s="1" t="s">
        <v>66</v>
      </c>
      <c r="E73" s="1" t="s">
        <v>3</v>
      </c>
      <c r="F73" s="2">
        <v>196235.75</v>
      </c>
    </row>
    <row r="74" spans="1:6" x14ac:dyDescent="0.35">
      <c r="A74" s="1" t="s">
        <v>1</v>
      </c>
      <c r="B74" s="1" t="s">
        <v>4</v>
      </c>
      <c r="C74" s="1" t="s">
        <v>96</v>
      </c>
      <c r="D74" s="1" t="s">
        <v>95</v>
      </c>
      <c r="E74" s="1" t="s">
        <v>3</v>
      </c>
      <c r="F74" s="2">
        <v>581419.69999999995</v>
      </c>
    </row>
    <row r="75" spans="1:6" x14ac:dyDescent="0.35">
      <c r="A75" s="1" t="s">
        <v>1</v>
      </c>
      <c r="B75" s="1" t="s">
        <v>4</v>
      </c>
      <c r="C75" s="1" t="s">
        <v>9</v>
      </c>
      <c r="D75" s="1" t="s">
        <v>8</v>
      </c>
      <c r="E75" s="1" t="s">
        <v>3</v>
      </c>
      <c r="F75" s="2">
        <v>644130.63</v>
      </c>
    </row>
    <row r="76" spans="1:6" x14ac:dyDescent="0.35">
      <c r="A76" s="1" t="s">
        <v>26</v>
      </c>
      <c r="B76" s="1" t="s">
        <v>4</v>
      </c>
      <c r="C76" s="1" t="s">
        <v>9</v>
      </c>
      <c r="D76" s="1" t="s">
        <v>60</v>
      </c>
      <c r="E76" s="1" t="s">
        <v>3</v>
      </c>
      <c r="F76" s="2">
        <v>159499.49</v>
      </c>
    </row>
    <row r="77" spans="1:6" x14ac:dyDescent="0.35">
      <c r="A77" s="1" t="s">
        <v>30</v>
      </c>
      <c r="B77" s="1" t="s">
        <v>4</v>
      </c>
      <c r="C77" s="1" t="s">
        <v>9</v>
      </c>
      <c r="D77" s="1" t="s">
        <v>40</v>
      </c>
      <c r="E77" s="1" t="s">
        <v>3</v>
      </c>
      <c r="F77" s="2">
        <v>256797.72</v>
      </c>
    </row>
    <row r="78" spans="1:6" x14ac:dyDescent="0.35">
      <c r="A78" s="1" t="s">
        <v>1</v>
      </c>
      <c r="B78" s="1" t="s">
        <v>4</v>
      </c>
      <c r="C78" s="1" t="s">
        <v>71</v>
      </c>
      <c r="D78" s="1" t="s">
        <v>70</v>
      </c>
      <c r="E78" s="1" t="s">
        <v>3</v>
      </c>
      <c r="F78" s="2">
        <v>89408.53</v>
      </c>
    </row>
    <row r="79" spans="1:6" x14ac:dyDescent="0.35">
      <c r="A79" s="1" t="s">
        <v>1</v>
      </c>
      <c r="B79" s="1" t="s">
        <v>15</v>
      </c>
      <c r="C79" s="1" t="s">
        <v>16</v>
      </c>
      <c r="D79" s="1" t="s">
        <v>118</v>
      </c>
      <c r="E79" s="1" t="s">
        <v>11</v>
      </c>
      <c r="F79" s="2">
        <v>1966</v>
      </c>
    </row>
    <row r="80" spans="1:6" x14ac:dyDescent="0.35">
      <c r="A80" s="1" t="s">
        <v>1</v>
      </c>
      <c r="B80" s="1" t="s">
        <v>15</v>
      </c>
      <c r="C80" s="1" t="s">
        <v>16</v>
      </c>
      <c r="D80" s="1" t="s">
        <v>171</v>
      </c>
      <c r="E80" s="1" t="s">
        <v>11</v>
      </c>
      <c r="F80" s="2">
        <v>2626</v>
      </c>
    </row>
    <row r="81" spans="1:6" x14ac:dyDescent="0.35">
      <c r="A81" s="1" t="s">
        <v>1</v>
      </c>
      <c r="B81" s="1" t="s">
        <v>15</v>
      </c>
      <c r="C81" s="1" t="s">
        <v>16</v>
      </c>
      <c r="D81" s="1" t="s">
        <v>156</v>
      </c>
      <c r="E81" s="1" t="s">
        <v>11</v>
      </c>
      <c r="F81" s="2">
        <v>2041</v>
      </c>
    </row>
    <row r="82" spans="1:6" x14ac:dyDescent="0.35">
      <c r="A82" s="1" t="s">
        <v>1</v>
      </c>
      <c r="B82" s="1" t="s">
        <v>15</v>
      </c>
      <c r="C82" s="1" t="s">
        <v>16</v>
      </c>
      <c r="D82" s="1" t="s">
        <v>77</v>
      </c>
      <c r="E82" s="1" t="s">
        <v>11</v>
      </c>
      <c r="F82" s="2">
        <v>1000</v>
      </c>
    </row>
    <row r="83" spans="1:6" x14ac:dyDescent="0.35">
      <c r="A83" s="1" t="s">
        <v>1</v>
      </c>
      <c r="B83" s="1" t="s">
        <v>15</v>
      </c>
      <c r="C83" s="1" t="s">
        <v>16</v>
      </c>
      <c r="D83" s="1" t="s">
        <v>117</v>
      </c>
      <c r="E83" s="1" t="s">
        <v>11</v>
      </c>
      <c r="F83" s="2">
        <v>1866</v>
      </c>
    </row>
    <row r="84" spans="1:6" x14ac:dyDescent="0.35">
      <c r="A84" s="1" t="s">
        <v>1</v>
      </c>
      <c r="B84" s="1" t="s">
        <v>15</v>
      </c>
      <c r="C84" s="1" t="s">
        <v>16</v>
      </c>
      <c r="D84" s="1" t="s">
        <v>155</v>
      </c>
      <c r="E84" s="1" t="s">
        <v>11</v>
      </c>
      <c r="F84" s="2">
        <v>1259</v>
      </c>
    </row>
    <row r="85" spans="1:6" x14ac:dyDescent="0.35">
      <c r="A85" s="1" t="s">
        <v>1</v>
      </c>
      <c r="B85" s="1" t="s">
        <v>15</v>
      </c>
      <c r="C85" s="1" t="s">
        <v>16</v>
      </c>
      <c r="D85" s="1" t="s">
        <v>102</v>
      </c>
      <c r="E85" s="1" t="s">
        <v>11</v>
      </c>
      <c r="F85" s="2">
        <v>6544.35</v>
      </c>
    </row>
    <row r="86" spans="1:6" x14ac:dyDescent="0.35">
      <c r="A86" s="1" t="s">
        <v>1</v>
      </c>
      <c r="B86" s="1" t="s">
        <v>15</v>
      </c>
      <c r="C86" s="1" t="s">
        <v>16</v>
      </c>
      <c r="D86" s="1" t="s">
        <v>76</v>
      </c>
      <c r="E86" s="1" t="s">
        <v>11</v>
      </c>
      <c r="F86" s="2">
        <v>2508</v>
      </c>
    </row>
    <row r="87" spans="1:6" x14ac:dyDescent="0.35">
      <c r="A87" s="1" t="s">
        <v>1</v>
      </c>
      <c r="B87" s="1" t="s">
        <v>15</v>
      </c>
      <c r="C87" s="1" t="s">
        <v>16</v>
      </c>
      <c r="D87" s="1" t="s">
        <v>170</v>
      </c>
      <c r="E87" s="1" t="s">
        <v>11</v>
      </c>
      <c r="F87" s="2">
        <v>404</v>
      </c>
    </row>
    <row r="88" spans="1:6" x14ac:dyDescent="0.35">
      <c r="A88" s="1" t="s">
        <v>1</v>
      </c>
      <c r="B88" s="1" t="s">
        <v>15</v>
      </c>
      <c r="C88" s="1" t="s">
        <v>16</v>
      </c>
      <c r="D88" s="1" t="s">
        <v>134</v>
      </c>
      <c r="E88" s="1" t="s">
        <v>11</v>
      </c>
      <c r="F88" s="2">
        <v>416</v>
      </c>
    </row>
    <row r="89" spans="1:6" x14ac:dyDescent="0.35">
      <c r="A89" s="1" t="s">
        <v>1</v>
      </c>
      <c r="B89" s="1" t="s">
        <v>15</v>
      </c>
      <c r="C89" s="1" t="s">
        <v>16</v>
      </c>
      <c r="D89" s="1" t="s">
        <v>133</v>
      </c>
      <c r="E89" s="1" t="s">
        <v>11</v>
      </c>
      <c r="F89" s="2">
        <v>1657</v>
      </c>
    </row>
    <row r="90" spans="1:6" x14ac:dyDescent="0.35">
      <c r="A90" s="1" t="s">
        <v>1</v>
      </c>
      <c r="B90" s="1" t="s">
        <v>15</v>
      </c>
      <c r="C90" s="1" t="s">
        <v>16</v>
      </c>
      <c r="D90" s="1" t="s">
        <v>116</v>
      </c>
      <c r="E90" s="1" t="s">
        <v>11</v>
      </c>
      <c r="F90" s="2">
        <v>2570</v>
      </c>
    </row>
    <row r="91" spans="1:6" x14ac:dyDescent="0.35">
      <c r="A91" s="1" t="s">
        <v>1</v>
      </c>
      <c r="B91" s="1" t="s">
        <v>15</v>
      </c>
      <c r="C91" s="1" t="s">
        <v>16</v>
      </c>
      <c r="D91" s="1" t="s">
        <v>169</v>
      </c>
      <c r="E91" s="1" t="s">
        <v>11</v>
      </c>
      <c r="F91" s="2">
        <v>874</v>
      </c>
    </row>
    <row r="92" spans="1:6" x14ac:dyDescent="0.35">
      <c r="A92" s="1" t="s">
        <v>1</v>
      </c>
      <c r="B92" s="1" t="s">
        <v>15</v>
      </c>
      <c r="C92" s="1" t="s">
        <v>16</v>
      </c>
      <c r="D92" s="1" t="s">
        <v>154</v>
      </c>
      <c r="E92" s="1" t="s">
        <v>11</v>
      </c>
      <c r="F92" s="2">
        <v>989</v>
      </c>
    </row>
    <row r="93" spans="1:6" x14ac:dyDescent="0.35">
      <c r="A93" s="1" t="s">
        <v>1</v>
      </c>
      <c r="B93" s="1" t="s">
        <v>15</v>
      </c>
      <c r="C93" s="1" t="s">
        <v>16</v>
      </c>
      <c r="D93" s="1" t="s">
        <v>132</v>
      </c>
      <c r="E93" s="1" t="s">
        <v>11</v>
      </c>
      <c r="F93" s="2">
        <v>4183.83</v>
      </c>
    </row>
    <row r="94" spans="1:6" x14ac:dyDescent="0.35">
      <c r="A94" s="1" t="s">
        <v>1</v>
      </c>
      <c r="B94" s="1" t="s">
        <v>15</v>
      </c>
      <c r="C94" s="1" t="s">
        <v>16</v>
      </c>
      <c r="D94" s="1" t="s">
        <v>115</v>
      </c>
      <c r="E94" s="1" t="s">
        <v>11</v>
      </c>
      <c r="F94" s="2">
        <v>1845</v>
      </c>
    </row>
    <row r="95" spans="1:6" x14ac:dyDescent="0.35">
      <c r="A95" s="1" t="s">
        <v>1</v>
      </c>
      <c r="B95" s="1" t="s">
        <v>15</v>
      </c>
      <c r="C95" s="1" t="s">
        <v>16</v>
      </c>
      <c r="D95" s="1" t="s">
        <v>101</v>
      </c>
      <c r="E95" s="1" t="s">
        <v>11</v>
      </c>
      <c r="F95" s="2">
        <v>706</v>
      </c>
    </row>
    <row r="96" spans="1:6" x14ac:dyDescent="0.35">
      <c r="A96" s="1" t="s">
        <v>1</v>
      </c>
      <c r="B96" s="1" t="s">
        <v>15</v>
      </c>
      <c r="C96" s="1" t="s">
        <v>16</v>
      </c>
      <c r="D96" s="1" t="s">
        <v>114</v>
      </c>
      <c r="E96" s="1" t="s">
        <v>11</v>
      </c>
      <c r="F96" s="2">
        <v>697</v>
      </c>
    </row>
    <row r="97" spans="1:6" x14ac:dyDescent="0.35">
      <c r="A97" s="1" t="s">
        <v>1</v>
      </c>
      <c r="B97" s="1" t="s">
        <v>15</v>
      </c>
      <c r="C97" s="1" t="s">
        <v>16</v>
      </c>
      <c r="D97" s="1" t="s">
        <v>131</v>
      </c>
      <c r="E97" s="1" t="s">
        <v>11</v>
      </c>
      <c r="F97" s="2">
        <v>1837</v>
      </c>
    </row>
    <row r="98" spans="1:6" x14ac:dyDescent="0.35">
      <c r="A98" s="1" t="s">
        <v>1</v>
      </c>
      <c r="B98" s="1" t="s">
        <v>15</v>
      </c>
      <c r="C98" s="1" t="s">
        <v>16</v>
      </c>
      <c r="D98" s="1" t="s">
        <v>75</v>
      </c>
      <c r="E98" s="1" t="s">
        <v>11</v>
      </c>
      <c r="F98" s="2">
        <v>2060</v>
      </c>
    </row>
    <row r="99" spans="1:6" x14ac:dyDescent="0.35">
      <c r="A99" s="1" t="s">
        <v>1</v>
      </c>
      <c r="B99" s="1" t="s">
        <v>15</v>
      </c>
      <c r="C99" s="1" t="s">
        <v>16</v>
      </c>
      <c r="D99" s="1" t="s">
        <v>54</v>
      </c>
      <c r="E99" s="1" t="s">
        <v>11</v>
      </c>
      <c r="F99" s="2">
        <v>3343</v>
      </c>
    </row>
    <row r="100" spans="1:6" x14ac:dyDescent="0.35">
      <c r="A100" s="1" t="s">
        <v>1</v>
      </c>
      <c r="B100" s="1" t="s">
        <v>15</v>
      </c>
      <c r="C100" s="1" t="s">
        <v>16</v>
      </c>
      <c r="D100" s="1" t="s">
        <v>53</v>
      </c>
      <c r="E100" s="1" t="s">
        <v>11</v>
      </c>
      <c r="F100" s="2">
        <v>1246</v>
      </c>
    </row>
    <row r="101" spans="1:6" x14ac:dyDescent="0.35">
      <c r="A101" s="1" t="s">
        <v>1</v>
      </c>
      <c r="B101" s="1" t="s">
        <v>15</v>
      </c>
      <c r="C101" s="1" t="s">
        <v>16</v>
      </c>
      <c r="D101" s="1" t="s">
        <v>74</v>
      </c>
      <c r="E101" s="1" t="s">
        <v>11</v>
      </c>
      <c r="F101" s="2">
        <v>1793</v>
      </c>
    </row>
    <row r="102" spans="1:6" x14ac:dyDescent="0.35">
      <c r="A102" s="1" t="s">
        <v>1</v>
      </c>
      <c r="B102" s="1" t="s">
        <v>15</v>
      </c>
      <c r="C102" s="1" t="s">
        <v>16</v>
      </c>
      <c r="D102" s="1" t="s">
        <v>111</v>
      </c>
      <c r="E102" s="1" t="s">
        <v>11</v>
      </c>
      <c r="F102" s="2">
        <v>3440</v>
      </c>
    </row>
    <row r="103" spans="1:6" x14ac:dyDescent="0.35">
      <c r="A103" s="1" t="s">
        <v>1</v>
      </c>
      <c r="B103" s="1" t="s">
        <v>15</v>
      </c>
      <c r="C103" s="1" t="s">
        <v>16</v>
      </c>
      <c r="D103" s="1" t="s">
        <v>151</v>
      </c>
      <c r="E103" s="1" t="s">
        <v>11</v>
      </c>
      <c r="F103" s="2">
        <v>1144</v>
      </c>
    </row>
    <row r="104" spans="1:6" x14ac:dyDescent="0.35">
      <c r="A104" s="1" t="s">
        <v>1</v>
      </c>
      <c r="B104" s="1" t="s">
        <v>15</v>
      </c>
      <c r="C104" s="1" t="s">
        <v>16</v>
      </c>
      <c r="D104" s="1" t="s">
        <v>14</v>
      </c>
      <c r="E104" s="1" t="s">
        <v>11</v>
      </c>
      <c r="F104" s="2">
        <v>675</v>
      </c>
    </row>
    <row r="105" spans="1:6" x14ac:dyDescent="0.35">
      <c r="A105" s="1" t="s">
        <v>1</v>
      </c>
      <c r="B105" s="1" t="s">
        <v>15</v>
      </c>
      <c r="C105" s="1" t="s">
        <v>16</v>
      </c>
      <c r="D105" s="1" t="s">
        <v>69</v>
      </c>
      <c r="E105" s="1" t="s">
        <v>11</v>
      </c>
      <c r="F105" s="2">
        <v>677</v>
      </c>
    </row>
    <row r="106" spans="1:6" x14ac:dyDescent="0.35">
      <c r="A106" s="1" t="s">
        <v>1</v>
      </c>
      <c r="B106" s="1" t="s">
        <v>15</v>
      </c>
      <c r="C106" s="1" t="s">
        <v>16</v>
      </c>
      <c r="D106" s="1" t="s">
        <v>130</v>
      </c>
      <c r="E106" s="1" t="s">
        <v>11</v>
      </c>
      <c r="F106" s="2">
        <v>433</v>
      </c>
    </row>
    <row r="107" spans="1:6" x14ac:dyDescent="0.35">
      <c r="A107" s="1" t="s">
        <v>1</v>
      </c>
      <c r="B107" s="1" t="s">
        <v>15</v>
      </c>
      <c r="C107" s="1" t="s">
        <v>16</v>
      </c>
      <c r="D107" s="1" t="s">
        <v>150</v>
      </c>
      <c r="E107" s="1" t="s">
        <v>11</v>
      </c>
      <c r="F107" s="2">
        <v>2119</v>
      </c>
    </row>
    <row r="108" spans="1:6" x14ac:dyDescent="0.35">
      <c r="A108" s="1" t="s">
        <v>1</v>
      </c>
      <c r="B108" s="1" t="s">
        <v>15</v>
      </c>
      <c r="C108" s="1" t="s">
        <v>24</v>
      </c>
      <c r="D108" s="1" t="s">
        <v>78</v>
      </c>
      <c r="E108" s="1" t="s">
        <v>11</v>
      </c>
      <c r="F108" s="2">
        <v>364092.06</v>
      </c>
    </row>
    <row r="109" spans="1:6" x14ac:dyDescent="0.35">
      <c r="A109" s="1" t="s">
        <v>1</v>
      </c>
      <c r="B109" s="1" t="s">
        <v>15</v>
      </c>
      <c r="C109" s="1" t="s">
        <v>24</v>
      </c>
      <c r="D109" s="1" t="s">
        <v>136</v>
      </c>
      <c r="E109" s="1" t="s">
        <v>25</v>
      </c>
      <c r="F109" s="2">
        <v>275758.05</v>
      </c>
    </row>
    <row r="110" spans="1:6" x14ac:dyDescent="0.35">
      <c r="A110" s="1" t="s">
        <v>26</v>
      </c>
      <c r="B110" s="1" t="s">
        <v>15</v>
      </c>
      <c r="C110" s="1" t="s">
        <v>24</v>
      </c>
      <c r="D110" s="1" t="s">
        <v>63</v>
      </c>
      <c r="E110" s="1" t="s">
        <v>25</v>
      </c>
      <c r="F110" s="2">
        <v>57722.29</v>
      </c>
    </row>
    <row r="111" spans="1:6" x14ac:dyDescent="0.35">
      <c r="A111" s="1" t="s">
        <v>26</v>
      </c>
      <c r="B111" s="1" t="s">
        <v>15</v>
      </c>
      <c r="C111" s="1" t="s">
        <v>24</v>
      </c>
      <c r="D111" s="1" t="s">
        <v>123</v>
      </c>
      <c r="E111" s="1" t="s">
        <v>11</v>
      </c>
      <c r="F111" s="2">
        <v>911689.79</v>
      </c>
    </row>
    <row r="112" spans="1:6" x14ac:dyDescent="0.35">
      <c r="A112" s="1" t="s">
        <v>30</v>
      </c>
      <c r="B112" s="1" t="s">
        <v>15</v>
      </c>
      <c r="C112" s="1" t="s">
        <v>24</v>
      </c>
      <c r="D112" s="1" t="s">
        <v>94</v>
      </c>
      <c r="E112" s="1" t="s">
        <v>25</v>
      </c>
      <c r="F112" s="2">
        <v>15382.64</v>
      </c>
    </row>
    <row r="113" spans="1:6" x14ac:dyDescent="0.35">
      <c r="A113" s="1" t="s">
        <v>30</v>
      </c>
      <c r="B113" s="1" t="s">
        <v>15</v>
      </c>
      <c r="C113" s="1" t="s">
        <v>24</v>
      </c>
      <c r="D113" s="1" t="s">
        <v>68</v>
      </c>
      <c r="E113" s="1" t="s">
        <v>11</v>
      </c>
      <c r="F113" s="2">
        <v>249621.51</v>
      </c>
    </row>
    <row r="114" spans="1:6" x14ac:dyDescent="0.35">
      <c r="A114" s="1" t="s">
        <v>1</v>
      </c>
      <c r="B114" s="1" t="s">
        <v>15</v>
      </c>
      <c r="C114" s="1" t="s">
        <v>24</v>
      </c>
      <c r="D114" s="1" t="s">
        <v>135</v>
      </c>
      <c r="E114" s="1" t="s">
        <v>11</v>
      </c>
      <c r="F114" s="2">
        <v>10732863.140000001</v>
      </c>
    </row>
    <row r="115" spans="1:6" x14ac:dyDescent="0.35">
      <c r="A115" s="1" t="s">
        <v>26</v>
      </c>
      <c r="B115" s="1" t="s">
        <v>15</v>
      </c>
      <c r="C115" s="1" t="s">
        <v>24</v>
      </c>
      <c r="D115" s="1" t="s">
        <v>105</v>
      </c>
      <c r="E115" s="1" t="s">
        <v>11</v>
      </c>
      <c r="F115" s="2">
        <v>9103099.3800000008</v>
      </c>
    </row>
    <row r="116" spans="1:6" x14ac:dyDescent="0.35">
      <c r="A116" s="1" t="s">
        <v>30</v>
      </c>
      <c r="B116" s="1" t="s">
        <v>15</v>
      </c>
      <c r="C116" s="1" t="s">
        <v>24</v>
      </c>
      <c r="D116" s="1" t="s">
        <v>161</v>
      </c>
      <c r="E116" s="1" t="s">
        <v>11</v>
      </c>
      <c r="F116" s="2">
        <v>3107561.12</v>
      </c>
    </row>
    <row r="117" spans="1:6" x14ac:dyDescent="0.35">
      <c r="A117" s="1" t="s">
        <v>1</v>
      </c>
      <c r="B117" s="1" t="s">
        <v>15</v>
      </c>
      <c r="C117" s="1" t="s">
        <v>24</v>
      </c>
      <c r="D117" s="1" t="s">
        <v>80</v>
      </c>
      <c r="E117" s="1" t="s">
        <v>11</v>
      </c>
      <c r="F117" s="2">
        <v>724613.65</v>
      </c>
    </row>
    <row r="118" spans="1:6" x14ac:dyDescent="0.35">
      <c r="A118" s="1" t="s">
        <v>26</v>
      </c>
      <c r="B118" s="1" t="s">
        <v>15</v>
      </c>
      <c r="C118" s="1" t="s">
        <v>24</v>
      </c>
      <c r="D118" s="1" t="s">
        <v>62</v>
      </c>
      <c r="E118" s="1" t="s">
        <v>11</v>
      </c>
      <c r="F118" s="2">
        <v>703263.27</v>
      </c>
    </row>
    <row r="119" spans="1:6" x14ac:dyDescent="0.35">
      <c r="A119" s="1" t="s">
        <v>30</v>
      </c>
      <c r="B119" s="1" t="s">
        <v>15</v>
      </c>
      <c r="C119" s="1" t="s">
        <v>24</v>
      </c>
      <c r="D119" s="1" t="s">
        <v>109</v>
      </c>
      <c r="E119" s="1" t="s">
        <v>11</v>
      </c>
      <c r="F119" s="2">
        <v>171683.73</v>
      </c>
    </row>
    <row r="120" spans="1:6" x14ac:dyDescent="0.35">
      <c r="A120" s="1" t="s">
        <v>1</v>
      </c>
      <c r="B120" s="1" t="s">
        <v>15</v>
      </c>
      <c r="C120" s="1" t="s">
        <v>24</v>
      </c>
      <c r="D120" s="1" t="s">
        <v>23</v>
      </c>
      <c r="E120" s="1" t="s">
        <v>11</v>
      </c>
      <c r="F120" s="2">
        <v>1160219.82</v>
      </c>
    </row>
    <row r="121" spans="1:6" x14ac:dyDescent="0.35">
      <c r="A121" s="1" t="s">
        <v>26</v>
      </c>
      <c r="B121" s="1" t="s">
        <v>15</v>
      </c>
      <c r="C121" s="1" t="s">
        <v>24</v>
      </c>
      <c r="D121" s="1" t="s">
        <v>144</v>
      </c>
      <c r="E121" s="1" t="s">
        <v>11</v>
      </c>
      <c r="F121" s="2">
        <v>1231549.95</v>
      </c>
    </row>
    <row r="122" spans="1:6" x14ac:dyDescent="0.35">
      <c r="A122" s="1" t="s">
        <v>30</v>
      </c>
      <c r="B122" s="1" t="s">
        <v>15</v>
      </c>
      <c r="C122" s="1" t="s">
        <v>24</v>
      </c>
      <c r="D122" s="1" t="s">
        <v>163</v>
      </c>
      <c r="E122" s="1" t="s">
        <v>11</v>
      </c>
      <c r="F122" s="2">
        <v>226235.82</v>
      </c>
    </row>
    <row r="123" spans="1:6" x14ac:dyDescent="0.35">
      <c r="A123" s="1" t="s">
        <v>1</v>
      </c>
      <c r="B123" s="1" t="s">
        <v>4</v>
      </c>
      <c r="C123" s="1" t="s">
        <v>12</v>
      </c>
      <c r="D123" s="1" t="s">
        <v>10</v>
      </c>
      <c r="E123" s="1" t="s">
        <v>11</v>
      </c>
      <c r="F123" s="2">
        <v>6155</v>
      </c>
    </row>
    <row r="125" spans="1:6" x14ac:dyDescent="0.35">
      <c r="F125" s="2">
        <f>SUM(F2:F124)</f>
        <v>1259356393.8500006</v>
      </c>
    </row>
    <row r="127" spans="1:6" x14ac:dyDescent="0.35">
      <c r="E127" s="19" t="s">
        <v>188</v>
      </c>
      <c r="F127" s="19"/>
    </row>
    <row r="128" spans="1:6" x14ac:dyDescent="0.35">
      <c r="E128" s="4" t="s">
        <v>184</v>
      </c>
      <c r="F128" s="5">
        <v>1145999904.28</v>
      </c>
    </row>
    <row r="129" spans="5:6" x14ac:dyDescent="0.35">
      <c r="E129" s="4" t="s">
        <v>185</v>
      </c>
      <c r="F129" s="5">
        <v>84262059.170000002</v>
      </c>
    </row>
    <row r="130" spans="5:6" x14ac:dyDescent="0.35">
      <c r="E130" s="4" t="s">
        <v>186</v>
      </c>
      <c r="F130" s="5">
        <v>28745567.43</v>
      </c>
    </row>
    <row r="131" spans="5:6" x14ac:dyDescent="0.35">
      <c r="E131" s="4" t="s">
        <v>187</v>
      </c>
      <c r="F131" s="6">
        <v>348862.98</v>
      </c>
    </row>
    <row r="132" spans="5:6" x14ac:dyDescent="0.35">
      <c r="F132" s="7">
        <f>SUM(F128:F131)</f>
        <v>1259356393.8600001</v>
      </c>
    </row>
  </sheetData>
  <sortState xmlns:xlrd2="http://schemas.microsoft.com/office/spreadsheetml/2017/richdata2" ref="A80:F123">
    <sortCondition ref="C80:C123"/>
    <sortCondition ref="D80:D123"/>
  </sortState>
  <mergeCells count="1">
    <mergeCell ref="E127:F1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D0130-0FD1-488E-AA3B-2B2C88347EB2}">
  <dimension ref="A1:F123"/>
  <sheetViews>
    <sheetView workbookViewId="0">
      <selection activeCell="B13" sqref="B13:C13"/>
    </sheetView>
  </sheetViews>
  <sheetFormatPr defaultRowHeight="14.5" x14ac:dyDescent="0.35"/>
  <cols>
    <col min="1" max="1" width="23.7265625" bestFit="1" customWidth="1"/>
    <col min="2" max="2" width="26.1796875" bestFit="1" customWidth="1"/>
    <col min="3" max="3" width="8.1796875" bestFit="1" customWidth="1"/>
    <col min="4" max="4" width="35.453125" bestFit="1" customWidth="1"/>
    <col min="5" max="5" width="34.81640625" bestFit="1" customWidth="1"/>
    <col min="6" max="6" width="15.54296875" bestFit="1" customWidth="1"/>
  </cols>
  <sheetData>
    <row r="1" spans="1:6" ht="15" thickBot="1" x14ac:dyDescent="0.4">
      <c r="A1" s="8" t="s">
        <v>179</v>
      </c>
      <c r="B1" s="8" t="s">
        <v>180</v>
      </c>
      <c r="C1" s="8" t="s">
        <v>181</v>
      </c>
      <c r="D1" s="8" t="s">
        <v>182</v>
      </c>
      <c r="E1" s="8" t="s">
        <v>183</v>
      </c>
      <c r="F1" s="9" t="s">
        <v>0</v>
      </c>
    </row>
    <row r="2" spans="1:6" x14ac:dyDescent="0.35">
      <c r="A2" s="1" t="s">
        <v>26</v>
      </c>
      <c r="B2" s="1" t="s">
        <v>28</v>
      </c>
      <c r="C2" s="1" t="s">
        <v>83</v>
      </c>
      <c r="D2" s="1" t="s">
        <v>159</v>
      </c>
      <c r="E2" s="1" t="s">
        <v>3</v>
      </c>
      <c r="F2" s="2">
        <v>7079491.3200000003</v>
      </c>
    </row>
    <row r="3" spans="1:6" x14ac:dyDescent="0.35">
      <c r="A3" s="1" t="s">
        <v>26</v>
      </c>
      <c r="B3" s="1" t="s">
        <v>28</v>
      </c>
      <c r="C3" s="1" t="s">
        <v>83</v>
      </c>
      <c r="D3" s="1" t="s">
        <v>122</v>
      </c>
      <c r="E3" s="1" t="s">
        <v>3</v>
      </c>
      <c r="F3" s="2">
        <v>28378983.800000001</v>
      </c>
    </row>
    <row r="4" spans="1:6" x14ac:dyDescent="0.35">
      <c r="A4" s="1" t="s">
        <v>26</v>
      </c>
      <c r="B4" s="1" t="s">
        <v>28</v>
      </c>
      <c r="C4" s="1" t="s">
        <v>57</v>
      </c>
      <c r="D4" s="1" t="s">
        <v>140</v>
      </c>
      <c r="E4" s="1" t="s">
        <v>3</v>
      </c>
      <c r="F4" s="2">
        <v>28828641.23</v>
      </c>
    </row>
    <row r="5" spans="1:6" x14ac:dyDescent="0.35">
      <c r="A5" s="1" t="s">
        <v>26</v>
      </c>
      <c r="B5" s="1" t="s">
        <v>28</v>
      </c>
      <c r="C5" s="1" t="s">
        <v>57</v>
      </c>
      <c r="D5" s="1" t="s">
        <v>88</v>
      </c>
      <c r="E5" s="1" t="s">
        <v>3</v>
      </c>
      <c r="F5" s="2">
        <v>422681820.61000001</v>
      </c>
    </row>
    <row r="6" spans="1:6" x14ac:dyDescent="0.35">
      <c r="A6" s="1" t="s">
        <v>26</v>
      </c>
      <c r="B6" s="1" t="s">
        <v>28</v>
      </c>
      <c r="C6" s="1" t="s">
        <v>57</v>
      </c>
      <c r="D6" s="1" t="s">
        <v>173</v>
      </c>
      <c r="E6" s="1" t="s">
        <v>3</v>
      </c>
      <c r="F6" s="2">
        <v>7746214.1799999997</v>
      </c>
    </row>
    <row r="7" spans="1:6" x14ac:dyDescent="0.35">
      <c r="A7" s="1" t="s">
        <v>26</v>
      </c>
      <c r="B7" s="1" t="s">
        <v>28</v>
      </c>
      <c r="C7" s="1" t="s">
        <v>86</v>
      </c>
      <c r="D7" s="1" t="s">
        <v>85</v>
      </c>
      <c r="E7" s="1" t="s">
        <v>3</v>
      </c>
      <c r="F7" s="2">
        <v>34479644.659999996</v>
      </c>
    </row>
    <row r="8" spans="1:6" x14ac:dyDescent="0.35">
      <c r="A8" s="1" t="s">
        <v>26</v>
      </c>
      <c r="B8" s="1" t="s">
        <v>28</v>
      </c>
      <c r="C8" s="1" t="s">
        <v>86</v>
      </c>
      <c r="D8" s="1" t="s">
        <v>89</v>
      </c>
      <c r="E8" s="1" t="s">
        <v>3</v>
      </c>
      <c r="F8" s="2">
        <v>37932456.740000002</v>
      </c>
    </row>
    <row r="9" spans="1:6" x14ac:dyDescent="0.35">
      <c r="A9" s="1" t="s">
        <v>26</v>
      </c>
      <c r="B9" s="1" t="s">
        <v>28</v>
      </c>
      <c r="C9" s="1" t="s">
        <v>138</v>
      </c>
      <c r="D9" s="1" t="s">
        <v>141</v>
      </c>
      <c r="E9" s="1" t="s">
        <v>3</v>
      </c>
      <c r="F9" s="2">
        <v>2598553.54</v>
      </c>
    </row>
    <row r="10" spans="1:6" x14ac:dyDescent="0.35">
      <c r="A10" s="1" t="s">
        <v>26</v>
      </c>
      <c r="B10" s="1" t="s">
        <v>28</v>
      </c>
      <c r="C10" s="1" t="s">
        <v>138</v>
      </c>
      <c r="D10" s="1" t="s">
        <v>137</v>
      </c>
      <c r="E10" s="1" t="s">
        <v>3</v>
      </c>
      <c r="F10" s="2">
        <v>14114235.82</v>
      </c>
    </row>
    <row r="11" spans="1:6" x14ac:dyDescent="0.35">
      <c r="A11" s="1" t="s">
        <v>26</v>
      </c>
      <c r="B11" s="1" t="s">
        <v>28</v>
      </c>
      <c r="C11" s="1" t="s">
        <v>82</v>
      </c>
      <c r="D11" s="1" t="s">
        <v>142</v>
      </c>
      <c r="E11" s="1" t="s">
        <v>3</v>
      </c>
      <c r="F11" s="2">
        <v>1759129.23</v>
      </c>
    </row>
    <row r="12" spans="1:6" x14ac:dyDescent="0.35">
      <c r="A12" s="1" t="s">
        <v>26</v>
      </c>
      <c r="B12" s="1" t="s">
        <v>28</v>
      </c>
      <c r="C12" s="1" t="s">
        <v>82</v>
      </c>
      <c r="D12" s="1" t="s">
        <v>81</v>
      </c>
      <c r="E12" s="1" t="s">
        <v>3</v>
      </c>
      <c r="F12" s="2">
        <v>5068906.71</v>
      </c>
    </row>
    <row r="13" spans="1:6" x14ac:dyDescent="0.35">
      <c r="A13" s="1" t="s">
        <v>26</v>
      </c>
      <c r="B13" s="1" t="s">
        <v>28</v>
      </c>
      <c r="C13" s="1" t="s">
        <v>29</v>
      </c>
      <c r="D13" s="1" t="s">
        <v>121</v>
      </c>
      <c r="E13" s="1" t="s">
        <v>3</v>
      </c>
      <c r="F13" s="2">
        <v>516721</v>
      </c>
    </row>
    <row r="14" spans="1:6" x14ac:dyDescent="0.35">
      <c r="A14" s="1" t="s">
        <v>26</v>
      </c>
      <c r="B14" s="1" t="s">
        <v>28</v>
      </c>
      <c r="C14" s="1" t="s">
        <v>29</v>
      </c>
      <c r="D14" s="1" t="s">
        <v>27</v>
      </c>
      <c r="E14" s="1" t="s">
        <v>3</v>
      </c>
      <c r="F14" s="2">
        <v>23451.88</v>
      </c>
    </row>
    <row r="15" spans="1:6" x14ac:dyDescent="0.35">
      <c r="A15" s="1" t="s">
        <v>26</v>
      </c>
      <c r="B15" s="1" t="s">
        <v>28</v>
      </c>
      <c r="C15" s="1" t="s">
        <v>29</v>
      </c>
      <c r="D15" s="1" t="s">
        <v>61</v>
      </c>
      <c r="E15" s="1" t="s">
        <v>3</v>
      </c>
      <c r="F15" s="2">
        <v>841890.64</v>
      </c>
    </row>
    <row r="16" spans="1:6" x14ac:dyDescent="0.35">
      <c r="A16" s="1" t="s">
        <v>26</v>
      </c>
      <c r="B16" s="1" t="s">
        <v>28</v>
      </c>
      <c r="C16" s="1" t="s">
        <v>29</v>
      </c>
      <c r="D16" s="1" t="s">
        <v>106</v>
      </c>
      <c r="E16" s="1" t="s">
        <v>3</v>
      </c>
      <c r="F16" s="2">
        <v>1255989.1499999999</v>
      </c>
    </row>
    <row r="17" spans="1:6" x14ac:dyDescent="0.35">
      <c r="A17" s="1" t="s">
        <v>26</v>
      </c>
      <c r="B17" s="1" t="s">
        <v>28</v>
      </c>
      <c r="C17" s="1" t="s">
        <v>29</v>
      </c>
      <c r="D17" s="1" t="s">
        <v>143</v>
      </c>
      <c r="E17" s="1" t="s">
        <v>3</v>
      </c>
      <c r="F17" s="2">
        <v>2594011.54</v>
      </c>
    </row>
    <row r="18" spans="1:6" x14ac:dyDescent="0.35">
      <c r="A18" s="1" t="s">
        <v>26</v>
      </c>
      <c r="B18" s="1" t="s">
        <v>28</v>
      </c>
      <c r="C18" s="1" t="s">
        <v>29</v>
      </c>
      <c r="D18" s="1" t="s">
        <v>103</v>
      </c>
      <c r="E18" s="1" t="s">
        <v>3</v>
      </c>
      <c r="F18" s="2">
        <v>1332362.08</v>
      </c>
    </row>
    <row r="19" spans="1:6" x14ac:dyDescent="0.35">
      <c r="A19" s="1" t="s">
        <v>30</v>
      </c>
      <c r="B19" s="1" t="s">
        <v>31</v>
      </c>
      <c r="C19" s="1" t="s">
        <v>146</v>
      </c>
      <c r="D19" s="1" t="s">
        <v>145</v>
      </c>
      <c r="E19" s="1" t="s">
        <v>3</v>
      </c>
      <c r="F19" s="2">
        <v>10669306.83</v>
      </c>
    </row>
    <row r="20" spans="1:6" x14ac:dyDescent="0.35">
      <c r="A20" s="1" t="s">
        <v>30</v>
      </c>
      <c r="B20" s="1" t="s">
        <v>31</v>
      </c>
      <c r="C20" s="1" t="s">
        <v>120</v>
      </c>
      <c r="D20" s="1" t="s">
        <v>162</v>
      </c>
      <c r="E20" s="1" t="s">
        <v>3</v>
      </c>
      <c r="F20" s="2">
        <v>2430822.5699999998</v>
      </c>
    </row>
    <row r="21" spans="1:6" x14ac:dyDescent="0.35">
      <c r="A21" s="1" t="s">
        <v>26</v>
      </c>
      <c r="B21" s="1" t="s">
        <v>31</v>
      </c>
      <c r="C21" s="1" t="s">
        <v>120</v>
      </c>
      <c r="D21" s="1" t="s">
        <v>160</v>
      </c>
      <c r="E21" s="1" t="s">
        <v>3</v>
      </c>
      <c r="F21" s="2">
        <v>6281.96</v>
      </c>
    </row>
    <row r="22" spans="1:6" x14ac:dyDescent="0.35">
      <c r="A22" s="1" t="s">
        <v>26</v>
      </c>
      <c r="B22" s="1" t="s">
        <v>31</v>
      </c>
      <c r="C22" s="1" t="s">
        <v>120</v>
      </c>
      <c r="D22" s="1" t="s">
        <v>119</v>
      </c>
      <c r="E22" s="1" t="s">
        <v>3</v>
      </c>
      <c r="F22" s="2">
        <v>46515</v>
      </c>
    </row>
    <row r="23" spans="1:6" x14ac:dyDescent="0.35">
      <c r="A23" s="1" t="s">
        <v>30</v>
      </c>
      <c r="B23" s="1" t="s">
        <v>31</v>
      </c>
      <c r="C23" s="1" t="s">
        <v>33</v>
      </c>
      <c r="D23" s="1" t="s">
        <v>32</v>
      </c>
      <c r="E23" s="1" t="s">
        <v>3</v>
      </c>
      <c r="F23" s="2">
        <v>44887390.850000001</v>
      </c>
    </row>
    <row r="24" spans="1:6" x14ac:dyDescent="0.35">
      <c r="A24" s="1" t="s">
        <v>26</v>
      </c>
      <c r="B24" s="1" t="s">
        <v>31</v>
      </c>
      <c r="C24" s="1" t="s">
        <v>33</v>
      </c>
      <c r="D24" s="1" t="s">
        <v>87</v>
      </c>
      <c r="E24" s="1" t="s">
        <v>3</v>
      </c>
      <c r="F24" s="2">
        <v>392267.48</v>
      </c>
    </row>
    <row r="25" spans="1:6" x14ac:dyDescent="0.35">
      <c r="A25" s="1" t="s">
        <v>26</v>
      </c>
      <c r="B25" s="1" t="s">
        <v>31</v>
      </c>
      <c r="C25" s="1" t="s">
        <v>33</v>
      </c>
      <c r="D25" s="1" t="s">
        <v>139</v>
      </c>
      <c r="E25" s="1" t="s">
        <v>3</v>
      </c>
      <c r="F25" s="2">
        <v>5836608.9199999999</v>
      </c>
    </row>
    <row r="26" spans="1:6" x14ac:dyDescent="0.35">
      <c r="A26" s="1" t="s">
        <v>30</v>
      </c>
      <c r="B26" s="1" t="s">
        <v>31</v>
      </c>
      <c r="C26" s="1" t="s">
        <v>148</v>
      </c>
      <c r="D26" s="1" t="s">
        <v>147</v>
      </c>
      <c r="E26" s="1" t="s">
        <v>3</v>
      </c>
      <c r="F26" s="2">
        <v>256524.78</v>
      </c>
    </row>
    <row r="27" spans="1:6" x14ac:dyDescent="0.35">
      <c r="A27" s="1" t="s">
        <v>30</v>
      </c>
      <c r="B27" s="1" t="s">
        <v>31</v>
      </c>
      <c r="C27" s="1" t="s">
        <v>176</v>
      </c>
      <c r="D27" s="1" t="s">
        <v>175</v>
      </c>
      <c r="E27" s="1" t="s">
        <v>3</v>
      </c>
      <c r="F27" s="2">
        <v>64375768.340000004</v>
      </c>
    </row>
    <row r="28" spans="1:6" x14ac:dyDescent="0.35">
      <c r="A28" s="1" t="s">
        <v>30</v>
      </c>
      <c r="B28" s="1" t="s">
        <v>31</v>
      </c>
      <c r="C28" s="1" t="s">
        <v>126</v>
      </c>
      <c r="D28" s="1" t="s">
        <v>125</v>
      </c>
      <c r="E28" s="1" t="s">
        <v>3</v>
      </c>
      <c r="F28" s="2">
        <v>56809047.859999999</v>
      </c>
    </row>
    <row r="29" spans="1:6" x14ac:dyDescent="0.35">
      <c r="A29" s="1" t="s">
        <v>30</v>
      </c>
      <c r="B29" s="1" t="s">
        <v>31</v>
      </c>
      <c r="C29" s="1" t="s">
        <v>108</v>
      </c>
      <c r="D29" s="1" t="s">
        <v>107</v>
      </c>
      <c r="E29" s="1" t="s">
        <v>3</v>
      </c>
      <c r="F29" s="2">
        <v>88578795.25</v>
      </c>
    </row>
    <row r="30" spans="1:6" x14ac:dyDescent="0.35">
      <c r="A30" s="1" t="s">
        <v>30</v>
      </c>
      <c r="B30" s="1" t="s">
        <v>31</v>
      </c>
      <c r="C30" s="1" t="s">
        <v>129</v>
      </c>
      <c r="D30" s="1" t="s">
        <v>128</v>
      </c>
      <c r="E30" s="1" t="s">
        <v>3</v>
      </c>
      <c r="F30" s="2">
        <v>251229.2</v>
      </c>
    </row>
    <row r="31" spans="1:6" x14ac:dyDescent="0.35">
      <c r="A31" s="1" t="s">
        <v>30</v>
      </c>
      <c r="B31" s="1" t="s">
        <v>31</v>
      </c>
      <c r="C31" s="1" t="s">
        <v>65</v>
      </c>
      <c r="D31" s="1" t="s">
        <v>64</v>
      </c>
      <c r="E31" s="1" t="s">
        <v>3</v>
      </c>
      <c r="F31" s="2">
        <v>85297.25</v>
      </c>
    </row>
    <row r="32" spans="1:6" x14ac:dyDescent="0.35">
      <c r="A32" s="1" t="s">
        <v>30</v>
      </c>
      <c r="B32" s="1" t="s">
        <v>31</v>
      </c>
      <c r="C32" s="1" t="s">
        <v>35</v>
      </c>
      <c r="D32" s="1" t="s">
        <v>34</v>
      </c>
      <c r="E32" s="1" t="s">
        <v>3</v>
      </c>
      <c r="F32" s="2">
        <v>55359.21</v>
      </c>
    </row>
    <row r="33" spans="1:6" x14ac:dyDescent="0.35">
      <c r="A33" s="1" t="s">
        <v>30</v>
      </c>
      <c r="B33" s="1" t="s">
        <v>31</v>
      </c>
      <c r="C33" s="1" t="s">
        <v>165</v>
      </c>
      <c r="D33" s="1" t="s">
        <v>164</v>
      </c>
      <c r="E33" s="1" t="s">
        <v>3</v>
      </c>
      <c r="F33" s="2">
        <v>29910.83</v>
      </c>
    </row>
    <row r="34" spans="1:6" x14ac:dyDescent="0.35">
      <c r="A34" s="1" t="s">
        <v>1</v>
      </c>
      <c r="B34" s="1" t="s">
        <v>13</v>
      </c>
      <c r="C34" s="1" t="s">
        <v>153</v>
      </c>
      <c r="D34" s="1" t="s">
        <v>152</v>
      </c>
      <c r="E34" s="1" t="s">
        <v>3</v>
      </c>
      <c r="F34" s="2">
        <v>3057263.54</v>
      </c>
    </row>
    <row r="35" spans="1:6" x14ac:dyDescent="0.35">
      <c r="A35" s="1" t="s">
        <v>1</v>
      </c>
      <c r="B35" s="1" t="s">
        <v>13</v>
      </c>
      <c r="C35" s="1" t="s">
        <v>18</v>
      </c>
      <c r="D35" s="1" t="s">
        <v>17</v>
      </c>
      <c r="E35" s="1" t="s">
        <v>3</v>
      </c>
      <c r="F35" s="2">
        <v>2765956.39</v>
      </c>
    </row>
    <row r="36" spans="1:6" x14ac:dyDescent="0.35">
      <c r="A36" s="1" t="s">
        <v>1</v>
      </c>
      <c r="B36" s="1" t="s">
        <v>13</v>
      </c>
      <c r="C36" s="1" t="s">
        <v>44</v>
      </c>
      <c r="D36" s="1" t="s">
        <v>43</v>
      </c>
      <c r="E36" s="1" t="s">
        <v>3</v>
      </c>
      <c r="F36" s="2">
        <v>42906553.850000001</v>
      </c>
    </row>
    <row r="37" spans="1:6" x14ac:dyDescent="0.35">
      <c r="A37" s="1" t="s">
        <v>1</v>
      </c>
      <c r="B37" s="1" t="s">
        <v>13</v>
      </c>
      <c r="C37" s="1" t="s">
        <v>44</v>
      </c>
      <c r="D37" s="1" t="s">
        <v>79</v>
      </c>
      <c r="E37" s="1" t="s">
        <v>3</v>
      </c>
      <c r="F37" s="2">
        <v>309796.75</v>
      </c>
    </row>
    <row r="38" spans="1:6" x14ac:dyDescent="0.35">
      <c r="A38" s="1" t="s">
        <v>1</v>
      </c>
      <c r="B38" s="1" t="s">
        <v>13</v>
      </c>
      <c r="C38" s="1" t="s">
        <v>20</v>
      </c>
      <c r="D38" s="1" t="s">
        <v>19</v>
      </c>
      <c r="E38" s="1" t="s">
        <v>3</v>
      </c>
      <c r="F38" s="2">
        <v>112061420.34999999</v>
      </c>
    </row>
    <row r="39" spans="1:6" x14ac:dyDescent="0.35">
      <c r="A39" s="1" t="s">
        <v>1</v>
      </c>
      <c r="B39" s="1" t="s">
        <v>13</v>
      </c>
      <c r="C39" s="1" t="s">
        <v>46</v>
      </c>
      <c r="D39" s="1" t="s">
        <v>45</v>
      </c>
      <c r="E39" s="1" t="s">
        <v>3</v>
      </c>
      <c r="F39" s="2">
        <v>78571016.25</v>
      </c>
    </row>
    <row r="40" spans="1:6" x14ac:dyDescent="0.35">
      <c r="A40" s="1" t="s">
        <v>1</v>
      </c>
      <c r="B40" s="1" t="s">
        <v>13</v>
      </c>
      <c r="C40" s="1" t="s">
        <v>98</v>
      </c>
      <c r="D40" s="1" t="s">
        <v>97</v>
      </c>
      <c r="E40" s="1" t="s">
        <v>3</v>
      </c>
      <c r="F40" s="2">
        <v>3403303.01</v>
      </c>
    </row>
    <row r="41" spans="1:6" x14ac:dyDescent="0.35">
      <c r="A41" s="1" t="s">
        <v>1</v>
      </c>
      <c r="B41" s="1" t="s">
        <v>13</v>
      </c>
      <c r="C41" s="1" t="s">
        <v>73</v>
      </c>
      <c r="D41" s="1" t="s">
        <v>72</v>
      </c>
      <c r="E41" s="1" t="s">
        <v>3</v>
      </c>
      <c r="F41" s="2">
        <v>4549393.1399999997</v>
      </c>
    </row>
    <row r="42" spans="1:6" x14ac:dyDescent="0.35">
      <c r="A42" s="1" t="s">
        <v>1</v>
      </c>
      <c r="B42" s="1" t="s">
        <v>13</v>
      </c>
      <c r="C42" s="1" t="s">
        <v>113</v>
      </c>
      <c r="D42" s="1" t="s">
        <v>112</v>
      </c>
      <c r="E42" s="1" t="s">
        <v>3</v>
      </c>
      <c r="F42" s="2">
        <v>47063575.960000001</v>
      </c>
    </row>
    <row r="43" spans="1:6" x14ac:dyDescent="0.35">
      <c r="A43" s="1" t="s">
        <v>1</v>
      </c>
      <c r="B43" s="1" t="s">
        <v>13</v>
      </c>
      <c r="C43" s="1" t="s">
        <v>48</v>
      </c>
      <c r="D43" s="1" t="s">
        <v>47</v>
      </c>
      <c r="E43" s="1" t="s">
        <v>3</v>
      </c>
      <c r="F43" s="2">
        <v>29642161.550000001</v>
      </c>
    </row>
    <row r="44" spans="1:6" x14ac:dyDescent="0.35">
      <c r="A44" s="1" t="s">
        <v>1</v>
      </c>
      <c r="B44" s="1" t="s">
        <v>13</v>
      </c>
      <c r="C44" s="1" t="s">
        <v>22</v>
      </c>
      <c r="D44" s="1" t="s">
        <v>21</v>
      </c>
      <c r="E44" s="1" t="s">
        <v>3</v>
      </c>
      <c r="F44" s="2">
        <v>11577639.539999999</v>
      </c>
    </row>
    <row r="45" spans="1:6" x14ac:dyDescent="0.35">
      <c r="A45" s="1" t="s">
        <v>1</v>
      </c>
      <c r="B45" s="1" t="s">
        <v>13</v>
      </c>
      <c r="C45" s="1" t="s">
        <v>100</v>
      </c>
      <c r="D45" s="1" t="s">
        <v>99</v>
      </c>
      <c r="E45" s="1" t="s">
        <v>3</v>
      </c>
      <c r="F45" s="2">
        <v>-4685720.29</v>
      </c>
    </row>
    <row r="46" spans="1:6" x14ac:dyDescent="0.35">
      <c r="A46" s="1" t="s">
        <v>1</v>
      </c>
      <c r="B46" s="1" t="s">
        <v>13</v>
      </c>
      <c r="C46" s="1" t="s">
        <v>50</v>
      </c>
      <c r="D46" s="1" t="s">
        <v>49</v>
      </c>
      <c r="E46" s="1" t="s">
        <v>3</v>
      </c>
      <c r="F46" s="2">
        <v>1426407.7</v>
      </c>
    </row>
    <row r="47" spans="1:6" x14ac:dyDescent="0.35">
      <c r="A47" s="1" t="s">
        <v>30</v>
      </c>
      <c r="B47" s="1" t="s">
        <v>4</v>
      </c>
      <c r="C47" s="1" t="s">
        <v>42</v>
      </c>
      <c r="D47" s="1" t="s">
        <v>174</v>
      </c>
      <c r="E47" s="1" t="s">
        <v>3</v>
      </c>
      <c r="F47" s="2">
        <v>11844.78</v>
      </c>
    </row>
    <row r="48" spans="1:6" x14ac:dyDescent="0.35">
      <c r="A48" s="1" t="s">
        <v>1</v>
      </c>
      <c r="B48" s="1" t="s">
        <v>4</v>
      </c>
      <c r="C48" s="1" t="s">
        <v>52</v>
      </c>
      <c r="D48" s="1" t="s">
        <v>51</v>
      </c>
      <c r="E48" s="1" t="s">
        <v>3</v>
      </c>
      <c r="F48" s="2">
        <v>11439.34</v>
      </c>
    </row>
    <row r="49" spans="1:6" x14ac:dyDescent="0.35">
      <c r="A49" s="1" t="s">
        <v>1</v>
      </c>
      <c r="B49" s="1" t="s">
        <v>4</v>
      </c>
      <c r="C49" s="1" t="s">
        <v>12</v>
      </c>
      <c r="D49" s="1" t="s">
        <v>168</v>
      </c>
      <c r="E49" s="1" t="s">
        <v>3</v>
      </c>
      <c r="F49" s="2">
        <v>13567746.99</v>
      </c>
    </row>
    <row r="50" spans="1:6" x14ac:dyDescent="0.35">
      <c r="A50" s="1" t="s">
        <v>26</v>
      </c>
      <c r="B50" s="1" t="s">
        <v>4</v>
      </c>
      <c r="C50" s="1" t="s">
        <v>12</v>
      </c>
      <c r="D50" s="1" t="s">
        <v>58</v>
      </c>
      <c r="E50" s="1" t="s">
        <v>3</v>
      </c>
      <c r="F50" s="2">
        <v>6098.63</v>
      </c>
    </row>
    <row r="51" spans="1:6" x14ac:dyDescent="0.35">
      <c r="A51" s="1" t="s">
        <v>30</v>
      </c>
      <c r="B51" s="1" t="s">
        <v>4</v>
      </c>
      <c r="C51" s="1" t="s">
        <v>12</v>
      </c>
      <c r="D51" s="1" t="s">
        <v>127</v>
      </c>
      <c r="E51" s="1" t="s">
        <v>3</v>
      </c>
      <c r="F51" s="2">
        <v>31666.57</v>
      </c>
    </row>
    <row r="52" spans="1:6" x14ac:dyDescent="0.35">
      <c r="A52" s="1" t="s">
        <v>1</v>
      </c>
      <c r="B52" s="1" t="s">
        <v>4</v>
      </c>
      <c r="C52" s="1" t="s">
        <v>5</v>
      </c>
      <c r="D52" s="1" t="s">
        <v>2</v>
      </c>
      <c r="E52" s="1" t="s">
        <v>3</v>
      </c>
      <c r="F52" s="2">
        <v>625341.99</v>
      </c>
    </row>
    <row r="53" spans="1:6" x14ac:dyDescent="0.35">
      <c r="A53" s="1" t="s">
        <v>26</v>
      </c>
      <c r="B53" s="1" t="s">
        <v>4</v>
      </c>
      <c r="C53" s="1" t="s">
        <v>5</v>
      </c>
      <c r="D53" s="1" t="s">
        <v>104</v>
      </c>
      <c r="E53" s="1" t="s">
        <v>3</v>
      </c>
      <c r="F53" s="2">
        <v>276914.7</v>
      </c>
    </row>
    <row r="54" spans="1:6" x14ac:dyDescent="0.35">
      <c r="A54" s="1" t="s">
        <v>30</v>
      </c>
      <c r="B54" s="1" t="s">
        <v>4</v>
      </c>
      <c r="C54" s="1" t="s">
        <v>5</v>
      </c>
      <c r="D54" s="1" t="s">
        <v>177</v>
      </c>
      <c r="E54" s="1" t="s">
        <v>3</v>
      </c>
      <c r="F54" s="2">
        <v>13387.7</v>
      </c>
    </row>
    <row r="55" spans="1:6" x14ac:dyDescent="0.35">
      <c r="A55" s="1" t="s">
        <v>1</v>
      </c>
      <c r="B55" s="1" t="s">
        <v>4</v>
      </c>
      <c r="C55" s="1" t="s">
        <v>56</v>
      </c>
      <c r="D55" s="1" t="s">
        <v>55</v>
      </c>
      <c r="E55" s="1" t="s">
        <v>3</v>
      </c>
      <c r="F55" s="2">
        <v>11158.8</v>
      </c>
    </row>
    <row r="56" spans="1:6" x14ac:dyDescent="0.35">
      <c r="A56" s="1" t="s">
        <v>26</v>
      </c>
      <c r="B56" s="1" t="s">
        <v>4</v>
      </c>
      <c r="C56" s="1" t="s">
        <v>56</v>
      </c>
      <c r="D56" s="1" t="s">
        <v>124</v>
      </c>
      <c r="E56" s="1" t="s">
        <v>3</v>
      </c>
      <c r="F56" s="2">
        <v>614.70000000000005</v>
      </c>
    </row>
    <row r="57" spans="1:6" x14ac:dyDescent="0.35">
      <c r="A57" s="1" t="s">
        <v>1</v>
      </c>
      <c r="B57" s="1" t="s">
        <v>4</v>
      </c>
      <c r="C57" s="1" t="s">
        <v>7</v>
      </c>
      <c r="D57" s="1" t="s">
        <v>6</v>
      </c>
      <c r="E57" s="1" t="s">
        <v>3</v>
      </c>
      <c r="F57" s="2">
        <v>500381.89</v>
      </c>
    </row>
    <row r="58" spans="1:6" x14ac:dyDescent="0.35">
      <c r="A58" s="1" t="s">
        <v>26</v>
      </c>
      <c r="B58" s="1" t="s">
        <v>4</v>
      </c>
      <c r="C58" s="1" t="s">
        <v>7</v>
      </c>
      <c r="D58" s="1" t="s">
        <v>84</v>
      </c>
      <c r="E58" s="1" t="s">
        <v>3</v>
      </c>
      <c r="F58" s="2">
        <v>10889.75</v>
      </c>
    </row>
    <row r="59" spans="1:6" x14ac:dyDescent="0.35">
      <c r="A59" s="1" t="s">
        <v>30</v>
      </c>
      <c r="B59" s="1" t="s">
        <v>4</v>
      </c>
      <c r="C59" s="1" t="s">
        <v>7</v>
      </c>
      <c r="D59" s="1" t="s">
        <v>178</v>
      </c>
      <c r="E59" s="1" t="s">
        <v>3</v>
      </c>
      <c r="F59" s="2">
        <v>17292.419999999998</v>
      </c>
    </row>
    <row r="60" spans="1:6" x14ac:dyDescent="0.35">
      <c r="A60" s="1" t="s">
        <v>1</v>
      </c>
      <c r="B60" s="1" t="s">
        <v>4</v>
      </c>
      <c r="C60" s="1" t="s">
        <v>91</v>
      </c>
      <c r="D60" s="1" t="s">
        <v>110</v>
      </c>
      <c r="E60" s="1" t="s">
        <v>3</v>
      </c>
      <c r="F60" s="2">
        <v>79035.17</v>
      </c>
    </row>
    <row r="61" spans="1:6" x14ac:dyDescent="0.35">
      <c r="A61" s="1" t="s">
        <v>26</v>
      </c>
      <c r="B61" s="1" t="s">
        <v>4</v>
      </c>
      <c r="C61" s="1" t="s">
        <v>91</v>
      </c>
      <c r="D61" s="1" t="s">
        <v>157</v>
      </c>
      <c r="E61" s="1" t="s">
        <v>3</v>
      </c>
      <c r="F61" s="2">
        <v>35899.370000000003</v>
      </c>
    </row>
    <row r="62" spans="1:6" x14ac:dyDescent="0.35">
      <c r="A62" s="1" t="s">
        <v>30</v>
      </c>
      <c r="B62" s="1" t="s">
        <v>4</v>
      </c>
      <c r="C62" s="1" t="s">
        <v>91</v>
      </c>
      <c r="D62" s="1" t="s">
        <v>90</v>
      </c>
      <c r="E62" s="1" t="s">
        <v>3</v>
      </c>
      <c r="F62" s="2">
        <v>2263.9</v>
      </c>
    </row>
    <row r="63" spans="1:6" x14ac:dyDescent="0.35">
      <c r="A63" s="1" t="s">
        <v>1</v>
      </c>
      <c r="B63" s="1" t="s">
        <v>4</v>
      </c>
      <c r="C63" s="1" t="s">
        <v>37</v>
      </c>
      <c r="D63" s="1" t="s">
        <v>41</v>
      </c>
      <c r="E63" s="1" t="s">
        <v>3</v>
      </c>
      <c r="F63" s="2">
        <v>1192301.08</v>
      </c>
    </row>
    <row r="64" spans="1:6" x14ac:dyDescent="0.35">
      <c r="A64" s="1" t="s">
        <v>26</v>
      </c>
      <c r="B64" s="1" t="s">
        <v>4</v>
      </c>
      <c r="C64" s="1" t="s">
        <v>37</v>
      </c>
      <c r="D64" s="1" t="s">
        <v>59</v>
      </c>
      <c r="E64" s="1" t="s">
        <v>3</v>
      </c>
      <c r="F64" s="2">
        <v>8669.09</v>
      </c>
    </row>
    <row r="65" spans="1:6" x14ac:dyDescent="0.35">
      <c r="A65" s="1" t="s">
        <v>30</v>
      </c>
      <c r="B65" s="1" t="s">
        <v>4</v>
      </c>
      <c r="C65" s="1" t="s">
        <v>37</v>
      </c>
      <c r="D65" s="1" t="s">
        <v>36</v>
      </c>
      <c r="E65" s="1" t="s">
        <v>3</v>
      </c>
      <c r="F65" s="2">
        <v>1315503.3400000001</v>
      </c>
    </row>
    <row r="66" spans="1:6" x14ac:dyDescent="0.35">
      <c r="A66" s="1" t="s">
        <v>1</v>
      </c>
      <c r="B66" s="1" t="s">
        <v>4</v>
      </c>
      <c r="C66" s="1" t="s">
        <v>39</v>
      </c>
      <c r="D66" s="1" t="s">
        <v>166</v>
      </c>
      <c r="E66" s="1" t="s">
        <v>3</v>
      </c>
      <c r="F66" s="2">
        <v>56155.519999999997</v>
      </c>
    </row>
    <row r="67" spans="1:6" x14ac:dyDescent="0.35">
      <c r="A67" s="1" t="s">
        <v>26</v>
      </c>
      <c r="B67" s="1" t="s">
        <v>4</v>
      </c>
      <c r="C67" s="1" t="s">
        <v>39</v>
      </c>
      <c r="D67" s="1" t="s">
        <v>172</v>
      </c>
      <c r="E67" s="1" t="s">
        <v>3</v>
      </c>
      <c r="F67" s="2">
        <v>10463.15</v>
      </c>
    </row>
    <row r="68" spans="1:6" x14ac:dyDescent="0.35">
      <c r="A68" s="1" t="s">
        <v>30</v>
      </c>
      <c r="B68" s="1" t="s">
        <v>4</v>
      </c>
      <c r="C68" s="1" t="s">
        <v>39</v>
      </c>
      <c r="D68" s="1" t="s">
        <v>38</v>
      </c>
      <c r="E68" s="1" t="s">
        <v>3</v>
      </c>
      <c r="F68" s="2">
        <v>22836.77</v>
      </c>
    </row>
    <row r="69" spans="1:6" x14ac:dyDescent="0.35">
      <c r="A69" s="1" t="s">
        <v>1</v>
      </c>
      <c r="B69" s="1" t="s">
        <v>4</v>
      </c>
      <c r="C69" s="1" t="s">
        <v>93</v>
      </c>
      <c r="D69" s="1" t="s">
        <v>149</v>
      </c>
      <c r="E69" s="1" t="s">
        <v>3</v>
      </c>
      <c r="F69" s="2">
        <v>43768.36</v>
      </c>
    </row>
    <row r="70" spans="1:6" x14ac:dyDescent="0.35">
      <c r="A70" s="1" t="s">
        <v>30</v>
      </c>
      <c r="B70" s="1" t="s">
        <v>4</v>
      </c>
      <c r="C70" s="1" t="s">
        <v>93</v>
      </c>
      <c r="D70" s="1" t="s">
        <v>92</v>
      </c>
      <c r="E70" s="1" t="s">
        <v>3</v>
      </c>
      <c r="F70" s="2">
        <v>9416.7099999999991</v>
      </c>
    </row>
    <row r="71" spans="1:6" x14ac:dyDescent="0.35">
      <c r="A71" s="1" t="s">
        <v>1</v>
      </c>
      <c r="B71" s="1" t="s">
        <v>4</v>
      </c>
      <c r="C71" s="1" t="s">
        <v>67</v>
      </c>
      <c r="D71" s="1" t="s">
        <v>167</v>
      </c>
      <c r="E71" s="1" t="s">
        <v>3</v>
      </c>
      <c r="F71" s="2">
        <v>5834585.9900000002</v>
      </c>
    </row>
    <row r="72" spans="1:6" x14ac:dyDescent="0.35">
      <c r="A72" s="1" t="s">
        <v>26</v>
      </c>
      <c r="B72" s="1" t="s">
        <v>4</v>
      </c>
      <c r="C72" s="1" t="s">
        <v>67</v>
      </c>
      <c r="D72" s="1" t="s">
        <v>158</v>
      </c>
      <c r="E72" s="1" t="s">
        <v>3</v>
      </c>
      <c r="F72" s="2">
        <v>46396.72</v>
      </c>
    </row>
    <row r="73" spans="1:6" x14ac:dyDescent="0.35">
      <c r="A73" s="1" t="s">
        <v>30</v>
      </c>
      <c r="B73" s="1" t="s">
        <v>4</v>
      </c>
      <c r="C73" s="1" t="s">
        <v>67</v>
      </c>
      <c r="D73" s="1" t="s">
        <v>66</v>
      </c>
      <c r="E73" s="1" t="s">
        <v>3</v>
      </c>
      <c r="F73" s="2">
        <v>196235.75</v>
      </c>
    </row>
    <row r="74" spans="1:6" x14ac:dyDescent="0.35">
      <c r="A74" s="1" t="s">
        <v>1</v>
      </c>
      <c r="B74" s="1" t="s">
        <v>4</v>
      </c>
      <c r="C74" s="1" t="s">
        <v>96</v>
      </c>
      <c r="D74" s="1" t="s">
        <v>95</v>
      </c>
      <c r="E74" s="1" t="s">
        <v>3</v>
      </c>
      <c r="F74" s="2">
        <v>581419.69999999995</v>
      </c>
    </row>
    <row r="75" spans="1:6" x14ac:dyDescent="0.35">
      <c r="A75" s="1" t="s">
        <v>1</v>
      </c>
      <c r="B75" s="1" t="s">
        <v>4</v>
      </c>
      <c r="C75" s="1" t="s">
        <v>9</v>
      </c>
      <c r="D75" s="1" t="s">
        <v>8</v>
      </c>
      <c r="E75" s="1" t="s">
        <v>3</v>
      </c>
      <c r="F75" s="2">
        <v>644130.63</v>
      </c>
    </row>
    <row r="76" spans="1:6" x14ac:dyDescent="0.35">
      <c r="A76" s="1" t="s">
        <v>26</v>
      </c>
      <c r="B76" s="1" t="s">
        <v>4</v>
      </c>
      <c r="C76" s="1" t="s">
        <v>9</v>
      </c>
      <c r="D76" s="1" t="s">
        <v>60</v>
      </c>
      <c r="E76" s="1" t="s">
        <v>3</v>
      </c>
      <c r="F76" s="2">
        <v>159499.49</v>
      </c>
    </row>
    <row r="77" spans="1:6" x14ac:dyDescent="0.35">
      <c r="A77" s="1" t="s">
        <v>30</v>
      </c>
      <c r="B77" s="1" t="s">
        <v>4</v>
      </c>
      <c r="C77" s="1" t="s">
        <v>9</v>
      </c>
      <c r="D77" s="1" t="s">
        <v>40</v>
      </c>
      <c r="E77" s="1" t="s">
        <v>3</v>
      </c>
      <c r="F77" s="2">
        <v>256797.72</v>
      </c>
    </row>
    <row r="78" spans="1:6" x14ac:dyDescent="0.35">
      <c r="A78" s="1" t="s">
        <v>1</v>
      </c>
      <c r="B78" s="1" t="s">
        <v>4</v>
      </c>
      <c r="C78" s="1" t="s">
        <v>71</v>
      </c>
      <c r="D78" s="1" t="s">
        <v>70</v>
      </c>
      <c r="E78" s="1" t="s">
        <v>3</v>
      </c>
      <c r="F78" s="2">
        <v>89408.53</v>
      </c>
    </row>
    <row r="79" spans="1:6" x14ac:dyDescent="0.35">
      <c r="A79" s="1" t="s">
        <v>1</v>
      </c>
      <c r="B79" s="1" t="s">
        <v>15</v>
      </c>
      <c r="C79" s="1" t="s">
        <v>16</v>
      </c>
      <c r="D79" s="1" t="s">
        <v>118</v>
      </c>
      <c r="E79" s="1" t="s">
        <v>11</v>
      </c>
      <c r="F79" s="2">
        <v>1966</v>
      </c>
    </row>
    <row r="80" spans="1:6" x14ac:dyDescent="0.35">
      <c r="A80" s="1" t="s">
        <v>1</v>
      </c>
      <c r="B80" s="1" t="s">
        <v>15</v>
      </c>
      <c r="C80" s="1" t="s">
        <v>16</v>
      </c>
      <c r="D80" s="1" t="s">
        <v>171</v>
      </c>
      <c r="E80" s="1" t="s">
        <v>11</v>
      </c>
      <c r="F80" s="2">
        <v>2626</v>
      </c>
    </row>
    <row r="81" spans="1:6" x14ac:dyDescent="0.35">
      <c r="A81" s="1" t="s">
        <v>1</v>
      </c>
      <c r="B81" s="1" t="s">
        <v>15</v>
      </c>
      <c r="C81" s="1" t="s">
        <v>16</v>
      </c>
      <c r="D81" s="1" t="s">
        <v>156</v>
      </c>
      <c r="E81" s="1" t="s">
        <v>11</v>
      </c>
      <c r="F81" s="2">
        <v>2041</v>
      </c>
    </row>
    <row r="82" spans="1:6" x14ac:dyDescent="0.35">
      <c r="A82" s="1" t="s">
        <v>1</v>
      </c>
      <c r="B82" s="1" t="s">
        <v>15</v>
      </c>
      <c r="C82" s="1" t="s">
        <v>16</v>
      </c>
      <c r="D82" s="1" t="s">
        <v>77</v>
      </c>
      <c r="E82" s="1" t="s">
        <v>11</v>
      </c>
      <c r="F82" s="2">
        <v>1000</v>
      </c>
    </row>
    <row r="83" spans="1:6" x14ac:dyDescent="0.35">
      <c r="A83" s="1" t="s">
        <v>1</v>
      </c>
      <c r="B83" s="1" t="s">
        <v>15</v>
      </c>
      <c r="C83" s="1" t="s">
        <v>16</v>
      </c>
      <c r="D83" s="1" t="s">
        <v>117</v>
      </c>
      <c r="E83" s="1" t="s">
        <v>11</v>
      </c>
      <c r="F83" s="2">
        <v>1866</v>
      </c>
    </row>
    <row r="84" spans="1:6" x14ac:dyDescent="0.35">
      <c r="A84" s="1" t="s">
        <v>1</v>
      </c>
      <c r="B84" s="1" t="s">
        <v>15</v>
      </c>
      <c r="C84" s="1" t="s">
        <v>16</v>
      </c>
      <c r="D84" s="1" t="s">
        <v>155</v>
      </c>
      <c r="E84" s="1" t="s">
        <v>11</v>
      </c>
      <c r="F84" s="2">
        <v>1259</v>
      </c>
    </row>
    <row r="85" spans="1:6" x14ac:dyDescent="0.35">
      <c r="A85" s="1" t="s">
        <v>1</v>
      </c>
      <c r="B85" s="1" t="s">
        <v>15</v>
      </c>
      <c r="C85" s="1" t="s">
        <v>16</v>
      </c>
      <c r="D85" s="1" t="s">
        <v>102</v>
      </c>
      <c r="E85" s="1" t="s">
        <v>11</v>
      </c>
      <c r="F85" s="2">
        <v>6544.35</v>
      </c>
    </row>
    <row r="86" spans="1:6" x14ac:dyDescent="0.35">
      <c r="A86" s="1" t="s">
        <v>1</v>
      </c>
      <c r="B86" s="1" t="s">
        <v>15</v>
      </c>
      <c r="C86" s="1" t="s">
        <v>16</v>
      </c>
      <c r="D86" s="1" t="s">
        <v>76</v>
      </c>
      <c r="E86" s="1" t="s">
        <v>11</v>
      </c>
      <c r="F86" s="2">
        <v>2508</v>
      </c>
    </row>
    <row r="87" spans="1:6" x14ac:dyDescent="0.35">
      <c r="A87" s="1" t="s">
        <v>1</v>
      </c>
      <c r="B87" s="1" t="s">
        <v>15</v>
      </c>
      <c r="C87" s="1" t="s">
        <v>16</v>
      </c>
      <c r="D87" s="1" t="s">
        <v>170</v>
      </c>
      <c r="E87" s="1" t="s">
        <v>11</v>
      </c>
      <c r="F87" s="2">
        <v>404</v>
      </c>
    </row>
    <row r="88" spans="1:6" x14ac:dyDescent="0.35">
      <c r="A88" s="1" t="s">
        <v>1</v>
      </c>
      <c r="B88" s="1" t="s">
        <v>15</v>
      </c>
      <c r="C88" s="1" t="s">
        <v>16</v>
      </c>
      <c r="D88" s="1" t="s">
        <v>134</v>
      </c>
      <c r="E88" s="1" t="s">
        <v>11</v>
      </c>
      <c r="F88" s="2">
        <v>416</v>
      </c>
    </row>
    <row r="89" spans="1:6" x14ac:dyDescent="0.35">
      <c r="A89" s="1" t="s">
        <v>1</v>
      </c>
      <c r="B89" s="1" t="s">
        <v>15</v>
      </c>
      <c r="C89" s="1" t="s">
        <v>16</v>
      </c>
      <c r="D89" s="1" t="s">
        <v>133</v>
      </c>
      <c r="E89" s="1" t="s">
        <v>11</v>
      </c>
      <c r="F89" s="2">
        <v>1657</v>
      </c>
    </row>
    <row r="90" spans="1:6" x14ac:dyDescent="0.35">
      <c r="A90" s="1" t="s">
        <v>1</v>
      </c>
      <c r="B90" s="1" t="s">
        <v>15</v>
      </c>
      <c r="C90" s="1" t="s">
        <v>16</v>
      </c>
      <c r="D90" s="1" t="s">
        <v>116</v>
      </c>
      <c r="E90" s="1" t="s">
        <v>11</v>
      </c>
      <c r="F90" s="2">
        <v>2570</v>
      </c>
    </row>
    <row r="91" spans="1:6" x14ac:dyDescent="0.35">
      <c r="A91" s="1" t="s">
        <v>1</v>
      </c>
      <c r="B91" s="1" t="s">
        <v>15</v>
      </c>
      <c r="C91" s="1" t="s">
        <v>16</v>
      </c>
      <c r="D91" s="1" t="s">
        <v>169</v>
      </c>
      <c r="E91" s="1" t="s">
        <v>11</v>
      </c>
      <c r="F91" s="2">
        <v>874</v>
      </c>
    </row>
    <row r="92" spans="1:6" x14ac:dyDescent="0.35">
      <c r="A92" s="1" t="s">
        <v>1</v>
      </c>
      <c r="B92" s="1" t="s">
        <v>15</v>
      </c>
      <c r="C92" s="1" t="s">
        <v>16</v>
      </c>
      <c r="D92" s="1" t="s">
        <v>154</v>
      </c>
      <c r="E92" s="1" t="s">
        <v>11</v>
      </c>
      <c r="F92" s="2">
        <v>989</v>
      </c>
    </row>
    <row r="93" spans="1:6" x14ac:dyDescent="0.35">
      <c r="A93" s="1" t="s">
        <v>1</v>
      </c>
      <c r="B93" s="1" t="s">
        <v>15</v>
      </c>
      <c r="C93" s="1" t="s">
        <v>16</v>
      </c>
      <c r="D93" s="1" t="s">
        <v>132</v>
      </c>
      <c r="E93" s="1" t="s">
        <v>11</v>
      </c>
      <c r="F93" s="2">
        <v>4183.83</v>
      </c>
    </row>
    <row r="94" spans="1:6" x14ac:dyDescent="0.35">
      <c r="A94" s="1" t="s">
        <v>1</v>
      </c>
      <c r="B94" s="1" t="s">
        <v>15</v>
      </c>
      <c r="C94" s="1" t="s">
        <v>16</v>
      </c>
      <c r="D94" s="1" t="s">
        <v>115</v>
      </c>
      <c r="E94" s="1" t="s">
        <v>11</v>
      </c>
      <c r="F94" s="2">
        <v>1845</v>
      </c>
    </row>
    <row r="95" spans="1:6" x14ac:dyDescent="0.35">
      <c r="A95" s="1" t="s">
        <v>1</v>
      </c>
      <c r="B95" s="1" t="s">
        <v>15</v>
      </c>
      <c r="C95" s="1" t="s">
        <v>16</v>
      </c>
      <c r="D95" s="1" t="s">
        <v>101</v>
      </c>
      <c r="E95" s="1" t="s">
        <v>11</v>
      </c>
      <c r="F95" s="2">
        <v>706</v>
      </c>
    </row>
    <row r="96" spans="1:6" x14ac:dyDescent="0.35">
      <c r="A96" s="1" t="s">
        <v>1</v>
      </c>
      <c r="B96" s="1" t="s">
        <v>15</v>
      </c>
      <c r="C96" s="1" t="s">
        <v>16</v>
      </c>
      <c r="D96" s="1" t="s">
        <v>114</v>
      </c>
      <c r="E96" s="1" t="s">
        <v>11</v>
      </c>
      <c r="F96" s="2">
        <v>697</v>
      </c>
    </row>
    <row r="97" spans="1:6" x14ac:dyDescent="0.35">
      <c r="A97" s="1" t="s">
        <v>1</v>
      </c>
      <c r="B97" s="1" t="s">
        <v>15</v>
      </c>
      <c r="C97" s="1" t="s">
        <v>16</v>
      </c>
      <c r="D97" s="1" t="s">
        <v>131</v>
      </c>
      <c r="E97" s="1" t="s">
        <v>11</v>
      </c>
      <c r="F97" s="2">
        <v>1837</v>
      </c>
    </row>
    <row r="98" spans="1:6" x14ac:dyDescent="0.35">
      <c r="A98" s="1" t="s">
        <v>1</v>
      </c>
      <c r="B98" s="1" t="s">
        <v>15</v>
      </c>
      <c r="C98" s="1" t="s">
        <v>16</v>
      </c>
      <c r="D98" s="1" t="s">
        <v>75</v>
      </c>
      <c r="E98" s="1" t="s">
        <v>11</v>
      </c>
      <c r="F98" s="2">
        <v>2060</v>
      </c>
    </row>
    <row r="99" spans="1:6" x14ac:dyDescent="0.35">
      <c r="A99" s="1" t="s">
        <v>1</v>
      </c>
      <c r="B99" s="1" t="s">
        <v>15</v>
      </c>
      <c r="C99" s="1" t="s">
        <v>16</v>
      </c>
      <c r="D99" s="1" t="s">
        <v>54</v>
      </c>
      <c r="E99" s="1" t="s">
        <v>11</v>
      </c>
      <c r="F99" s="2">
        <v>3343</v>
      </c>
    </row>
    <row r="100" spans="1:6" x14ac:dyDescent="0.35">
      <c r="A100" s="1" t="s">
        <v>1</v>
      </c>
      <c r="B100" s="1" t="s">
        <v>15</v>
      </c>
      <c r="C100" s="1" t="s">
        <v>16</v>
      </c>
      <c r="D100" s="1" t="s">
        <v>53</v>
      </c>
      <c r="E100" s="1" t="s">
        <v>11</v>
      </c>
      <c r="F100" s="2">
        <v>1246</v>
      </c>
    </row>
    <row r="101" spans="1:6" x14ac:dyDescent="0.35">
      <c r="A101" s="1" t="s">
        <v>1</v>
      </c>
      <c r="B101" s="1" t="s">
        <v>15</v>
      </c>
      <c r="C101" s="1" t="s">
        <v>16</v>
      </c>
      <c r="D101" s="1" t="s">
        <v>74</v>
      </c>
      <c r="E101" s="1" t="s">
        <v>11</v>
      </c>
      <c r="F101" s="2">
        <v>1793</v>
      </c>
    </row>
    <row r="102" spans="1:6" x14ac:dyDescent="0.35">
      <c r="A102" s="1" t="s">
        <v>1</v>
      </c>
      <c r="B102" s="1" t="s">
        <v>15</v>
      </c>
      <c r="C102" s="1" t="s">
        <v>16</v>
      </c>
      <c r="D102" s="1" t="s">
        <v>111</v>
      </c>
      <c r="E102" s="1" t="s">
        <v>11</v>
      </c>
      <c r="F102" s="2">
        <v>3440</v>
      </c>
    </row>
    <row r="103" spans="1:6" x14ac:dyDescent="0.35">
      <c r="A103" s="1" t="s">
        <v>1</v>
      </c>
      <c r="B103" s="1" t="s">
        <v>15</v>
      </c>
      <c r="C103" s="1" t="s">
        <v>16</v>
      </c>
      <c r="D103" s="1" t="s">
        <v>151</v>
      </c>
      <c r="E103" s="1" t="s">
        <v>11</v>
      </c>
      <c r="F103" s="2">
        <v>1144</v>
      </c>
    </row>
    <row r="104" spans="1:6" x14ac:dyDescent="0.35">
      <c r="A104" s="1" t="s">
        <v>1</v>
      </c>
      <c r="B104" s="1" t="s">
        <v>15</v>
      </c>
      <c r="C104" s="1" t="s">
        <v>16</v>
      </c>
      <c r="D104" s="1" t="s">
        <v>14</v>
      </c>
      <c r="E104" s="1" t="s">
        <v>11</v>
      </c>
      <c r="F104" s="2">
        <v>675</v>
      </c>
    </row>
    <row r="105" spans="1:6" x14ac:dyDescent="0.35">
      <c r="A105" s="1" t="s">
        <v>1</v>
      </c>
      <c r="B105" s="1" t="s">
        <v>15</v>
      </c>
      <c r="C105" s="1" t="s">
        <v>16</v>
      </c>
      <c r="D105" s="1" t="s">
        <v>69</v>
      </c>
      <c r="E105" s="1" t="s">
        <v>11</v>
      </c>
      <c r="F105" s="2">
        <v>677</v>
      </c>
    </row>
    <row r="106" spans="1:6" x14ac:dyDescent="0.35">
      <c r="A106" s="1" t="s">
        <v>1</v>
      </c>
      <c r="B106" s="1" t="s">
        <v>15</v>
      </c>
      <c r="C106" s="1" t="s">
        <v>16</v>
      </c>
      <c r="D106" s="1" t="s">
        <v>130</v>
      </c>
      <c r="E106" s="1" t="s">
        <v>11</v>
      </c>
      <c r="F106" s="2">
        <v>433</v>
      </c>
    </row>
    <row r="107" spans="1:6" x14ac:dyDescent="0.35">
      <c r="A107" s="1" t="s">
        <v>1</v>
      </c>
      <c r="B107" s="1" t="s">
        <v>15</v>
      </c>
      <c r="C107" s="1" t="s">
        <v>16</v>
      </c>
      <c r="D107" s="1" t="s">
        <v>150</v>
      </c>
      <c r="E107" s="1" t="s">
        <v>11</v>
      </c>
      <c r="F107" s="2">
        <v>2119</v>
      </c>
    </row>
    <row r="108" spans="1:6" x14ac:dyDescent="0.35">
      <c r="A108" s="1" t="s">
        <v>1</v>
      </c>
      <c r="B108" s="1" t="s">
        <v>15</v>
      </c>
      <c r="C108" s="1" t="s">
        <v>24</v>
      </c>
      <c r="D108" s="1" t="s">
        <v>78</v>
      </c>
      <c r="E108" s="1" t="s">
        <v>11</v>
      </c>
      <c r="F108" s="2">
        <v>364092.06</v>
      </c>
    </row>
    <row r="109" spans="1:6" x14ac:dyDescent="0.35">
      <c r="A109" s="1" t="s">
        <v>1</v>
      </c>
      <c r="B109" s="1" t="s">
        <v>15</v>
      </c>
      <c r="C109" s="1" t="s">
        <v>24</v>
      </c>
      <c r="D109" s="1" t="s">
        <v>136</v>
      </c>
      <c r="E109" s="1" t="s">
        <v>25</v>
      </c>
      <c r="F109" s="2">
        <v>275758.05</v>
      </c>
    </row>
    <row r="110" spans="1:6" x14ac:dyDescent="0.35">
      <c r="A110" s="1" t="s">
        <v>26</v>
      </c>
      <c r="B110" s="1" t="s">
        <v>15</v>
      </c>
      <c r="C110" s="1" t="s">
        <v>24</v>
      </c>
      <c r="D110" s="1" t="s">
        <v>63</v>
      </c>
      <c r="E110" s="1" t="s">
        <v>25</v>
      </c>
      <c r="F110" s="2">
        <v>57722.29</v>
      </c>
    </row>
    <row r="111" spans="1:6" x14ac:dyDescent="0.35">
      <c r="A111" s="1" t="s">
        <v>26</v>
      </c>
      <c r="B111" s="1" t="s">
        <v>15</v>
      </c>
      <c r="C111" s="1" t="s">
        <v>24</v>
      </c>
      <c r="D111" s="1" t="s">
        <v>123</v>
      </c>
      <c r="E111" s="1" t="s">
        <v>11</v>
      </c>
      <c r="F111" s="2">
        <v>911689.79</v>
      </c>
    </row>
    <row r="112" spans="1:6" x14ac:dyDescent="0.35">
      <c r="A112" s="1" t="s">
        <v>30</v>
      </c>
      <c r="B112" s="1" t="s">
        <v>15</v>
      </c>
      <c r="C112" s="1" t="s">
        <v>24</v>
      </c>
      <c r="D112" s="1" t="s">
        <v>94</v>
      </c>
      <c r="E112" s="1" t="s">
        <v>25</v>
      </c>
      <c r="F112" s="2">
        <v>15382.64</v>
      </c>
    </row>
    <row r="113" spans="1:6" x14ac:dyDescent="0.35">
      <c r="A113" s="1" t="s">
        <v>30</v>
      </c>
      <c r="B113" s="1" t="s">
        <v>15</v>
      </c>
      <c r="C113" s="1" t="s">
        <v>24</v>
      </c>
      <c r="D113" s="1" t="s">
        <v>68</v>
      </c>
      <c r="E113" s="1" t="s">
        <v>11</v>
      </c>
      <c r="F113" s="2">
        <v>249621.51</v>
      </c>
    </row>
    <row r="114" spans="1:6" x14ac:dyDescent="0.35">
      <c r="A114" s="1" t="s">
        <v>1</v>
      </c>
      <c r="B114" s="1" t="s">
        <v>15</v>
      </c>
      <c r="C114" s="1" t="s">
        <v>24</v>
      </c>
      <c r="D114" s="1" t="s">
        <v>135</v>
      </c>
      <c r="E114" s="1" t="s">
        <v>11</v>
      </c>
      <c r="F114" s="2">
        <v>10732863.140000001</v>
      </c>
    </row>
    <row r="115" spans="1:6" x14ac:dyDescent="0.35">
      <c r="A115" s="1" t="s">
        <v>26</v>
      </c>
      <c r="B115" s="1" t="s">
        <v>15</v>
      </c>
      <c r="C115" s="1" t="s">
        <v>24</v>
      </c>
      <c r="D115" s="1" t="s">
        <v>105</v>
      </c>
      <c r="E115" s="1" t="s">
        <v>11</v>
      </c>
      <c r="F115" s="2">
        <v>9103099.3800000008</v>
      </c>
    </row>
    <row r="116" spans="1:6" x14ac:dyDescent="0.35">
      <c r="A116" s="1" t="s">
        <v>30</v>
      </c>
      <c r="B116" s="1" t="s">
        <v>15</v>
      </c>
      <c r="C116" s="1" t="s">
        <v>24</v>
      </c>
      <c r="D116" s="1" t="s">
        <v>161</v>
      </c>
      <c r="E116" s="1" t="s">
        <v>11</v>
      </c>
      <c r="F116" s="2">
        <v>3107561.12</v>
      </c>
    </row>
    <row r="117" spans="1:6" x14ac:dyDescent="0.35">
      <c r="A117" s="1" t="s">
        <v>1</v>
      </c>
      <c r="B117" s="1" t="s">
        <v>15</v>
      </c>
      <c r="C117" s="1" t="s">
        <v>24</v>
      </c>
      <c r="D117" s="1" t="s">
        <v>80</v>
      </c>
      <c r="E117" s="1" t="s">
        <v>11</v>
      </c>
      <c r="F117" s="2">
        <v>724613.65</v>
      </c>
    </row>
    <row r="118" spans="1:6" x14ac:dyDescent="0.35">
      <c r="A118" s="1" t="s">
        <v>26</v>
      </c>
      <c r="B118" s="1" t="s">
        <v>15</v>
      </c>
      <c r="C118" s="1" t="s">
        <v>24</v>
      </c>
      <c r="D118" s="1" t="s">
        <v>62</v>
      </c>
      <c r="E118" s="1" t="s">
        <v>11</v>
      </c>
      <c r="F118" s="2">
        <v>703263.27</v>
      </c>
    </row>
    <row r="119" spans="1:6" x14ac:dyDescent="0.35">
      <c r="A119" s="1" t="s">
        <v>30</v>
      </c>
      <c r="B119" s="1" t="s">
        <v>15</v>
      </c>
      <c r="C119" s="1" t="s">
        <v>24</v>
      </c>
      <c r="D119" s="1" t="s">
        <v>109</v>
      </c>
      <c r="E119" s="1" t="s">
        <v>11</v>
      </c>
      <c r="F119" s="2">
        <v>171683.73</v>
      </c>
    </row>
    <row r="120" spans="1:6" x14ac:dyDescent="0.35">
      <c r="A120" s="1" t="s">
        <v>1</v>
      </c>
      <c r="B120" s="1" t="s">
        <v>15</v>
      </c>
      <c r="C120" s="1" t="s">
        <v>24</v>
      </c>
      <c r="D120" s="1" t="s">
        <v>23</v>
      </c>
      <c r="E120" s="1" t="s">
        <v>11</v>
      </c>
      <c r="F120" s="2">
        <v>1160219.82</v>
      </c>
    </row>
    <row r="121" spans="1:6" x14ac:dyDescent="0.35">
      <c r="A121" s="1" t="s">
        <v>26</v>
      </c>
      <c r="B121" s="1" t="s">
        <v>15</v>
      </c>
      <c r="C121" s="1" t="s">
        <v>24</v>
      </c>
      <c r="D121" s="1" t="s">
        <v>144</v>
      </c>
      <c r="E121" s="1" t="s">
        <v>11</v>
      </c>
      <c r="F121" s="2">
        <v>1231549.95</v>
      </c>
    </row>
    <row r="122" spans="1:6" x14ac:dyDescent="0.35">
      <c r="A122" s="1" t="s">
        <v>30</v>
      </c>
      <c r="B122" s="1" t="s">
        <v>15</v>
      </c>
      <c r="C122" s="1" t="s">
        <v>24</v>
      </c>
      <c r="D122" s="1" t="s">
        <v>163</v>
      </c>
      <c r="E122" s="1" t="s">
        <v>11</v>
      </c>
      <c r="F122" s="2">
        <v>226235.82</v>
      </c>
    </row>
    <row r="123" spans="1:6" x14ac:dyDescent="0.35">
      <c r="A123" s="1" t="s">
        <v>1</v>
      </c>
      <c r="B123" s="1" t="s">
        <v>4</v>
      </c>
      <c r="C123" s="1" t="s">
        <v>12</v>
      </c>
      <c r="D123" s="1" t="s">
        <v>10</v>
      </c>
      <c r="E123" s="1" t="s">
        <v>11</v>
      </c>
      <c r="F123" s="2">
        <v>6155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60743-DE2D-41C6-8F9B-35D1BF3E52F9}">
  <dimension ref="A1:L139"/>
  <sheetViews>
    <sheetView workbookViewId="0">
      <pane ySplit="1" topLeftCell="A98" activePane="bottomLeft" state="frozen"/>
      <selection pane="bottomLeft" activeCell="E1" sqref="A1:XFD1048576"/>
    </sheetView>
  </sheetViews>
  <sheetFormatPr defaultRowHeight="14.5" x14ac:dyDescent="0.35"/>
  <cols>
    <col min="1" max="1" width="23.7265625" style="23" bestFit="1" customWidth="1"/>
    <col min="2" max="2" width="26.1796875" style="23" bestFit="1" customWidth="1"/>
    <col min="3" max="3" width="8.26953125" style="23" bestFit="1" customWidth="1"/>
    <col min="4" max="4" width="35.453125" style="23" bestFit="1" customWidth="1"/>
    <col min="5" max="5" width="34.81640625" style="23" bestFit="1" customWidth="1"/>
    <col min="6" max="6" width="17.26953125" style="25" bestFit="1" customWidth="1"/>
    <col min="7" max="10" width="8.7265625" style="25"/>
    <col min="11" max="11" width="24.54296875" style="25" bestFit="1" customWidth="1"/>
    <col min="12" max="12" width="12.54296875" style="25" bestFit="1" customWidth="1"/>
    <col min="13" max="16384" width="8.7265625" style="25"/>
  </cols>
  <sheetData>
    <row r="1" spans="1:6" s="22" customFormat="1" ht="15" thickBot="1" x14ac:dyDescent="0.4">
      <c r="A1" s="20" t="s">
        <v>179</v>
      </c>
      <c r="B1" s="20" t="s">
        <v>180</v>
      </c>
      <c r="C1" s="20" t="s">
        <v>181</v>
      </c>
      <c r="D1" s="20" t="s">
        <v>182</v>
      </c>
      <c r="E1" s="20" t="s">
        <v>183</v>
      </c>
      <c r="F1" s="21" t="s">
        <v>0</v>
      </c>
    </row>
    <row r="2" spans="1:6" x14ac:dyDescent="0.35">
      <c r="A2" s="23" t="s">
        <v>1</v>
      </c>
      <c r="B2" s="23" t="s">
        <v>15</v>
      </c>
      <c r="C2" s="23" t="s">
        <v>16</v>
      </c>
      <c r="D2" s="23" t="s">
        <v>118</v>
      </c>
      <c r="E2" s="23" t="s">
        <v>11</v>
      </c>
      <c r="F2" s="24">
        <v>1966</v>
      </c>
    </row>
    <row r="3" spans="1:6" x14ac:dyDescent="0.35">
      <c r="A3" s="23" t="s">
        <v>1</v>
      </c>
      <c r="B3" s="23" t="s">
        <v>15</v>
      </c>
      <c r="C3" s="23" t="s">
        <v>16</v>
      </c>
      <c r="D3" s="23" t="s">
        <v>171</v>
      </c>
      <c r="E3" s="23" t="s">
        <v>11</v>
      </c>
      <c r="F3" s="24">
        <v>2626</v>
      </c>
    </row>
    <row r="4" spans="1:6" x14ac:dyDescent="0.35">
      <c r="A4" s="23" t="s">
        <v>1</v>
      </c>
      <c r="B4" s="23" t="s">
        <v>15</v>
      </c>
      <c r="C4" s="23" t="s">
        <v>16</v>
      </c>
      <c r="D4" s="23" t="s">
        <v>156</v>
      </c>
      <c r="E4" s="23" t="s">
        <v>11</v>
      </c>
      <c r="F4" s="24">
        <v>2041</v>
      </c>
    </row>
    <row r="5" spans="1:6" x14ac:dyDescent="0.35">
      <c r="A5" s="23" t="s">
        <v>1</v>
      </c>
      <c r="B5" s="23" t="s">
        <v>15</v>
      </c>
      <c r="C5" s="23" t="s">
        <v>16</v>
      </c>
      <c r="D5" s="23" t="s">
        <v>77</v>
      </c>
      <c r="E5" s="23" t="s">
        <v>11</v>
      </c>
      <c r="F5" s="24">
        <v>1000</v>
      </c>
    </row>
    <row r="6" spans="1:6" x14ac:dyDescent="0.35">
      <c r="A6" s="23" t="s">
        <v>1</v>
      </c>
      <c r="B6" s="23" t="s">
        <v>15</v>
      </c>
      <c r="C6" s="23" t="s">
        <v>16</v>
      </c>
      <c r="D6" s="23" t="s">
        <v>117</v>
      </c>
      <c r="E6" s="23" t="s">
        <v>11</v>
      </c>
      <c r="F6" s="24">
        <v>1866</v>
      </c>
    </row>
    <row r="7" spans="1:6" x14ac:dyDescent="0.35">
      <c r="A7" s="23" t="s">
        <v>1</v>
      </c>
      <c r="B7" s="23" t="s">
        <v>15</v>
      </c>
      <c r="C7" s="23" t="s">
        <v>16</v>
      </c>
      <c r="D7" s="23" t="s">
        <v>155</v>
      </c>
      <c r="E7" s="23" t="s">
        <v>11</v>
      </c>
      <c r="F7" s="24">
        <v>1259</v>
      </c>
    </row>
    <row r="8" spans="1:6" x14ac:dyDescent="0.35">
      <c r="A8" s="23" t="s">
        <v>1</v>
      </c>
      <c r="B8" s="23" t="s">
        <v>15</v>
      </c>
      <c r="C8" s="23" t="s">
        <v>16</v>
      </c>
      <c r="D8" s="23" t="s">
        <v>102</v>
      </c>
      <c r="E8" s="23" t="s">
        <v>11</v>
      </c>
      <c r="F8" s="24">
        <v>6544.35</v>
      </c>
    </row>
    <row r="9" spans="1:6" x14ac:dyDescent="0.35">
      <c r="A9" s="23" t="s">
        <v>1</v>
      </c>
      <c r="B9" s="23" t="s">
        <v>15</v>
      </c>
      <c r="C9" s="23" t="s">
        <v>16</v>
      </c>
      <c r="D9" s="23" t="s">
        <v>76</v>
      </c>
      <c r="E9" s="23" t="s">
        <v>11</v>
      </c>
      <c r="F9" s="24">
        <v>2508</v>
      </c>
    </row>
    <row r="10" spans="1:6" x14ac:dyDescent="0.35">
      <c r="A10" s="23" t="s">
        <v>1</v>
      </c>
      <c r="B10" s="23" t="s">
        <v>15</v>
      </c>
      <c r="C10" s="23" t="s">
        <v>16</v>
      </c>
      <c r="D10" s="23" t="s">
        <v>170</v>
      </c>
      <c r="E10" s="23" t="s">
        <v>11</v>
      </c>
      <c r="F10" s="24">
        <v>404</v>
      </c>
    </row>
    <row r="11" spans="1:6" x14ac:dyDescent="0.35">
      <c r="A11" s="23" t="s">
        <v>1</v>
      </c>
      <c r="B11" s="23" t="s">
        <v>15</v>
      </c>
      <c r="C11" s="23" t="s">
        <v>16</v>
      </c>
      <c r="D11" s="23" t="s">
        <v>134</v>
      </c>
      <c r="E11" s="23" t="s">
        <v>11</v>
      </c>
      <c r="F11" s="24">
        <v>416</v>
      </c>
    </row>
    <row r="12" spans="1:6" x14ac:dyDescent="0.35">
      <c r="A12" s="23" t="s">
        <v>1</v>
      </c>
      <c r="B12" s="23" t="s">
        <v>15</v>
      </c>
      <c r="C12" s="23" t="s">
        <v>16</v>
      </c>
      <c r="D12" s="23" t="s">
        <v>133</v>
      </c>
      <c r="E12" s="23" t="s">
        <v>11</v>
      </c>
      <c r="F12" s="24">
        <v>1657</v>
      </c>
    </row>
    <row r="13" spans="1:6" x14ac:dyDescent="0.35">
      <c r="A13" s="23" t="s">
        <v>1</v>
      </c>
      <c r="B13" s="23" t="s">
        <v>15</v>
      </c>
      <c r="C13" s="23" t="s">
        <v>16</v>
      </c>
      <c r="D13" s="23" t="s">
        <v>116</v>
      </c>
      <c r="E13" s="23" t="s">
        <v>11</v>
      </c>
      <c r="F13" s="24">
        <v>2570</v>
      </c>
    </row>
    <row r="14" spans="1:6" x14ac:dyDescent="0.35">
      <c r="A14" s="23" t="s">
        <v>1</v>
      </c>
      <c r="B14" s="23" t="s">
        <v>15</v>
      </c>
      <c r="C14" s="23" t="s">
        <v>16</v>
      </c>
      <c r="D14" s="23" t="s">
        <v>169</v>
      </c>
      <c r="E14" s="23" t="s">
        <v>11</v>
      </c>
      <c r="F14" s="24">
        <v>874</v>
      </c>
    </row>
    <row r="15" spans="1:6" x14ac:dyDescent="0.35">
      <c r="A15" s="23" t="s">
        <v>1</v>
      </c>
      <c r="B15" s="23" t="s">
        <v>15</v>
      </c>
      <c r="C15" s="23" t="s">
        <v>16</v>
      </c>
      <c r="D15" s="23" t="s">
        <v>154</v>
      </c>
      <c r="E15" s="23" t="s">
        <v>11</v>
      </c>
      <c r="F15" s="24">
        <v>989</v>
      </c>
    </row>
    <row r="16" spans="1:6" x14ac:dyDescent="0.35">
      <c r="A16" s="23" t="s">
        <v>1</v>
      </c>
      <c r="B16" s="23" t="s">
        <v>15</v>
      </c>
      <c r="C16" s="23" t="s">
        <v>16</v>
      </c>
      <c r="D16" s="23" t="s">
        <v>132</v>
      </c>
      <c r="E16" s="23" t="s">
        <v>11</v>
      </c>
      <c r="F16" s="24">
        <v>4183.83</v>
      </c>
    </row>
    <row r="17" spans="1:6" x14ac:dyDescent="0.35">
      <c r="A17" s="23" t="s">
        <v>1</v>
      </c>
      <c r="B17" s="23" t="s">
        <v>15</v>
      </c>
      <c r="C17" s="23" t="s">
        <v>16</v>
      </c>
      <c r="D17" s="23" t="s">
        <v>115</v>
      </c>
      <c r="E17" s="23" t="s">
        <v>11</v>
      </c>
      <c r="F17" s="24">
        <v>1845</v>
      </c>
    </row>
    <row r="18" spans="1:6" x14ac:dyDescent="0.35">
      <c r="A18" s="23" t="s">
        <v>1</v>
      </c>
      <c r="B18" s="23" t="s">
        <v>15</v>
      </c>
      <c r="C18" s="23" t="s">
        <v>16</v>
      </c>
      <c r="D18" s="23" t="s">
        <v>101</v>
      </c>
      <c r="E18" s="23" t="s">
        <v>11</v>
      </c>
      <c r="F18" s="24">
        <v>706</v>
      </c>
    </row>
    <row r="19" spans="1:6" x14ac:dyDescent="0.35">
      <c r="A19" s="23" t="s">
        <v>1</v>
      </c>
      <c r="B19" s="23" t="s">
        <v>15</v>
      </c>
      <c r="C19" s="23" t="s">
        <v>16</v>
      </c>
      <c r="D19" s="23" t="s">
        <v>114</v>
      </c>
      <c r="E19" s="23" t="s">
        <v>11</v>
      </c>
      <c r="F19" s="24">
        <v>697</v>
      </c>
    </row>
    <row r="20" spans="1:6" x14ac:dyDescent="0.35">
      <c r="A20" s="23" t="s">
        <v>1</v>
      </c>
      <c r="B20" s="23" t="s">
        <v>15</v>
      </c>
      <c r="C20" s="23" t="s">
        <v>16</v>
      </c>
      <c r="D20" s="23" t="s">
        <v>131</v>
      </c>
      <c r="E20" s="23" t="s">
        <v>11</v>
      </c>
      <c r="F20" s="24">
        <v>1837</v>
      </c>
    </row>
    <row r="21" spans="1:6" x14ac:dyDescent="0.35">
      <c r="A21" s="23" t="s">
        <v>1</v>
      </c>
      <c r="B21" s="23" t="s">
        <v>15</v>
      </c>
      <c r="C21" s="23" t="s">
        <v>16</v>
      </c>
      <c r="D21" s="23" t="s">
        <v>75</v>
      </c>
      <c r="E21" s="23" t="s">
        <v>11</v>
      </c>
      <c r="F21" s="24">
        <v>2060</v>
      </c>
    </row>
    <row r="22" spans="1:6" x14ac:dyDescent="0.35">
      <c r="A22" s="23" t="s">
        <v>1</v>
      </c>
      <c r="B22" s="23" t="s">
        <v>15</v>
      </c>
      <c r="C22" s="23" t="s">
        <v>16</v>
      </c>
      <c r="D22" s="23" t="s">
        <v>54</v>
      </c>
      <c r="E22" s="23" t="s">
        <v>11</v>
      </c>
      <c r="F22" s="24">
        <v>3343</v>
      </c>
    </row>
    <row r="23" spans="1:6" x14ac:dyDescent="0.35">
      <c r="A23" s="23" t="s">
        <v>1</v>
      </c>
      <c r="B23" s="23" t="s">
        <v>15</v>
      </c>
      <c r="C23" s="23" t="s">
        <v>16</v>
      </c>
      <c r="D23" s="23" t="s">
        <v>53</v>
      </c>
      <c r="E23" s="23" t="s">
        <v>11</v>
      </c>
      <c r="F23" s="24">
        <v>1246</v>
      </c>
    </row>
    <row r="24" spans="1:6" x14ac:dyDescent="0.35">
      <c r="A24" s="23" t="s">
        <v>1</v>
      </c>
      <c r="B24" s="23" t="s">
        <v>15</v>
      </c>
      <c r="C24" s="23" t="s">
        <v>16</v>
      </c>
      <c r="D24" s="23" t="s">
        <v>74</v>
      </c>
      <c r="E24" s="23" t="s">
        <v>11</v>
      </c>
      <c r="F24" s="24">
        <v>1793</v>
      </c>
    </row>
    <row r="25" spans="1:6" x14ac:dyDescent="0.35">
      <c r="A25" s="23" t="s">
        <v>1</v>
      </c>
      <c r="B25" s="23" t="s">
        <v>15</v>
      </c>
      <c r="C25" s="23" t="s">
        <v>16</v>
      </c>
      <c r="D25" s="23" t="s">
        <v>111</v>
      </c>
      <c r="E25" s="23" t="s">
        <v>11</v>
      </c>
      <c r="F25" s="24">
        <v>3440</v>
      </c>
    </row>
    <row r="26" spans="1:6" x14ac:dyDescent="0.35">
      <c r="A26" s="23" t="s">
        <v>1</v>
      </c>
      <c r="B26" s="23" t="s">
        <v>15</v>
      </c>
      <c r="C26" s="23" t="s">
        <v>16</v>
      </c>
      <c r="D26" s="23" t="s">
        <v>151</v>
      </c>
      <c r="E26" s="23" t="s">
        <v>11</v>
      </c>
      <c r="F26" s="24">
        <v>1144</v>
      </c>
    </row>
    <row r="27" spans="1:6" x14ac:dyDescent="0.35">
      <c r="A27" s="23" t="s">
        <v>1</v>
      </c>
      <c r="B27" s="23" t="s">
        <v>15</v>
      </c>
      <c r="C27" s="23" t="s">
        <v>16</v>
      </c>
      <c r="D27" s="23" t="s">
        <v>14</v>
      </c>
      <c r="E27" s="23" t="s">
        <v>11</v>
      </c>
      <c r="F27" s="24">
        <v>675</v>
      </c>
    </row>
    <row r="28" spans="1:6" x14ac:dyDescent="0.35">
      <c r="A28" s="23" t="s">
        <v>1</v>
      </c>
      <c r="B28" s="23" t="s">
        <v>15</v>
      </c>
      <c r="C28" s="23" t="s">
        <v>16</v>
      </c>
      <c r="D28" s="23" t="s">
        <v>69</v>
      </c>
      <c r="E28" s="23" t="s">
        <v>11</v>
      </c>
      <c r="F28" s="24">
        <v>677</v>
      </c>
    </row>
    <row r="29" spans="1:6" x14ac:dyDescent="0.35">
      <c r="A29" s="23" t="s">
        <v>1</v>
      </c>
      <c r="B29" s="23" t="s">
        <v>15</v>
      </c>
      <c r="C29" s="23" t="s">
        <v>16</v>
      </c>
      <c r="D29" s="23" t="s">
        <v>130</v>
      </c>
      <c r="E29" s="23" t="s">
        <v>11</v>
      </c>
      <c r="F29" s="24">
        <v>433</v>
      </c>
    </row>
    <row r="30" spans="1:6" x14ac:dyDescent="0.35">
      <c r="A30" s="23" t="s">
        <v>1</v>
      </c>
      <c r="B30" s="23" t="s">
        <v>15</v>
      </c>
      <c r="C30" s="23" t="s">
        <v>16</v>
      </c>
      <c r="D30" s="23" t="s">
        <v>150</v>
      </c>
      <c r="E30" s="23" t="s">
        <v>11</v>
      </c>
      <c r="F30" s="24">
        <v>2119</v>
      </c>
    </row>
    <row r="31" spans="1:6" x14ac:dyDescent="0.35">
      <c r="A31" s="23" t="s">
        <v>1</v>
      </c>
      <c r="B31" s="23" t="s">
        <v>15</v>
      </c>
      <c r="C31" s="23" t="s">
        <v>24</v>
      </c>
      <c r="D31" s="23" t="s">
        <v>78</v>
      </c>
      <c r="E31" s="23" t="s">
        <v>11</v>
      </c>
      <c r="F31" s="24">
        <v>364092.06</v>
      </c>
    </row>
    <row r="32" spans="1:6" x14ac:dyDescent="0.35">
      <c r="A32" s="23" t="s">
        <v>1</v>
      </c>
      <c r="B32" s="23" t="s">
        <v>15</v>
      </c>
      <c r="C32" s="23" t="s">
        <v>24</v>
      </c>
      <c r="D32" s="23" t="s">
        <v>136</v>
      </c>
      <c r="E32" s="23" t="s">
        <v>25</v>
      </c>
      <c r="F32" s="24">
        <v>275758.05</v>
      </c>
    </row>
    <row r="33" spans="1:6" x14ac:dyDescent="0.35">
      <c r="A33" s="23" t="s">
        <v>1</v>
      </c>
      <c r="B33" s="23" t="s">
        <v>15</v>
      </c>
      <c r="C33" s="23" t="s">
        <v>24</v>
      </c>
      <c r="D33" s="23" t="s">
        <v>135</v>
      </c>
      <c r="E33" s="23" t="s">
        <v>11</v>
      </c>
      <c r="F33" s="24">
        <v>10732863.140000001</v>
      </c>
    </row>
    <row r="34" spans="1:6" x14ac:dyDescent="0.35">
      <c r="A34" s="23" t="s">
        <v>1</v>
      </c>
      <c r="B34" s="23" t="s">
        <v>15</v>
      </c>
      <c r="C34" s="23" t="s">
        <v>24</v>
      </c>
      <c r="D34" s="23" t="s">
        <v>80</v>
      </c>
      <c r="E34" s="23" t="s">
        <v>11</v>
      </c>
      <c r="F34" s="24">
        <v>724613.65</v>
      </c>
    </row>
    <row r="35" spans="1:6" x14ac:dyDescent="0.35">
      <c r="A35" s="23" t="s">
        <v>1</v>
      </c>
      <c r="B35" s="23" t="s">
        <v>15</v>
      </c>
      <c r="C35" s="23" t="s">
        <v>24</v>
      </c>
      <c r="D35" s="23" t="s">
        <v>23</v>
      </c>
      <c r="E35" s="23" t="s">
        <v>11</v>
      </c>
      <c r="F35" s="24">
        <v>1160219.82</v>
      </c>
    </row>
    <row r="36" spans="1:6" x14ac:dyDescent="0.35">
      <c r="A36" s="23" t="s">
        <v>26</v>
      </c>
      <c r="B36" s="23" t="s">
        <v>15</v>
      </c>
      <c r="C36" s="23" t="s">
        <v>24</v>
      </c>
      <c r="D36" s="23" t="s">
        <v>63</v>
      </c>
      <c r="E36" s="23" t="s">
        <v>25</v>
      </c>
      <c r="F36" s="24">
        <v>57722.29</v>
      </c>
    </row>
    <row r="37" spans="1:6" x14ac:dyDescent="0.35">
      <c r="A37" s="23" t="s">
        <v>26</v>
      </c>
      <c r="B37" s="23" t="s">
        <v>15</v>
      </c>
      <c r="C37" s="23" t="s">
        <v>24</v>
      </c>
      <c r="D37" s="23" t="s">
        <v>123</v>
      </c>
      <c r="E37" s="23" t="s">
        <v>11</v>
      </c>
      <c r="F37" s="24">
        <v>911689.79</v>
      </c>
    </row>
    <row r="38" spans="1:6" x14ac:dyDescent="0.35">
      <c r="A38" s="23" t="s">
        <v>26</v>
      </c>
      <c r="B38" s="23" t="s">
        <v>15</v>
      </c>
      <c r="C38" s="23" t="s">
        <v>24</v>
      </c>
      <c r="D38" s="23" t="s">
        <v>105</v>
      </c>
      <c r="E38" s="23" t="s">
        <v>11</v>
      </c>
      <c r="F38" s="24">
        <v>9103099.3800000008</v>
      </c>
    </row>
    <row r="39" spans="1:6" x14ac:dyDescent="0.35">
      <c r="A39" s="23" t="s">
        <v>26</v>
      </c>
      <c r="B39" s="23" t="s">
        <v>15</v>
      </c>
      <c r="C39" s="23" t="s">
        <v>24</v>
      </c>
      <c r="D39" s="23" t="s">
        <v>62</v>
      </c>
      <c r="E39" s="23" t="s">
        <v>11</v>
      </c>
      <c r="F39" s="24">
        <v>703263.27</v>
      </c>
    </row>
    <row r="40" spans="1:6" x14ac:dyDescent="0.35">
      <c r="A40" s="23" t="s">
        <v>26</v>
      </c>
      <c r="B40" s="23" t="s">
        <v>15</v>
      </c>
      <c r="C40" s="23" t="s">
        <v>24</v>
      </c>
      <c r="D40" s="23" t="s">
        <v>144</v>
      </c>
      <c r="E40" s="23" t="s">
        <v>11</v>
      </c>
      <c r="F40" s="24">
        <v>1231549.95</v>
      </c>
    </row>
    <row r="41" spans="1:6" x14ac:dyDescent="0.35">
      <c r="A41" s="23" t="s">
        <v>30</v>
      </c>
      <c r="B41" s="23" t="s">
        <v>15</v>
      </c>
      <c r="C41" s="23" t="s">
        <v>24</v>
      </c>
      <c r="D41" s="23" t="s">
        <v>94</v>
      </c>
      <c r="E41" s="23" t="s">
        <v>25</v>
      </c>
      <c r="F41" s="24">
        <v>15382.64</v>
      </c>
    </row>
    <row r="42" spans="1:6" x14ac:dyDescent="0.35">
      <c r="A42" s="23" t="s">
        <v>30</v>
      </c>
      <c r="B42" s="23" t="s">
        <v>15</v>
      </c>
      <c r="C42" s="23" t="s">
        <v>24</v>
      </c>
      <c r="D42" s="23" t="s">
        <v>68</v>
      </c>
      <c r="E42" s="23" t="s">
        <v>11</v>
      </c>
      <c r="F42" s="24">
        <v>249621.51</v>
      </c>
    </row>
    <row r="43" spans="1:6" x14ac:dyDescent="0.35">
      <c r="A43" s="23" t="s">
        <v>30</v>
      </c>
      <c r="B43" s="23" t="s">
        <v>15</v>
      </c>
      <c r="C43" s="23" t="s">
        <v>24</v>
      </c>
      <c r="D43" s="23" t="s">
        <v>161</v>
      </c>
      <c r="E43" s="23" t="s">
        <v>11</v>
      </c>
      <c r="F43" s="24">
        <v>3107561.12</v>
      </c>
    </row>
    <row r="44" spans="1:6" x14ac:dyDescent="0.35">
      <c r="A44" s="23" t="s">
        <v>30</v>
      </c>
      <c r="B44" s="23" t="s">
        <v>15</v>
      </c>
      <c r="C44" s="23" t="s">
        <v>24</v>
      </c>
      <c r="D44" s="23" t="s">
        <v>109</v>
      </c>
      <c r="E44" s="23" t="s">
        <v>11</v>
      </c>
      <c r="F44" s="24">
        <v>171683.73</v>
      </c>
    </row>
    <row r="45" spans="1:6" x14ac:dyDescent="0.35">
      <c r="A45" s="23" t="s">
        <v>30</v>
      </c>
      <c r="B45" s="23" t="s">
        <v>15</v>
      </c>
      <c r="C45" s="23" t="s">
        <v>24</v>
      </c>
      <c r="D45" s="23" t="s">
        <v>163</v>
      </c>
      <c r="E45" s="23" t="s">
        <v>11</v>
      </c>
      <c r="F45" s="24">
        <v>226235.82</v>
      </c>
    </row>
    <row r="46" spans="1:6" x14ac:dyDescent="0.35">
      <c r="A46" s="23" t="s">
        <v>26</v>
      </c>
      <c r="B46" s="23" t="s">
        <v>28</v>
      </c>
      <c r="C46" s="23" t="s">
        <v>83</v>
      </c>
      <c r="D46" s="23" t="s">
        <v>159</v>
      </c>
      <c r="E46" s="23" t="s">
        <v>3</v>
      </c>
      <c r="F46" s="24">
        <v>7079491.3200000003</v>
      </c>
    </row>
    <row r="47" spans="1:6" x14ac:dyDescent="0.35">
      <c r="A47" s="23" t="s">
        <v>26</v>
      </c>
      <c r="B47" s="23" t="s">
        <v>28</v>
      </c>
      <c r="C47" s="23" t="s">
        <v>83</v>
      </c>
      <c r="D47" s="23" t="s">
        <v>122</v>
      </c>
      <c r="E47" s="23" t="s">
        <v>3</v>
      </c>
      <c r="F47" s="24">
        <v>28378983.800000001</v>
      </c>
    </row>
    <row r="48" spans="1:6" x14ac:dyDescent="0.35">
      <c r="A48" s="23" t="s">
        <v>26</v>
      </c>
      <c r="B48" s="23" t="s">
        <v>28</v>
      </c>
      <c r="C48" s="23" t="s">
        <v>57</v>
      </c>
      <c r="D48" s="23" t="s">
        <v>140</v>
      </c>
      <c r="E48" s="23" t="s">
        <v>3</v>
      </c>
      <c r="F48" s="24">
        <v>28828641.23</v>
      </c>
    </row>
    <row r="49" spans="1:11" x14ac:dyDescent="0.35">
      <c r="A49" s="23" t="s">
        <v>26</v>
      </c>
      <c r="B49" s="23" t="s">
        <v>28</v>
      </c>
      <c r="C49" s="23" t="s">
        <v>57</v>
      </c>
      <c r="D49" s="23" t="s">
        <v>88</v>
      </c>
      <c r="E49" s="23" t="s">
        <v>3</v>
      </c>
      <c r="F49" s="24">
        <v>422681820.61000001</v>
      </c>
    </row>
    <row r="50" spans="1:11" x14ac:dyDescent="0.35">
      <c r="A50" s="23" t="s">
        <v>26</v>
      </c>
      <c r="B50" s="23" t="s">
        <v>28</v>
      </c>
      <c r="C50" s="23" t="s">
        <v>57</v>
      </c>
      <c r="D50" s="23" t="s">
        <v>173</v>
      </c>
      <c r="E50" s="23" t="s">
        <v>3</v>
      </c>
      <c r="F50" s="24">
        <v>7746214.1799999997</v>
      </c>
    </row>
    <row r="51" spans="1:11" x14ac:dyDescent="0.35">
      <c r="A51" s="23" t="s">
        <v>26</v>
      </c>
      <c r="B51" s="23" t="s">
        <v>28</v>
      </c>
      <c r="C51" s="23" t="s">
        <v>86</v>
      </c>
      <c r="D51" s="23" t="s">
        <v>85</v>
      </c>
      <c r="E51" s="23" t="s">
        <v>3</v>
      </c>
      <c r="F51" s="24">
        <v>34479644.659999996</v>
      </c>
    </row>
    <row r="52" spans="1:11" x14ac:dyDescent="0.35">
      <c r="A52" s="23" t="s">
        <v>26</v>
      </c>
      <c r="B52" s="23" t="s">
        <v>28</v>
      </c>
      <c r="C52" s="23" t="s">
        <v>86</v>
      </c>
      <c r="D52" s="23" t="s">
        <v>89</v>
      </c>
      <c r="E52" s="23" t="s">
        <v>3</v>
      </c>
      <c r="F52" s="24">
        <v>37932456.740000002</v>
      </c>
    </row>
    <row r="53" spans="1:11" x14ac:dyDescent="0.35">
      <c r="A53" s="23" t="s">
        <v>26</v>
      </c>
      <c r="B53" s="23" t="s">
        <v>28</v>
      </c>
      <c r="C53" s="23" t="s">
        <v>138</v>
      </c>
      <c r="D53" s="23" t="s">
        <v>141</v>
      </c>
      <c r="E53" s="23" t="s">
        <v>3</v>
      </c>
      <c r="F53" s="24">
        <v>2598553.54</v>
      </c>
    </row>
    <row r="54" spans="1:11" x14ac:dyDescent="0.35">
      <c r="A54" s="23" t="s">
        <v>26</v>
      </c>
      <c r="B54" s="23" t="s">
        <v>28</v>
      </c>
      <c r="C54" s="23" t="s">
        <v>138</v>
      </c>
      <c r="D54" s="23" t="s">
        <v>137</v>
      </c>
      <c r="E54" s="23" t="s">
        <v>3</v>
      </c>
      <c r="F54" s="24">
        <v>14114235.82</v>
      </c>
    </row>
    <row r="55" spans="1:11" x14ac:dyDescent="0.35">
      <c r="A55" s="23" t="s">
        <v>26</v>
      </c>
      <c r="B55" s="23" t="s">
        <v>28</v>
      </c>
      <c r="C55" s="23" t="s">
        <v>82</v>
      </c>
      <c r="D55" s="23" t="s">
        <v>142</v>
      </c>
      <c r="E55" s="23" t="s">
        <v>3</v>
      </c>
      <c r="F55" s="24">
        <v>1759129.23</v>
      </c>
    </row>
    <row r="56" spans="1:11" x14ac:dyDescent="0.35">
      <c r="A56" s="23" t="s">
        <v>26</v>
      </c>
      <c r="B56" s="23" t="s">
        <v>28</v>
      </c>
      <c r="C56" s="23" t="s">
        <v>82</v>
      </c>
      <c r="D56" s="23" t="s">
        <v>81</v>
      </c>
      <c r="E56" s="23" t="s">
        <v>3</v>
      </c>
      <c r="F56" s="24">
        <v>5068906.71</v>
      </c>
    </row>
    <row r="57" spans="1:11" x14ac:dyDescent="0.35">
      <c r="A57" s="23" t="s">
        <v>26</v>
      </c>
      <c r="B57" s="23" t="s">
        <v>28</v>
      </c>
      <c r="C57" s="23" t="s">
        <v>29</v>
      </c>
      <c r="D57" s="23" t="s">
        <v>121</v>
      </c>
      <c r="E57" s="23" t="s">
        <v>3</v>
      </c>
      <c r="F57" s="24">
        <v>516721</v>
      </c>
    </row>
    <row r="58" spans="1:11" x14ac:dyDescent="0.35">
      <c r="A58" s="23" t="s">
        <v>26</v>
      </c>
      <c r="B58" s="23" t="s">
        <v>28</v>
      </c>
      <c r="C58" s="23" t="s">
        <v>29</v>
      </c>
      <c r="D58" s="23" t="s">
        <v>27</v>
      </c>
      <c r="E58" s="23" t="s">
        <v>3</v>
      </c>
      <c r="F58" s="24">
        <v>23451.88</v>
      </c>
    </row>
    <row r="59" spans="1:11" x14ac:dyDescent="0.35">
      <c r="A59" s="23" t="s">
        <v>26</v>
      </c>
      <c r="B59" s="23" t="s">
        <v>28</v>
      </c>
      <c r="C59" s="23" t="s">
        <v>29</v>
      </c>
      <c r="D59" s="23" t="s">
        <v>61</v>
      </c>
      <c r="E59" s="23" t="s">
        <v>3</v>
      </c>
      <c r="F59" s="24">
        <v>841890.64</v>
      </c>
    </row>
    <row r="60" spans="1:11" x14ac:dyDescent="0.35">
      <c r="A60" s="23" t="s">
        <v>26</v>
      </c>
      <c r="B60" s="23" t="s">
        <v>28</v>
      </c>
      <c r="C60" s="23" t="s">
        <v>29</v>
      </c>
      <c r="D60" s="23" t="s">
        <v>106</v>
      </c>
      <c r="E60" s="23" t="s">
        <v>3</v>
      </c>
      <c r="F60" s="24">
        <v>1255989.1499999999</v>
      </c>
    </row>
    <row r="61" spans="1:11" x14ac:dyDescent="0.35">
      <c r="A61" s="23" t="s">
        <v>26</v>
      </c>
      <c r="B61" s="23" t="s">
        <v>28</v>
      </c>
      <c r="C61" s="23" t="s">
        <v>29</v>
      </c>
      <c r="D61" s="23" t="s">
        <v>143</v>
      </c>
      <c r="E61" s="23" t="s">
        <v>3</v>
      </c>
      <c r="F61" s="24">
        <v>2594011.54</v>
      </c>
    </row>
    <row r="62" spans="1:11" x14ac:dyDescent="0.35">
      <c r="A62" s="23" t="s">
        <v>26</v>
      </c>
      <c r="B62" s="23" t="s">
        <v>28</v>
      </c>
      <c r="C62" s="23" t="s">
        <v>29</v>
      </c>
      <c r="D62" s="23" t="s">
        <v>103</v>
      </c>
      <c r="E62" s="23" t="s">
        <v>3</v>
      </c>
      <c r="F62" s="24">
        <v>1332362.08</v>
      </c>
      <c r="K62" s="24">
        <f>SUM(F57:F62)</f>
        <v>6564426.29</v>
      </c>
    </row>
    <row r="63" spans="1:11" x14ac:dyDescent="0.35">
      <c r="A63" s="23" t="s">
        <v>30</v>
      </c>
      <c r="B63" s="23" t="s">
        <v>31</v>
      </c>
      <c r="C63" s="23" t="s">
        <v>146</v>
      </c>
      <c r="D63" s="23" t="s">
        <v>145</v>
      </c>
      <c r="E63" s="23" t="s">
        <v>3</v>
      </c>
      <c r="F63" s="24">
        <v>10669306.83</v>
      </c>
    </row>
    <row r="64" spans="1:11" x14ac:dyDescent="0.35">
      <c r="A64" s="23" t="s">
        <v>26</v>
      </c>
      <c r="B64" s="23" t="s">
        <v>31</v>
      </c>
      <c r="C64" s="23" t="s">
        <v>120</v>
      </c>
      <c r="D64" s="23" t="s">
        <v>160</v>
      </c>
      <c r="E64" s="23" t="s">
        <v>3</v>
      </c>
      <c r="F64" s="24">
        <v>6281.96</v>
      </c>
    </row>
    <row r="65" spans="1:6" x14ac:dyDescent="0.35">
      <c r="A65" s="23" t="s">
        <v>26</v>
      </c>
      <c r="B65" s="23" t="s">
        <v>31</v>
      </c>
      <c r="C65" s="23" t="s">
        <v>120</v>
      </c>
      <c r="D65" s="23" t="s">
        <v>119</v>
      </c>
      <c r="E65" s="23" t="s">
        <v>3</v>
      </c>
      <c r="F65" s="24">
        <v>46515</v>
      </c>
    </row>
    <row r="66" spans="1:6" x14ac:dyDescent="0.35">
      <c r="A66" s="23" t="s">
        <v>30</v>
      </c>
      <c r="B66" s="23" t="s">
        <v>31</v>
      </c>
      <c r="C66" s="23" t="s">
        <v>120</v>
      </c>
      <c r="D66" s="23" t="s">
        <v>162</v>
      </c>
      <c r="E66" s="23" t="s">
        <v>3</v>
      </c>
      <c r="F66" s="24">
        <v>2430822.5699999998</v>
      </c>
    </row>
    <row r="67" spans="1:6" x14ac:dyDescent="0.35">
      <c r="A67" s="23" t="s">
        <v>26</v>
      </c>
      <c r="B67" s="23" t="s">
        <v>31</v>
      </c>
      <c r="C67" s="23" t="s">
        <v>33</v>
      </c>
      <c r="D67" s="23" t="s">
        <v>87</v>
      </c>
      <c r="E67" s="23" t="s">
        <v>3</v>
      </c>
      <c r="F67" s="24">
        <v>392267.48</v>
      </c>
    </row>
    <row r="68" spans="1:6" x14ac:dyDescent="0.35">
      <c r="A68" s="23" t="s">
        <v>26</v>
      </c>
      <c r="B68" s="23" t="s">
        <v>31</v>
      </c>
      <c r="C68" s="23" t="s">
        <v>33</v>
      </c>
      <c r="D68" s="23" t="s">
        <v>139</v>
      </c>
      <c r="E68" s="23" t="s">
        <v>3</v>
      </c>
      <c r="F68" s="24">
        <v>5836608.9199999999</v>
      </c>
    </row>
    <row r="69" spans="1:6" x14ac:dyDescent="0.35">
      <c r="A69" s="23" t="s">
        <v>30</v>
      </c>
      <c r="B69" s="23" t="s">
        <v>31</v>
      </c>
      <c r="C69" s="23" t="s">
        <v>33</v>
      </c>
      <c r="D69" s="23" t="s">
        <v>32</v>
      </c>
      <c r="E69" s="23" t="s">
        <v>3</v>
      </c>
      <c r="F69" s="24">
        <v>44887390.850000001</v>
      </c>
    </row>
    <row r="70" spans="1:6" x14ac:dyDescent="0.35">
      <c r="A70" s="23" t="s">
        <v>30</v>
      </c>
      <c r="B70" s="23" t="s">
        <v>31</v>
      </c>
      <c r="C70" s="23" t="s">
        <v>148</v>
      </c>
      <c r="D70" s="23" t="s">
        <v>147</v>
      </c>
      <c r="E70" s="23" t="s">
        <v>3</v>
      </c>
      <c r="F70" s="24">
        <v>256524.78</v>
      </c>
    </row>
    <row r="71" spans="1:6" x14ac:dyDescent="0.35">
      <c r="A71" s="23" t="s">
        <v>30</v>
      </c>
      <c r="B71" s="23" t="s">
        <v>31</v>
      </c>
      <c r="C71" s="23" t="s">
        <v>176</v>
      </c>
      <c r="D71" s="23" t="s">
        <v>175</v>
      </c>
      <c r="E71" s="23" t="s">
        <v>3</v>
      </c>
      <c r="F71" s="24">
        <v>64375768.340000004</v>
      </c>
    </row>
    <row r="72" spans="1:6" x14ac:dyDescent="0.35">
      <c r="A72" s="23" t="s">
        <v>30</v>
      </c>
      <c r="B72" s="23" t="s">
        <v>31</v>
      </c>
      <c r="C72" s="23" t="s">
        <v>126</v>
      </c>
      <c r="D72" s="23" t="s">
        <v>125</v>
      </c>
      <c r="E72" s="23" t="s">
        <v>3</v>
      </c>
      <c r="F72" s="24">
        <v>56809047.859999999</v>
      </c>
    </row>
    <row r="73" spans="1:6" x14ac:dyDescent="0.35">
      <c r="A73" s="23" t="s">
        <v>30</v>
      </c>
      <c r="B73" s="23" t="s">
        <v>31</v>
      </c>
      <c r="C73" s="23" t="s">
        <v>108</v>
      </c>
      <c r="D73" s="23" t="s">
        <v>107</v>
      </c>
      <c r="E73" s="23" t="s">
        <v>3</v>
      </c>
      <c r="F73" s="24">
        <v>88578795.25</v>
      </c>
    </row>
    <row r="74" spans="1:6" x14ac:dyDescent="0.35">
      <c r="A74" s="23" t="s">
        <v>30</v>
      </c>
      <c r="B74" s="23" t="s">
        <v>31</v>
      </c>
      <c r="C74" s="23" t="s">
        <v>129</v>
      </c>
      <c r="D74" s="23" t="s">
        <v>128</v>
      </c>
      <c r="E74" s="23" t="s">
        <v>3</v>
      </c>
      <c r="F74" s="24">
        <v>251229.2</v>
      </c>
    </row>
    <row r="75" spans="1:6" x14ac:dyDescent="0.35">
      <c r="A75" s="23" t="s">
        <v>30</v>
      </c>
      <c r="B75" s="23" t="s">
        <v>31</v>
      </c>
      <c r="C75" s="23" t="s">
        <v>65</v>
      </c>
      <c r="D75" s="23" t="s">
        <v>64</v>
      </c>
      <c r="E75" s="23" t="s">
        <v>3</v>
      </c>
      <c r="F75" s="24">
        <v>85297.25</v>
      </c>
    </row>
    <row r="76" spans="1:6" x14ac:dyDescent="0.35">
      <c r="A76" s="23" t="s">
        <v>30</v>
      </c>
      <c r="B76" s="23" t="s">
        <v>31</v>
      </c>
      <c r="C76" s="23" t="s">
        <v>35</v>
      </c>
      <c r="D76" s="23" t="s">
        <v>34</v>
      </c>
      <c r="E76" s="23" t="s">
        <v>3</v>
      </c>
      <c r="F76" s="24">
        <v>55359.21</v>
      </c>
    </row>
    <row r="77" spans="1:6" x14ac:dyDescent="0.35">
      <c r="A77" s="23" t="s">
        <v>30</v>
      </c>
      <c r="B77" s="23" t="s">
        <v>31</v>
      </c>
      <c r="C77" s="23" t="s">
        <v>165</v>
      </c>
      <c r="D77" s="23" t="s">
        <v>164</v>
      </c>
      <c r="E77" s="23" t="s">
        <v>3</v>
      </c>
      <c r="F77" s="24">
        <v>29910.83</v>
      </c>
    </row>
    <row r="78" spans="1:6" x14ac:dyDescent="0.35">
      <c r="A78" s="23" t="s">
        <v>1</v>
      </c>
      <c r="B78" s="23" t="s">
        <v>13</v>
      </c>
      <c r="C78" s="23" t="s">
        <v>153</v>
      </c>
      <c r="D78" s="23" t="s">
        <v>152</v>
      </c>
      <c r="E78" s="23" t="s">
        <v>3</v>
      </c>
      <c r="F78" s="24">
        <v>3057263.54</v>
      </c>
    </row>
    <row r="79" spans="1:6" x14ac:dyDescent="0.35">
      <c r="A79" s="23" t="s">
        <v>1</v>
      </c>
      <c r="B79" s="23" t="s">
        <v>13</v>
      </c>
      <c r="C79" s="23" t="s">
        <v>18</v>
      </c>
      <c r="D79" s="23" t="s">
        <v>17</v>
      </c>
      <c r="E79" s="23" t="s">
        <v>3</v>
      </c>
      <c r="F79" s="24">
        <v>2765956.39</v>
      </c>
    </row>
    <row r="80" spans="1:6" x14ac:dyDescent="0.35">
      <c r="A80" s="23" t="s">
        <v>1</v>
      </c>
      <c r="B80" s="23" t="s">
        <v>13</v>
      </c>
      <c r="C80" s="23" t="s">
        <v>44</v>
      </c>
      <c r="D80" s="23" t="s">
        <v>43</v>
      </c>
      <c r="E80" s="23" t="s">
        <v>3</v>
      </c>
      <c r="F80" s="24">
        <v>42906553.850000001</v>
      </c>
    </row>
    <row r="81" spans="1:6" x14ac:dyDescent="0.35">
      <c r="A81" s="23" t="s">
        <v>1</v>
      </c>
      <c r="B81" s="23" t="s">
        <v>13</v>
      </c>
      <c r="C81" s="23" t="s">
        <v>44</v>
      </c>
      <c r="D81" s="23" t="s">
        <v>79</v>
      </c>
      <c r="E81" s="23" t="s">
        <v>3</v>
      </c>
      <c r="F81" s="24">
        <v>309796.75</v>
      </c>
    </row>
    <row r="82" spans="1:6" x14ac:dyDescent="0.35">
      <c r="A82" s="23" t="s">
        <v>1</v>
      </c>
      <c r="B82" s="23" t="s">
        <v>13</v>
      </c>
      <c r="C82" s="23" t="s">
        <v>20</v>
      </c>
      <c r="D82" s="23" t="s">
        <v>19</v>
      </c>
      <c r="E82" s="23" t="s">
        <v>3</v>
      </c>
      <c r="F82" s="24">
        <v>112061420.34999999</v>
      </c>
    </row>
    <row r="83" spans="1:6" x14ac:dyDescent="0.35">
      <c r="A83" s="23" t="s">
        <v>1</v>
      </c>
      <c r="B83" s="23" t="s">
        <v>13</v>
      </c>
      <c r="C83" s="23" t="s">
        <v>46</v>
      </c>
      <c r="D83" s="23" t="s">
        <v>45</v>
      </c>
      <c r="E83" s="23" t="s">
        <v>3</v>
      </c>
      <c r="F83" s="24">
        <v>78571016.25</v>
      </c>
    </row>
    <row r="84" spans="1:6" x14ac:dyDescent="0.35">
      <c r="A84" s="23" t="s">
        <v>1</v>
      </c>
      <c r="B84" s="23" t="s">
        <v>13</v>
      </c>
      <c r="C84" s="23" t="s">
        <v>98</v>
      </c>
      <c r="D84" s="23" t="s">
        <v>97</v>
      </c>
      <c r="E84" s="23" t="s">
        <v>3</v>
      </c>
      <c r="F84" s="24">
        <v>3403303.01</v>
      </c>
    </row>
    <row r="85" spans="1:6" x14ac:dyDescent="0.35">
      <c r="A85" s="23" t="s">
        <v>1</v>
      </c>
      <c r="B85" s="23" t="s">
        <v>13</v>
      </c>
      <c r="C85" s="23" t="s">
        <v>73</v>
      </c>
      <c r="D85" s="23" t="s">
        <v>72</v>
      </c>
      <c r="E85" s="23" t="s">
        <v>3</v>
      </c>
      <c r="F85" s="24">
        <v>4549393.1399999997</v>
      </c>
    </row>
    <row r="86" spans="1:6" x14ac:dyDescent="0.35">
      <c r="A86" s="23" t="s">
        <v>1</v>
      </c>
      <c r="B86" s="23" t="s">
        <v>13</v>
      </c>
      <c r="C86" s="23" t="s">
        <v>113</v>
      </c>
      <c r="D86" s="23" t="s">
        <v>112</v>
      </c>
      <c r="E86" s="23" t="s">
        <v>3</v>
      </c>
      <c r="F86" s="24">
        <v>47063575.960000001</v>
      </c>
    </row>
    <row r="87" spans="1:6" x14ac:dyDescent="0.35">
      <c r="A87" s="23" t="s">
        <v>1</v>
      </c>
      <c r="B87" s="23" t="s">
        <v>13</v>
      </c>
      <c r="C87" s="23" t="s">
        <v>48</v>
      </c>
      <c r="D87" s="23" t="s">
        <v>47</v>
      </c>
      <c r="E87" s="23" t="s">
        <v>3</v>
      </c>
      <c r="F87" s="24">
        <v>29642161.550000001</v>
      </c>
    </row>
    <row r="88" spans="1:6" x14ac:dyDescent="0.35">
      <c r="A88" s="23" t="s">
        <v>1</v>
      </c>
      <c r="B88" s="23" t="s">
        <v>13</v>
      </c>
      <c r="C88" s="23" t="s">
        <v>22</v>
      </c>
      <c r="D88" s="23" t="s">
        <v>21</v>
      </c>
      <c r="E88" s="23" t="s">
        <v>3</v>
      </c>
      <c r="F88" s="24">
        <v>11577639.539999999</v>
      </c>
    </row>
    <row r="89" spans="1:6" x14ac:dyDescent="0.35">
      <c r="A89" s="23" t="s">
        <v>1</v>
      </c>
      <c r="B89" s="23" t="s">
        <v>13</v>
      </c>
      <c r="C89" s="23" t="s">
        <v>100</v>
      </c>
      <c r="D89" s="23" t="s">
        <v>99</v>
      </c>
      <c r="E89" s="23" t="s">
        <v>3</v>
      </c>
      <c r="F89" s="24">
        <v>-4685720.29</v>
      </c>
    </row>
    <row r="90" spans="1:6" x14ac:dyDescent="0.35">
      <c r="A90" s="23" t="s">
        <v>1</v>
      </c>
      <c r="B90" s="23" t="s">
        <v>13</v>
      </c>
      <c r="C90" s="23" t="s">
        <v>50</v>
      </c>
      <c r="D90" s="23" t="s">
        <v>49</v>
      </c>
      <c r="E90" s="23" t="s">
        <v>3</v>
      </c>
      <c r="F90" s="24">
        <v>1426407.7</v>
      </c>
    </row>
    <row r="91" spans="1:6" x14ac:dyDescent="0.35">
      <c r="A91" s="23" t="s">
        <v>30</v>
      </c>
      <c r="B91" s="23" t="s">
        <v>4</v>
      </c>
      <c r="C91" s="23" t="s">
        <v>42</v>
      </c>
      <c r="D91" s="23" t="s">
        <v>174</v>
      </c>
      <c r="E91" s="23" t="s">
        <v>3</v>
      </c>
      <c r="F91" s="24">
        <v>11844.78</v>
      </c>
    </row>
    <row r="92" spans="1:6" x14ac:dyDescent="0.35">
      <c r="A92" s="23" t="s">
        <v>1</v>
      </c>
      <c r="B92" s="23" t="s">
        <v>4</v>
      </c>
      <c r="C92" s="23" t="s">
        <v>52</v>
      </c>
      <c r="D92" s="23" t="s">
        <v>51</v>
      </c>
      <c r="E92" s="23" t="s">
        <v>3</v>
      </c>
      <c r="F92" s="24">
        <v>11439.34</v>
      </c>
    </row>
    <row r="93" spans="1:6" x14ac:dyDescent="0.35">
      <c r="A93" s="23" t="s">
        <v>1</v>
      </c>
      <c r="B93" s="23" t="s">
        <v>4</v>
      </c>
      <c r="C93" s="23" t="s">
        <v>12</v>
      </c>
      <c r="D93" s="23" t="s">
        <v>168</v>
      </c>
      <c r="E93" s="23" t="s">
        <v>3</v>
      </c>
      <c r="F93" s="24">
        <v>13567746.99</v>
      </c>
    </row>
    <row r="94" spans="1:6" x14ac:dyDescent="0.35">
      <c r="A94" s="23" t="s">
        <v>1</v>
      </c>
      <c r="B94" s="23" t="s">
        <v>4</v>
      </c>
      <c r="C94" s="23" t="s">
        <v>12</v>
      </c>
      <c r="D94" s="23" t="s">
        <v>10</v>
      </c>
      <c r="E94" s="23" t="s">
        <v>11</v>
      </c>
      <c r="F94" s="24">
        <v>6155</v>
      </c>
    </row>
    <row r="95" spans="1:6" x14ac:dyDescent="0.35">
      <c r="A95" s="23" t="s">
        <v>26</v>
      </c>
      <c r="B95" s="23" t="s">
        <v>4</v>
      </c>
      <c r="C95" s="23" t="s">
        <v>12</v>
      </c>
      <c r="D95" s="23" t="s">
        <v>58</v>
      </c>
      <c r="E95" s="23" t="s">
        <v>3</v>
      </c>
      <c r="F95" s="24">
        <v>6098.63</v>
      </c>
    </row>
    <row r="96" spans="1:6" x14ac:dyDescent="0.35">
      <c r="A96" s="23" t="s">
        <v>30</v>
      </c>
      <c r="B96" s="23" t="s">
        <v>4</v>
      </c>
      <c r="C96" s="23" t="s">
        <v>12</v>
      </c>
      <c r="D96" s="23" t="s">
        <v>127</v>
      </c>
      <c r="E96" s="23" t="s">
        <v>3</v>
      </c>
      <c r="F96" s="24">
        <v>31666.57</v>
      </c>
    </row>
    <row r="97" spans="1:6" x14ac:dyDescent="0.35">
      <c r="A97" s="23" t="s">
        <v>1</v>
      </c>
      <c r="B97" s="23" t="s">
        <v>4</v>
      </c>
      <c r="C97" s="23" t="s">
        <v>5</v>
      </c>
      <c r="D97" s="23" t="s">
        <v>2</v>
      </c>
      <c r="E97" s="23" t="s">
        <v>3</v>
      </c>
      <c r="F97" s="24">
        <v>625341.99</v>
      </c>
    </row>
    <row r="98" spans="1:6" x14ac:dyDescent="0.35">
      <c r="A98" s="23" t="s">
        <v>26</v>
      </c>
      <c r="B98" s="23" t="s">
        <v>4</v>
      </c>
      <c r="C98" s="23" t="s">
        <v>5</v>
      </c>
      <c r="D98" s="23" t="s">
        <v>104</v>
      </c>
      <c r="E98" s="23" t="s">
        <v>3</v>
      </c>
      <c r="F98" s="24">
        <v>276914.7</v>
      </c>
    </row>
    <row r="99" spans="1:6" x14ac:dyDescent="0.35">
      <c r="A99" s="23" t="s">
        <v>30</v>
      </c>
      <c r="B99" s="23" t="s">
        <v>4</v>
      </c>
      <c r="C99" s="23" t="s">
        <v>5</v>
      </c>
      <c r="D99" s="23" t="s">
        <v>177</v>
      </c>
      <c r="E99" s="23" t="s">
        <v>3</v>
      </c>
      <c r="F99" s="24">
        <v>13387.7</v>
      </c>
    </row>
    <row r="100" spans="1:6" x14ac:dyDescent="0.35">
      <c r="A100" s="23" t="s">
        <v>1</v>
      </c>
      <c r="B100" s="23" t="s">
        <v>4</v>
      </c>
      <c r="C100" s="23" t="s">
        <v>56</v>
      </c>
      <c r="D100" s="23" t="s">
        <v>55</v>
      </c>
      <c r="E100" s="23" t="s">
        <v>3</v>
      </c>
      <c r="F100" s="24">
        <v>11158.8</v>
      </c>
    </row>
    <row r="101" spans="1:6" x14ac:dyDescent="0.35">
      <c r="A101" s="23" t="s">
        <v>26</v>
      </c>
      <c r="B101" s="23" t="s">
        <v>4</v>
      </c>
      <c r="C101" s="23" t="s">
        <v>56</v>
      </c>
      <c r="D101" s="23" t="s">
        <v>124</v>
      </c>
      <c r="E101" s="23" t="s">
        <v>3</v>
      </c>
      <c r="F101" s="24">
        <v>614.70000000000005</v>
      </c>
    </row>
    <row r="102" spans="1:6" x14ac:dyDescent="0.35">
      <c r="A102" s="23" t="s">
        <v>1</v>
      </c>
      <c r="B102" s="23" t="s">
        <v>4</v>
      </c>
      <c r="C102" s="23" t="s">
        <v>7</v>
      </c>
      <c r="D102" s="23" t="s">
        <v>6</v>
      </c>
      <c r="E102" s="23" t="s">
        <v>3</v>
      </c>
      <c r="F102" s="24">
        <v>500381.89</v>
      </c>
    </row>
    <row r="103" spans="1:6" x14ac:dyDescent="0.35">
      <c r="A103" s="23" t="s">
        <v>26</v>
      </c>
      <c r="B103" s="23" t="s">
        <v>4</v>
      </c>
      <c r="C103" s="23" t="s">
        <v>7</v>
      </c>
      <c r="D103" s="23" t="s">
        <v>84</v>
      </c>
      <c r="E103" s="23" t="s">
        <v>3</v>
      </c>
      <c r="F103" s="24">
        <v>10889.75</v>
      </c>
    </row>
    <row r="104" spans="1:6" x14ac:dyDescent="0.35">
      <c r="A104" s="23" t="s">
        <v>30</v>
      </c>
      <c r="B104" s="23" t="s">
        <v>4</v>
      </c>
      <c r="C104" s="23" t="s">
        <v>7</v>
      </c>
      <c r="D104" s="23" t="s">
        <v>178</v>
      </c>
      <c r="E104" s="23" t="s">
        <v>3</v>
      </c>
      <c r="F104" s="24">
        <v>17292.419999999998</v>
      </c>
    </row>
    <row r="105" spans="1:6" x14ac:dyDescent="0.35">
      <c r="A105" s="23" t="s">
        <v>1</v>
      </c>
      <c r="B105" s="23" t="s">
        <v>4</v>
      </c>
      <c r="C105" s="23" t="s">
        <v>91</v>
      </c>
      <c r="D105" s="23" t="s">
        <v>110</v>
      </c>
      <c r="E105" s="23" t="s">
        <v>3</v>
      </c>
      <c r="F105" s="24">
        <v>79035.17</v>
      </c>
    </row>
    <row r="106" spans="1:6" x14ac:dyDescent="0.35">
      <c r="A106" s="23" t="s">
        <v>26</v>
      </c>
      <c r="B106" s="23" t="s">
        <v>4</v>
      </c>
      <c r="C106" s="23" t="s">
        <v>91</v>
      </c>
      <c r="D106" s="23" t="s">
        <v>157</v>
      </c>
      <c r="E106" s="23" t="s">
        <v>3</v>
      </c>
      <c r="F106" s="24">
        <v>35899.370000000003</v>
      </c>
    </row>
    <row r="107" spans="1:6" x14ac:dyDescent="0.35">
      <c r="A107" s="23" t="s">
        <v>30</v>
      </c>
      <c r="B107" s="23" t="s">
        <v>4</v>
      </c>
      <c r="C107" s="23" t="s">
        <v>91</v>
      </c>
      <c r="D107" s="23" t="s">
        <v>90</v>
      </c>
      <c r="E107" s="23" t="s">
        <v>3</v>
      </c>
      <c r="F107" s="24">
        <v>2263.9</v>
      </c>
    </row>
    <row r="108" spans="1:6" x14ac:dyDescent="0.35">
      <c r="A108" s="23" t="s">
        <v>1</v>
      </c>
      <c r="B108" s="23" t="s">
        <v>4</v>
      </c>
      <c r="C108" s="23" t="s">
        <v>37</v>
      </c>
      <c r="D108" s="23" t="s">
        <v>41</v>
      </c>
      <c r="E108" s="23" t="s">
        <v>3</v>
      </c>
      <c r="F108" s="24">
        <v>1192301.08</v>
      </c>
    </row>
    <row r="109" spans="1:6" x14ac:dyDescent="0.35">
      <c r="A109" s="23" t="s">
        <v>26</v>
      </c>
      <c r="B109" s="23" t="s">
        <v>4</v>
      </c>
      <c r="C109" s="23" t="s">
        <v>37</v>
      </c>
      <c r="D109" s="23" t="s">
        <v>59</v>
      </c>
      <c r="E109" s="23" t="s">
        <v>3</v>
      </c>
      <c r="F109" s="24">
        <v>8669.09</v>
      </c>
    </row>
    <row r="110" spans="1:6" x14ac:dyDescent="0.35">
      <c r="A110" s="23" t="s">
        <v>30</v>
      </c>
      <c r="B110" s="23" t="s">
        <v>4</v>
      </c>
      <c r="C110" s="23" t="s">
        <v>37</v>
      </c>
      <c r="D110" s="23" t="s">
        <v>36</v>
      </c>
      <c r="E110" s="23" t="s">
        <v>3</v>
      </c>
      <c r="F110" s="24">
        <v>1315503.3400000001</v>
      </c>
    </row>
    <row r="111" spans="1:6" x14ac:dyDescent="0.35">
      <c r="A111" s="23" t="s">
        <v>1</v>
      </c>
      <c r="B111" s="23" t="s">
        <v>4</v>
      </c>
      <c r="C111" s="23" t="s">
        <v>39</v>
      </c>
      <c r="D111" s="23" t="s">
        <v>166</v>
      </c>
      <c r="E111" s="23" t="s">
        <v>3</v>
      </c>
      <c r="F111" s="24">
        <v>56155.519999999997</v>
      </c>
    </row>
    <row r="112" spans="1:6" x14ac:dyDescent="0.35">
      <c r="A112" s="23" t="s">
        <v>26</v>
      </c>
      <c r="B112" s="23" t="s">
        <v>4</v>
      </c>
      <c r="C112" s="23" t="s">
        <v>39</v>
      </c>
      <c r="D112" s="23" t="s">
        <v>172</v>
      </c>
      <c r="E112" s="23" t="s">
        <v>3</v>
      </c>
      <c r="F112" s="24">
        <v>10463.15</v>
      </c>
    </row>
    <row r="113" spans="1:11" x14ac:dyDescent="0.35">
      <c r="A113" s="23" t="s">
        <v>30</v>
      </c>
      <c r="B113" s="23" t="s">
        <v>4</v>
      </c>
      <c r="C113" s="23" t="s">
        <v>39</v>
      </c>
      <c r="D113" s="23" t="s">
        <v>38</v>
      </c>
      <c r="E113" s="23" t="s">
        <v>3</v>
      </c>
      <c r="F113" s="24">
        <v>22836.77</v>
      </c>
    </row>
    <row r="114" spans="1:11" x14ac:dyDescent="0.35">
      <c r="A114" s="23" t="s">
        <v>1</v>
      </c>
      <c r="B114" s="23" t="s">
        <v>4</v>
      </c>
      <c r="C114" s="23" t="s">
        <v>93</v>
      </c>
      <c r="D114" s="23" t="s">
        <v>149</v>
      </c>
      <c r="E114" s="23" t="s">
        <v>3</v>
      </c>
      <c r="F114" s="24">
        <v>43768.36</v>
      </c>
    </row>
    <row r="115" spans="1:11" x14ac:dyDescent="0.35">
      <c r="A115" s="23" t="s">
        <v>30</v>
      </c>
      <c r="B115" s="23" t="s">
        <v>4</v>
      </c>
      <c r="C115" s="23" t="s">
        <v>93</v>
      </c>
      <c r="D115" s="23" t="s">
        <v>92</v>
      </c>
      <c r="E115" s="23" t="s">
        <v>3</v>
      </c>
      <c r="F115" s="24">
        <v>9416.7099999999991</v>
      </c>
    </row>
    <row r="116" spans="1:11" x14ac:dyDescent="0.35">
      <c r="A116" s="23" t="s">
        <v>1</v>
      </c>
      <c r="B116" s="23" t="s">
        <v>4</v>
      </c>
      <c r="C116" s="23" t="s">
        <v>67</v>
      </c>
      <c r="D116" s="23" t="s">
        <v>167</v>
      </c>
      <c r="E116" s="23" t="s">
        <v>3</v>
      </c>
      <c r="F116" s="24">
        <v>5834585.9900000002</v>
      </c>
    </row>
    <row r="117" spans="1:11" x14ac:dyDescent="0.35">
      <c r="A117" s="23" t="s">
        <v>26</v>
      </c>
      <c r="B117" s="23" t="s">
        <v>4</v>
      </c>
      <c r="C117" s="23" t="s">
        <v>67</v>
      </c>
      <c r="D117" s="23" t="s">
        <v>158</v>
      </c>
      <c r="E117" s="23" t="s">
        <v>3</v>
      </c>
      <c r="F117" s="24">
        <v>46396.72</v>
      </c>
    </row>
    <row r="118" spans="1:11" x14ac:dyDescent="0.35">
      <c r="A118" s="23" t="s">
        <v>30</v>
      </c>
      <c r="B118" s="23" t="s">
        <v>4</v>
      </c>
      <c r="C118" s="23" t="s">
        <v>67</v>
      </c>
      <c r="D118" s="23" t="s">
        <v>66</v>
      </c>
      <c r="E118" s="23" t="s">
        <v>3</v>
      </c>
      <c r="F118" s="24">
        <v>196235.75</v>
      </c>
    </row>
    <row r="119" spans="1:11" x14ac:dyDescent="0.35">
      <c r="A119" s="23" t="s">
        <v>1</v>
      </c>
      <c r="B119" s="23" t="s">
        <v>4</v>
      </c>
      <c r="C119" s="23" t="s">
        <v>96</v>
      </c>
      <c r="D119" s="23" t="s">
        <v>95</v>
      </c>
      <c r="E119" s="23" t="s">
        <v>3</v>
      </c>
      <c r="F119" s="24">
        <v>581419.69999999995</v>
      </c>
    </row>
    <row r="120" spans="1:11" x14ac:dyDescent="0.35">
      <c r="A120" s="23" t="s">
        <v>1</v>
      </c>
      <c r="B120" s="23" t="s">
        <v>4</v>
      </c>
      <c r="C120" s="23" t="s">
        <v>9</v>
      </c>
      <c r="D120" s="23" t="s">
        <v>8</v>
      </c>
      <c r="E120" s="23" t="s">
        <v>3</v>
      </c>
      <c r="F120" s="24">
        <v>644130.63</v>
      </c>
    </row>
    <row r="121" spans="1:11" x14ac:dyDescent="0.35">
      <c r="A121" s="23" t="s">
        <v>26</v>
      </c>
      <c r="B121" s="23" t="s">
        <v>4</v>
      </c>
      <c r="C121" s="23" t="s">
        <v>9</v>
      </c>
      <c r="D121" s="23" t="s">
        <v>60</v>
      </c>
      <c r="E121" s="23" t="s">
        <v>3</v>
      </c>
      <c r="F121" s="24">
        <v>159499.49</v>
      </c>
    </row>
    <row r="122" spans="1:11" x14ac:dyDescent="0.35">
      <c r="A122" s="23" t="s">
        <v>30</v>
      </c>
      <c r="B122" s="23" t="s">
        <v>4</v>
      </c>
      <c r="C122" s="23" t="s">
        <v>9</v>
      </c>
      <c r="D122" s="23" t="s">
        <v>40</v>
      </c>
      <c r="E122" s="23" t="s">
        <v>3</v>
      </c>
      <c r="F122" s="24">
        <v>256797.72</v>
      </c>
    </row>
    <row r="123" spans="1:11" x14ac:dyDescent="0.35">
      <c r="A123" s="23" t="s">
        <v>1</v>
      </c>
      <c r="B123" s="23" t="s">
        <v>4</v>
      </c>
      <c r="C123" s="23" t="s">
        <v>71</v>
      </c>
      <c r="D123" s="23" t="s">
        <v>70</v>
      </c>
      <c r="E123" s="23" t="s">
        <v>3</v>
      </c>
      <c r="F123" s="24">
        <v>89408.53</v>
      </c>
      <c r="K123" s="24">
        <f>F123</f>
        <v>89408.53</v>
      </c>
    </row>
    <row r="125" spans="1:11" x14ac:dyDescent="0.35">
      <c r="F125" s="24">
        <f>SUM(F2:F124)</f>
        <v>1259356393.8500006</v>
      </c>
    </row>
    <row r="127" spans="1:11" x14ac:dyDescent="0.35">
      <c r="E127" s="26" t="s">
        <v>188</v>
      </c>
      <c r="F127" s="26"/>
    </row>
    <row r="128" spans="1:11" x14ac:dyDescent="0.35">
      <c r="E128" s="27" t="s">
        <v>184</v>
      </c>
      <c r="F128" s="28">
        <v>1145999904.28</v>
      </c>
      <c r="K128" s="24">
        <f>K123+K62</f>
        <v>6653834.8200000003</v>
      </c>
    </row>
    <row r="129" spans="5:12" x14ac:dyDescent="0.35">
      <c r="E129" s="27" t="s">
        <v>185</v>
      </c>
      <c r="F129" s="28">
        <v>84262059.170000002</v>
      </c>
    </row>
    <row r="130" spans="5:12" x14ac:dyDescent="0.35">
      <c r="E130" s="27" t="s">
        <v>186</v>
      </c>
      <c r="F130" s="28">
        <v>28745567.43</v>
      </c>
    </row>
    <row r="131" spans="5:12" x14ac:dyDescent="0.35">
      <c r="E131" s="27" t="s">
        <v>187</v>
      </c>
      <c r="F131" s="29">
        <v>348862.98</v>
      </c>
    </row>
    <row r="132" spans="5:12" x14ac:dyDescent="0.35">
      <c r="F132" s="30">
        <f>SUM(F128:F131)</f>
        <v>1259356393.8600001</v>
      </c>
    </row>
    <row r="133" spans="5:12" x14ac:dyDescent="0.35">
      <c r="K133" s="25" t="s">
        <v>195</v>
      </c>
    </row>
    <row r="135" spans="5:12" x14ac:dyDescent="0.35">
      <c r="K135" s="25" t="s">
        <v>196</v>
      </c>
      <c r="L135" s="31">
        <v>1603846</v>
      </c>
    </row>
    <row r="136" spans="5:12" x14ac:dyDescent="0.35">
      <c r="K136" s="25" t="s">
        <v>197</v>
      </c>
      <c r="L136" s="32">
        <f>L135-L139</f>
        <v>1280638</v>
      </c>
    </row>
    <row r="138" spans="5:12" ht="43" x14ac:dyDescent="0.35">
      <c r="K138" s="33" t="s">
        <v>198</v>
      </c>
    </row>
    <row r="139" spans="5:12" x14ac:dyDescent="0.35">
      <c r="K139" s="25">
        <v>1823022</v>
      </c>
      <c r="L139" s="28">
        <v>323208</v>
      </c>
    </row>
  </sheetData>
  <sortState xmlns:xlrd2="http://schemas.microsoft.com/office/spreadsheetml/2017/richdata2" ref="A2:F123">
    <sortCondition ref="C2:C123"/>
    <sortCondition ref="A2:A123"/>
    <sortCondition ref="D2:D123"/>
  </sortState>
  <mergeCells count="1">
    <mergeCell ref="E127:F12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NjIzNjg8L1VzZXJOYW1lPjxEYXRlVGltZT40LzE5LzIwMjMgNjozODoyN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1F0C0A-BD83-4622-B401-379F8E8F1D6D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E2D6712D-956A-4238-A292-A67B63791F58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A8D12A3E-0686-42C9-9CCC-1293CF74F69E}"/>
</file>

<file path=customXml/itemProps4.xml><?xml version="1.0" encoding="utf-8"?>
<ds:datastoreItem xmlns:ds="http://schemas.openxmlformats.org/officeDocument/2006/customXml" ds:itemID="{1A7E104E-29AD-4BE4-834A-C93885FC4241}"/>
</file>

<file path=customXml/itemProps5.xml><?xml version="1.0" encoding="utf-8"?>
<ds:datastoreItem xmlns:ds="http://schemas.openxmlformats.org/officeDocument/2006/customXml" ds:itemID="{EF7EC4DC-AD63-4665-B7C8-912D595C9F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Query</vt:lpstr>
      <vt:lpstr>Sheet2</vt:lpstr>
      <vt:lpstr>Query (2)</vt:lpstr>
    </vt:vector>
  </TitlesOfParts>
  <Company>AEP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S998130</dc:creator>
  <cp:lastModifiedBy>s203707</cp:lastModifiedBy>
  <dcterms:created xsi:type="dcterms:W3CDTF">2023-04-19T17:10:28Z</dcterms:created>
  <dcterms:modified xsi:type="dcterms:W3CDTF">2023-07-03T22:40:46Z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5d805548-f9be-4328-9387-6bba370c6413</vt:lpwstr>
  </property>
  <property fmtid="{D5CDD505-2E9C-101B-9397-08002B2CF9AE}" pid="3" name="bjClsUserRVM">
    <vt:lpwstr>[]</vt:lpwstr>
  </property>
  <property fmtid="{D5CDD505-2E9C-101B-9397-08002B2CF9AE}" pid="4" name="bjSaver">
    <vt:lpwstr>xZzrf02Aubzx74tgVp24Vul5jA7mQze+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{801F0C0A-BD83-4622-B401-379F8E8F1D6D}</vt:lpwstr>
  </property>
  <property fmtid="{D5CDD505-2E9C-101B-9397-08002B2CF9AE}" pid="12" name="ContentTypeId">
    <vt:lpwstr>0x01010001136CE24ED5F449BD16740FFC7FAF6F</vt:lpwstr>
  </property>
</Properties>
</file>