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3" documentId="13_ncr:1_{0B20E756-182E-4CB6-A742-A76E44FA5386}" xr6:coauthVersionLast="47" xr6:coauthVersionMax="47" xr10:uidLastSave="{E1167ACB-CD4A-4FBF-9285-14171A534F34}"/>
  <bookViews>
    <workbookView xWindow="-110" yWindow="-110" windowWidth="19420" windowHeight="10420" xr2:uid="{00000000-000D-0000-FFFF-FFFF00000000}"/>
  </bookViews>
  <sheets>
    <sheet name="7 P5" sheetId="1" r:id="rId1"/>
    <sheet name="7 P5(A)" sheetId="2" r:id="rId2"/>
  </sheets>
  <externalReferences>
    <externalReference r:id="rId3"/>
    <externalReference r:id="rId4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'7 P5'!$C$1:$K$33</definedName>
    <definedName name="_xlnm.Print_Titles" localSheetId="0">'7 P5'!$1:$8</definedName>
    <definedName name="_xlnm.Print_Titles" localSheetId="1">'7 P5(A)'!$1:$9</definedName>
    <definedName name="search_directory_name">"R:\fcm90prd\nvision\rpts\Fin_Reports\"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9" i="2" l="1"/>
  <c r="K76" i="2"/>
  <c r="K68" i="2"/>
  <c r="K84" i="2"/>
  <c r="K82" i="2"/>
  <c r="I86" i="2"/>
  <c r="G86" i="2"/>
  <c r="G20" i="1"/>
  <c r="I20" i="1"/>
  <c r="K111" i="2"/>
  <c r="I104" i="2"/>
  <c r="K74" i="2"/>
  <c r="K80" i="2"/>
  <c r="K78" i="2"/>
  <c r="K72" i="2"/>
  <c r="K70" i="2"/>
  <c r="K66" i="2"/>
  <c r="K64" i="2"/>
  <c r="K62" i="2"/>
  <c r="K60" i="2"/>
  <c r="K117" i="2"/>
  <c r="K115" i="2"/>
  <c r="K102" i="2"/>
  <c r="K100" i="2"/>
  <c r="K98" i="2"/>
  <c r="K96" i="2"/>
  <c r="G94" i="2"/>
  <c r="K94" i="2" s="1"/>
  <c r="K93" i="2"/>
  <c r="K91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C14" i="2"/>
  <c r="C16" i="2" s="1"/>
  <c r="C18" i="2" s="1"/>
  <c r="C20" i="2" s="1"/>
  <c r="C22" i="2" s="1"/>
  <c r="C24" i="2" s="1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50" i="2" s="1"/>
  <c r="C52" i="2" s="1"/>
  <c r="C54" i="2" s="1"/>
  <c r="C56" i="2" s="1"/>
  <c r="C58" i="2" s="1"/>
  <c r="C60" i="2" s="1"/>
  <c r="C62" i="2" s="1"/>
  <c r="C64" i="2" s="1"/>
  <c r="C66" i="2" s="1"/>
  <c r="C68" i="2" s="1"/>
  <c r="C70" i="2" s="1"/>
  <c r="C72" i="2" s="1"/>
  <c r="C74" i="2" s="1"/>
  <c r="C76" i="2" s="1"/>
  <c r="C78" i="2" s="1"/>
  <c r="C80" i="2" s="1"/>
  <c r="C82" i="2" s="1"/>
  <c r="C84" i="2" s="1"/>
  <c r="C86" i="2" s="1"/>
  <c r="C93" i="2" s="1"/>
  <c r="C96" i="2" s="1"/>
  <c r="C98" i="2" s="1"/>
  <c r="C100" i="2" s="1"/>
  <c r="C102" i="2" s="1"/>
  <c r="C104" i="2" s="1"/>
  <c r="C106" i="2" s="1"/>
  <c r="C111" i="2" s="1"/>
  <c r="C113" i="2" s="1"/>
  <c r="C115" i="2" s="1"/>
  <c r="C117" i="2" s="1"/>
  <c r="C119" i="2" s="1"/>
  <c r="C121" i="2" s="1"/>
  <c r="C123" i="2" s="1"/>
  <c r="E8" i="2"/>
  <c r="G8" i="2" s="1"/>
  <c r="I8" i="2" s="1"/>
  <c r="K8" i="2" s="1"/>
  <c r="K30" i="1"/>
  <c r="I26" i="1"/>
  <c r="I24" i="1"/>
  <c r="G24" i="1"/>
  <c r="I22" i="1"/>
  <c r="G22" i="1"/>
  <c r="I18" i="1"/>
  <c r="I11" i="1"/>
  <c r="G11" i="1"/>
  <c r="C11" i="1"/>
  <c r="C14" i="1" s="1"/>
  <c r="C18" i="1" s="1"/>
  <c r="C20" i="1" s="1"/>
  <c r="C22" i="1" s="1"/>
  <c r="C24" i="1" s="1"/>
  <c r="C26" i="1" s="1"/>
  <c r="C28" i="1" s="1"/>
  <c r="C30" i="1" s="1"/>
  <c r="C32" i="1" s="1"/>
  <c r="E7" i="1"/>
  <c r="G7" i="1" s="1"/>
  <c r="I7" i="1" s="1"/>
  <c r="K7" i="1" s="1"/>
  <c r="G18" i="1"/>
  <c r="K12" i="2"/>
  <c r="K113" i="2"/>
  <c r="I121" i="2"/>
  <c r="G121" i="2"/>
  <c r="G26" i="1"/>
  <c r="G104" i="2" l="1"/>
  <c r="G106" i="2" s="1"/>
  <c r="I106" i="2"/>
  <c r="I123" i="2" s="1"/>
  <c r="K104" i="2"/>
  <c r="K26" i="1"/>
  <c r="K22" i="1"/>
  <c r="K86" i="2"/>
  <c r="K106" i="2" s="1"/>
  <c r="K20" i="1"/>
  <c r="K121" i="2"/>
  <c r="K18" i="1"/>
  <c r="K11" i="1"/>
  <c r="G28" i="1"/>
  <c r="K24" i="1"/>
  <c r="G123" i="2"/>
  <c r="G9" i="1"/>
  <c r="I28" i="1"/>
  <c r="I9" i="1" l="1"/>
  <c r="I14" i="1" s="1"/>
  <c r="K123" i="2"/>
  <c r="I32" i="1"/>
  <c r="K28" i="1"/>
  <c r="G14" i="1"/>
  <c r="G32" i="1" s="1"/>
  <c r="K9" i="1"/>
  <c r="K14" i="1" s="1"/>
  <c r="K32" i="1" s="1"/>
</calcChain>
</file>

<file path=xl/sharedStrings.xml><?xml version="1.0" encoding="utf-8"?>
<sst xmlns="http://schemas.openxmlformats.org/spreadsheetml/2006/main" count="184" uniqueCount="135">
  <si>
    <t>FERC</t>
  </si>
  <si>
    <t>KENTUCKY POWER COMPANY</t>
  </si>
  <si>
    <t>SECTION V</t>
  </si>
  <si>
    <t>FORM 1</t>
  </si>
  <si>
    <t>ENERGY &amp; CAPACITY CHARGES</t>
  </si>
  <si>
    <t>WORKPAPER S-7</t>
  </si>
  <si>
    <r>
      <t xml:space="preserve">LINE   </t>
    </r>
    <r>
      <rPr>
        <u/>
        <sz val="10"/>
        <rFont val="Arial"/>
        <family val="2"/>
      </rPr>
      <t>NO.</t>
    </r>
  </si>
  <si>
    <t>PURCHASED POWER</t>
  </si>
  <si>
    <t>ENERGY</t>
  </si>
  <si>
    <t>CAPACITY</t>
  </si>
  <si>
    <t>TOTAL</t>
  </si>
  <si>
    <t>(1)</t>
  </si>
  <si>
    <t>Purchased</t>
  </si>
  <si>
    <t>System Pool</t>
  </si>
  <si>
    <t>---------------------</t>
  </si>
  <si>
    <t>Total Purchased Power</t>
  </si>
  <si>
    <t>Less:</t>
  </si>
  <si>
    <t>System Sales / Resale</t>
  </si>
  <si>
    <t>Exclude FERC RQ</t>
  </si>
  <si>
    <t>System Sales/Resale's - Associated Companies</t>
  </si>
  <si>
    <t>Transmission Charges</t>
  </si>
  <si>
    <t>System Sales Clause</t>
  </si>
  <si>
    <t>Total System Sales</t>
  </si>
  <si>
    <t>Backup Energy</t>
  </si>
  <si>
    <t>Total   (LINE 3 - LINES 8 &amp; 9)</t>
  </si>
  <si>
    <t>===========</t>
  </si>
  <si>
    <t>Pages 326                              to 327</t>
  </si>
  <si>
    <t>Account</t>
  </si>
  <si>
    <r>
      <t xml:space="preserve">DEMAND /                 </t>
    </r>
    <r>
      <rPr>
        <u/>
        <sz val="10"/>
        <rFont val="Arial"/>
        <family val="2"/>
      </rPr>
      <t>CAPACITY</t>
    </r>
  </si>
  <si>
    <t>Purchased Power - Non Affiliated</t>
  </si>
  <si>
    <t>5550001</t>
  </si>
  <si>
    <t>Purchased Power -                                               Non Trading - Nonassociated</t>
  </si>
  <si>
    <t>5550023</t>
  </si>
  <si>
    <t>Purchase Power Capacity</t>
  </si>
  <si>
    <t>5550032</t>
  </si>
  <si>
    <t>Gas - Conversion  - Mone Plant</t>
  </si>
  <si>
    <t>5550035</t>
  </si>
  <si>
    <t>PJM Normal Purchases                                         (non-ECR)</t>
  </si>
  <si>
    <t>5550036</t>
  </si>
  <si>
    <t>PJM Emergency Energy Purchases</t>
  </si>
  <si>
    <t>5550039</t>
  </si>
  <si>
    <t>PJM Inadvertent Meter Res - OSS</t>
  </si>
  <si>
    <t>5550040</t>
  </si>
  <si>
    <t>PJM Inadvertent Meter Res - LSE</t>
  </si>
  <si>
    <t>5550041</t>
  </si>
  <si>
    <t>PJM Ancillary Serv - Sync</t>
  </si>
  <si>
    <t>5550074</t>
  </si>
  <si>
    <t>PJM Reactive - Charge</t>
  </si>
  <si>
    <t>5550075</t>
  </si>
  <si>
    <t>PJM Reactive - Credit</t>
  </si>
  <si>
    <t>5550076</t>
  </si>
  <si>
    <t>PJM Black Start - Charge</t>
  </si>
  <si>
    <t>5550077</t>
  </si>
  <si>
    <t>PJM Black Start - Credit</t>
  </si>
  <si>
    <t>5550078</t>
  </si>
  <si>
    <t>PJM Regulation - Charge</t>
  </si>
  <si>
    <t>5550079</t>
  </si>
  <si>
    <t>PJM Regulation - Credit</t>
  </si>
  <si>
    <t>5550080</t>
  </si>
  <si>
    <t>PJM Hourly Net Purchases - FERC</t>
  </si>
  <si>
    <t>5550083</t>
  </si>
  <si>
    <t>PJM Spinning Reserve - Charge</t>
  </si>
  <si>
    <t>5550084</t>
  </si>
  <si>
    <t>PJM Spinning Reserve - Credit</t>
  </si>
  <si>
    <t>5550088</t>
  </si>
  <si>
    <t>Normal Capacity Purchases</t>
  </si>
  <si>
    <t>5550090</t>
  </si>
  <si>
    <t>PJM 30 Minute Supply Reserve Charge - LSE</t>
  </si>
  <si>
    <t>5550093</t>
  </si>
  <si>
    <t>Peak Hour Availability Charge - LSE</t>
  </si>
  <si>
    <t>5550094</t>
  </si>
  <si>
    <t>Purchased Power - Fuel</t>
  </si>
  <si>
    <t>5550099</t>
  </si>
  <si>
    <t>PJM Purchases - non ECR - Auction</t>
  </si>
  <si>
    <t>5550100</t>
  </si>
  <si>
    <t>Capacity Purchases - Auction</t>
  </si>
  <si>
    <t>5550107</t>
  </si>
  <si>
    <t>Capacity Purchases - Trading</t>
  </si>
  <si>
    <t>Total Purchased Power -                                       Non Affiliated</t>
  </si>
  <si>
    <t>Purchased Power - Affiliated</t>
  </si>
  <si>
    <t>Page 327,                                    Line 1                                                                           5550002</t>
  </si>
  <si>
    <t>Purchased Power</t>
  </si>
  <si>
    <t>5550027                                       5550046</t>
  </si>
  <si>
    <t>Purchased Power  - Rockport</t>
  </si>
  <si>
    <t>5550046</t>
  </si>
  <si>
    <t>Purchased Power - Other</t>
  </si>
  <si>
    <t>5550004</t>
  </si>
  <si>
    <r>
      <t xml:space="preserve">Purchased Power  -                 Pool Capacity </t>
    </r>
    <r>
      <rPr>
        <b/>
        <sz val="10"/>
        <color indexed="12"/>
        <rFont val="Arial"/>
        <family val="2"/>
      </rPr>
      <t>(System Pool)</t>
    </r>
  </si>
  <si>
    <t>5550005</t>
  </si>
  <si>
    <r>
      <t xml:space="preserve">Purchased Power  -                 Pool Energy </t>
    </r>
    <r>
      <rPr>
        <b/>
        <sz val="10"/>
        <color indexed="12"/>
        <rFont val="Arial"/>
        <family val="2"/>
      </rPr>
      <t>(System Pool)</t>
    </r>
  </si>
  <si>
    <t>5550101</t>
  </si>
  <si>
    <t>Purchased Power -                                                                   Pool Non Fuel - Affiliated</t>
  </si>
  <si>
    <t>5550102</t>
  </si>
  <si>
    <t>Purchased Power -                                                                   Pool Non Fuel - OSS - Affiliated</t>
  </si>
  <si>
    <t>Total Purchased Power -                                       Affiliated</t>
  </si>
  <si>
    <t>Pages 310 &amp; 311</t>
  </si>
  <si>
    <t>System Sales/Resale</t>
  </si>
  <si>
    <t>447 Acct Detail</t>
  </si>
  <si>
    <t xml:space="preserve">See Tab                                 System Sales                      Assoc Co  </t>
  </si>
  <si>
    <t>Calculated                                  System Sales                                                                 Revenue</t>
  </si>
  <si>
    <t>See Calculation - Billed &amp; Estimated</t>
  </si>
  <si>
    <t>Total (Line 21 - Lines 26 and 27)</t>
  </si>
  <si>
    <t>==========</t>
  </si>
  <si>
    <t>5550123</t>
  </si>
  <si>
    <t>5550124</t>
  </si>
  <si>
    <t>5550132</t>
  </si>
  <si>
    <t>5550137</t>
  </si>
  <si>
    <t>5550141</t>
  </si>
  <si>
    <t>5550142</t>
  </si>
  <si>
    <t>5550143</t>
  </si>
  <si>
    <t>5550326</t>
  </si>
  <si>
    <t>5550327</t>
  </si>
  <si>
    <t>PJM OpRes-LSE-Charge</t>
  </si>
  <si>
    <t>PJM Implicit Congestion-LSE</t>
  </si>
  <si>
    <t>PJM FTR Revenue-LSE</t>
  </si>
  <si>
    <t>PJM OpRes-LSE-Credit</t>
  </si>
  <si>
    <t>Purchase Power-PPA Deferred</t>
  </si>
  <si>
    <t>KY Env Sur - Purchase Power</t>
  </si>
  <si>
    <t>BS1OR PJM Over/Under Recovery</t>
  </si>
  <si>
    <t>PJM Transm Loss Charges - LSE</t>
  </si>
  <si>
    <t>PJM Transm Loss Credits-LSE</t>
  </si>
  <si>
    <t>35A</t>
  </si>
  <si>
    <t>PAGE 1 of 2</t>
  </si>
  <si>
    <t>PAGE 2 of 2</t>
  </si>
  <si>
    <t>5550139</t>
  </si>
  <si>
    <t>Geneartion Deactivation Expense</t>
  </si>
  <si>
    <t>5550153</t>
  </si>
  <si>
    <t>PurchPower -Rockport Def-Non Aff</t>
  </si>
  <si>
    <t>5550328</t>
  </si>
  <si>
    <t>5550329</t>
  </si>
  <si>
    <t>PJM FC Penalty Credit</t>
  </si>
  <si>
    <t>PJM FC Penalty Charge</t>
  </si>
  <si>
    <t>TWELVE MONTHS Updated to 3/31/2023</t>
  </si>
  <si>
    <t>TWELVE MONTHS ENDED 3/31/2023</t>
  </si>
  <si>
    <t>447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</si>
</sst>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&quot;&quot;;_(@_)"/>
    <numFmt numFmtId="166" formatCode="[Blue]#,##0,_);[Red]\(#,##0,\)"/>
    <numFmt numFmtId="167" formatCode="#,##0.000000000_);\(#,##0.000000000\)"/>
  </numFmts>
  <fonts count="90">
    <font>
      <sz val="10"/>
      <name val="Arial"/>
    </font>
    <font>
      <sz val="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5">
    <xf numFmtId="0" fontId="0" fillId="0" borderId="0"/>
    <xf numFmtId="0" fontId="72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2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2" fillId="3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2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2" fillId="3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2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2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2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2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2" fillId="3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2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72" fillId="3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3" fillId="40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73" fillId="4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73" fillId="42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73" fillId="43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73" fillId="44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73" fillId="4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73" fillId="4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73" fillId="4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73" fillId="48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73" fillId="49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73" fillId="50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73" fillId="51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74" fillId="52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75" fillId="53" borderId="15" applyNumberFormat="0" applyAlignment="0" applyProtection="0"/>
    <xf numFmtId="0" fontId="16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8" fillId="3" borderId="1" applyNumberFormat="0" applyAlignment="0" applyProtection="0"/>
    <xf numFmtId="0" fontId="76" fillId="54" borderId="16" applyNumberFormat="0" applyAlignment="0" applyProtection="0"/>
    <xf numFmtId="0" fontId="19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1" fillId="26" borderId="2" applyNumberFormat="0" applyAlignment="0" applyProtection="0"/>
    <xf numFmtId="0" fontId="20" fillId="26" borderId="2" applyNumberFormat="0" applyAlignment="0" applyProtection="0"/>
    <xf numFmtId="0" fontId="19" fillId="26" borderId="2" applyNumberFormat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79" fillId="0" borderId="17" applyNumberFormat="0" applyFill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80" fillId="0" borderId="18" applyNumberFormat="0" applyFill="0" applyAlignment="0" applyProtection="0"/>
    <xf numFmtId="0" fontId="36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81" fillId="0" borderId="19" applyNumberFormat="0" applyFill="0" applyAlignment="0" applyProtection="0"/>
    <xf numFmtId="0" fontId="41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56" borderId="15" applyNumberFormat="0" applyAlignment="0" applyProtection="0"/>
    <xf numFmtId="0" fontId="46" fillId="9" borderId="1" applyNumberFormat="0" applyAlignment="0" applyProtection="0"/>
    <xf numFmtId="0" fontId="47" fillId="9" borderId="1" applyNumberFormat="0" applyAlignment="0" applyProtection="0"/>
    <xf numFmtId="0" fontId="47" fillId="9" borderId="1" applyNumberFormat="0" applyAlignment="0" applyProtection="0"/>
    <xf numFmtId="0" fontId="47" fillId="9" borderId="1" applyNumberFormat="0" applyAlignment="0" applyProtection="0"/>
    <xf numFmtId="0" fontId="48" fillId="9" borderId="1" applyNumberFormat="0" applyAlignment="0" applyProtection="0"/>
    <xf numFmtId="41" fontId="49" fillId="0" borderId="0">
      <alignment horizontal="left"/>
    </xf>
    <xf numFmtId="0" fontId="83" fillId="0" borderId="20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84" fillId="57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85" fillId="0" borderId="0"/>
    <xf numFmtId="0" fontId="24" fillId="0" borderId="0"/>
    <xf numFmtId="37" fontId="56" fillId="0" borderId="0"/>
    <xf numFmtId="0" fontId="56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72" fillId="0" borderId="0"/>
    <xf numFmtId="0" fontId="23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3" fillId="0" borderId="0"/>
    <xf numFmtId="0" fontId="57" fillId="0" borderId="0"/>
    <xf numFmtId="0" fontId="57" fillId="0" borderId="0"/>
    <xf numFmtId="0" fontId="24" fillId="0" borderId="0"/>
    <xf numFmtId="0" fontId="23" fillId="0" borderId="0"/>
    <xf numFmtId="0" fontId="24" fillId="0" borderId="0"/>
    <xf numFmtId="0" fontId="71" fillId="0" borderId="0"/>
    <xf numFmtId="0" fontId="57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3" fillId="0" borderId="0"/>
    <xf numFmtId="0" fontId="23" fillId="0" borderId="0"/>
    <xf numFmtId="0" fontId="24" fillId="0" borderId="0"/>
    <xf numFmtId="0" fontId="72" fillId="0" borderId="0"/>
    <xf numFmtId="0" fontId="23" fillId="0" borderId="0"/>
    <xf numFmtId="0" fontId="2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72" fillId="58" borderId="2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47" fillId="0" borderId="0"/>
    <xf numFmtId="166" fontId="58" fillId="0" borderId="0"/>
    <xf numFmtId="0" fontId="86" fillId="53" borderId="22" applyNumberFormat="0" applyAlignment="0" applyProtection="0"/>
    <xf numFmtId="0" fontId="59" fillId="3" borderId="11" applyNumberFormat="0" applyAlignment="0" applyProtection="0"/>
    <xf numFmtId="0" fontId="60" fillId="3" borderId="11" applyNumberFormat="0" applyAlignment="0" applyProtection="0"/>
    <xf numFmtId="0" fontId="60" fillId="3" borderId="11" applyNumberFormat="0" applyAlignment="0" applyProtection="0"/>
    <xf numFmtId="0" fontId="60" fillId="3" borderId="11" applyNumberFormat="0" applyAlignment="0" applyProtection="0"/>
    <xf numFmtId="0" fontId="61" fillId="3" borderId="11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0" fontId="62" fillId="0" borderId="12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8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65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7" fillId="0" borderId="13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51">
    <xf numFmtId="0" fontId="0" fillId="0" borderId="0" xfId="0"/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37" fontId="0" fillId="0" borderId="0" xfId="0" applyNumberFormat="1" applyAlignment="1">
      <alignment horizontal="center"/>
    </xf>
    <xf numFmtId="49" fontId="0" fillId="0" borderId="0" xfId="0" applyNumberFormat="1"/>
    <xf numFmtId="37" fontId="0" fillId="0" borderId="0" xfId="0" applyNumberFormat="1"/>
    <xf numFmtId="164" fontId="0" fillId="0" borderId="0" xfId="0" applyNumberFormat="1" applyAlignment="1">
      <alignment horizontal="center"/>
    </xf>
    <xf numFmtId="5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37" fontId="2" fillId="0" borderId="0" xfId="0" applyNumberFormat="1" applyFont="1"/>
    <xf numFmtId="10" fontId="0" fillId="0" borderId="0" xfId="0" applyNumberFormat="1"/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wrapText="1"/>
    </xf>
    <xf numFmtId="43" fontId="0" fillId="0" borderId="0" xfId="205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/>
    <xf numFmtId="49" fontId="0" fillId="0" borderId="0" xfId="0" applyNumberForma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/>
    <xf numFmtId="5" fontId="2" fillId="0" borderId="0" xfId="396" applyNumberFormat="1" applyFill="1"/>
    <xf numFmtId="5" fontId="0" fillId="0" borderId="0" xfId="0" applyNumberFormat="1" applyFill="1"/>
    <xf numFmtId="37" fontId="2" fillId="0" borderId="0" xfId="396" applyNumberFormat="1" applyFill="1"/>
    <xf numFmtId="49" fontId="0" fillId="0" borderId="0" xfId="0" applyNumberFormat="1" applyFill="1" applyAlignment="1">
      <alignment horizontal="right"/>
    </xf>
    <xf numFmtId="167" fontId="2" fillId="0" borderId="0" xfId="0" applyNumberFormat="1" applyFont="1" applyFill="1"/>
    <xf numFmtId="49" fontId="23" fillId="0" borderId="0" xfId="0" applyNumberFormat="1" applyFont="1" applyFill="1" applyAlignment="1">
      <alignment wrapText="1"/>
    </xf>
    <xf numFmtId="10" fontId="0" fillId="0" borderId="0" xfId="0" applyNumberFormat="1" applyFill="1"/>
    <xf numFmtId="0" fontId="0" fillId="59" borderId="0" xfId="0" applyFill="1"/>
  </cellXfs>
  <cellStyles count="56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1 7" xfId="8" xr:uid="{00000000-0005-0000-0000-000007000000}"/>
    <cellStyle name="20% - Accent1 8" xfId="9" xr:uid="{00000000-0005-0000-0000-000008000000}"/>
    <cellStyle name="20% - Accent2" xfId="10" builtinId="34" customBuiltin="1"/>
    <cellStyle name="20% - Accent2 2" xfId="11" xr:uid="{00000000-0005-0000-0000-00000A000000}"/>
    <cellStyle name="20% - Accent2 2 2" xfId="12" xr:uid="{00000000-0005-0000-0000-00000B000000}"/>
    <cellStyle name="20% - Accent2 3" xfId="13" xr:uid="{00000000-0005-0000-0000-00000C000000}"/>
    <cellStyle name="20% - Accent2 4" xfId="14" xr:uid="{00000000-0005-0000-0000-00000D000000}"/>
    <cellStyle name="20% - Accent2 5" xfId="15" xr:uid="{00000000-0005-0000-0000-00000E000000}"/>
    <cellStyle name="20% - Accent2 6" xfId="16" xr:uid="{00000000-0005-0000-0000-00000F000000}"/>
    <cellStyle name="20% - Accent3" xfId="17" builtinId="38" customBuiltin="1"/>
    <cellStyle name="20% - Accent3 2" xfId="18" xr:uid="{00000000-0005-0000-0000-000011000000}"/>
    <cellStyle name="20% - Accent3 2 2" xfId="19" xr:uid="{00000000-0005-0000-0000-000012000000}"/>
    <cellStyle name="20% - Accent3 3" xfId="20" xr:uid="{00000000-0005-0000-0000-000013000000}"/>
    <cellStyle name="20% - Accent3 4" xfId="21" xr:uid="{00000000-0005-0000-0000-000014000000}"/>
    <cellStyle name="20% - Accent3 5" xfId="22" xr:uid="{00000000-0005-0000-0000-000015000000}"/>
    <cellStyle name="20% - Accent3 6" xfId="23" xr:uid="{00000000-0005-0000-0000-000016000000}"/>
    <cellStyle name="20% - Accent3 7" xfId="24" xr:uid="{00000000-0005-0000-0000-000017000000}"/>
    <cellStyle name="20% - Accent3 8" xfId="25" xr:uid="{00000000-0005-0000-0000-000018000000}"/>
    <cellStyle name="20% - Accent4" xfId="26" builtinId="42" customBuiltin="1"/>
    <cellStyle name="20% - Accent4 2" xfId="27" xr:uid="{00000000-0005-0000-0000-00001A000000}"/>
    <cellStyle name="20% - Accent4 2 2" xfId="28" xr:uid="{00000000-0005-0000-0000-00001B000000}"/>
    <cellStyle name="20% - Accent4 3" xfId="29" xr:uid="{00000000-0005-0000-0000-00001C000000}"/>
    <cellStyle name="20% - Accent4 4" xfId="30" xr:uid="{00000000-0005-0000-0000-00001D000000}"/>
    <cellStyle name="20% - Accent4 5" xfId="31" xr:uid="{00000000-0005-0000-0000-00001E000000}"/>
    <cellStyle name="20% - Accent4 6" xfId="32" xr:uid="{00000000-0005-0000-0000-00001F000000}"/>
    <cellStyle name="20% - Accent4 7" xfId="33" xr:uid="{00000000-0005-0000-0000-000020000000}"/>
    <cellStyle name="20% - Accent4 8" xfId="34" xr:uid="{00000000-0005-0000-0000-000021000000}"/>
    <cellStyle name="20% - Accent5" xfId="35" builtinId="46" customBuiltin="1"/>
    <cellStyle name="20% - Accent5 2" xfId="36" xr:uid="{00000000-0005-0000-0000-000023000000}"/>
    <cellStyle name="20% - Accent5 2 2" xfId="37" xr:uid="{00000000-0005-0000-0000-000024000000}"/>
    <cellStyle name="20% - Accent5 3" xfId="38" xr:uid="{00000000-0005-0000-0000-000025000000}"/>
    <cellStyle name="20% - Accent5 4" xfId="39" xr:uid="{00000000-0005-0000-0000-000026000000}"/>
    <cellStyle name="20% - Accent5 5" xfId="40" xr:uid="{00000000-0005-0000-0000-000027000000}"/>
    <cellStyle name="20% - Accent5 6" xfId="41" xr:uid="{00000000-0005-0000-0000-000028000000}"/>
    <cellStyle name="20% - Accent6" xfId="42" builtinId="50" customBuiltin="1"/>
    <cellStyle name="20% - Accent6 2" xfId="43" xr:uid="{00000000-0005-0000-0000-00002A000000}"/>
    <cellStyle name="20% - Accent6 2 2" xfId="44" xr:uid="{00000000-0005-0000-0000-00002B000000}"/>
    <cellStyle name="20% - Accent6 3" xfId="45" xr:uid="{00000000-0005-0000-0000-00002C000000}"/>
    <cellStyle name="20% - Accent6 4" xfId="46" xr:uid="{00000000-0005-0000-0000-00002D000000}"/>
    <cellStyle name="20% - Accent6 5" xfId="47" xr:uid="{00000000-0005-0000-0000-00002E000000}"/>
    <cellStyle name="20% - Accent6 6" xfId="48" xr:uid="{00000000-0005-0000-0000-00002F000000}"/>
    <cellStyle name="40% - Accent1" xfId="49" builtinId="31" customBuiltin="1"/>
    <cellStyle name="40% - Accent1 2" xfId="50" xr:uid="{00000000-0005-0000-0000-000031000000}"/>
    <cellStyle name="40% - Accent1 2 2" xfId="51" xr:uid="{00000000-0005-0000-0000-000032000000}"/>
    <cellStyle name="40% - Accent1 3" xfId="52" xr:uid="{00000000-0005-0000-0000-000033000000}"/>
    <cellStyle name="40% - Accent1 4" xfId="53" xr:uid="{00000000-0005-0000-0000-000034000000}"/>
    <cellStyle name="40% - Accent1 5" xfId="54" xr:uid="{00000000-0005-0000-0000-000035000000}"/>
    <cellStyle name="40% - Accent1 6" xfId="55" xr:uid="{00000000-0005-0000-0000-000036000000}"/>
    <cellStyle name="40% - Accent1 7" xfId="56" xr:uid="{00000000-0005-0000-0000-000037000000}"/>
    <cellStyle name="40% - Accent1 8" xfId="57" xr:uid="{00000000-0005-0000-0000-000038000000}"/>
    <cellStyle name="40% - Accent2" xfId="58" builtinId="35" customBuiltin="1"/>
    <cellStyle name="40% - Accent2 2" xfId="59" xr:uid="{00000000-0005-0000-0000-00003A000000}"/>
    <cellStyle name="40% - Accent2 2 2" xfId="60" xr:uid="{00000000-0005-0000-0000-00003B000000}"/>
    <cellStyle name="40% - Accent2 3" xfId="61" xr:uid="{00000000-0005-0000-0000-00003C000000}"/>
    <cellStyle name="40% - Accent2 4" xfId="62" xr:uid="{00000000-0005-0000-0000-00003D000000}"/>
    <cellStyle name="40% - Accent2 5" xfId="63" xr:uid="{00000000-0005-0000-0000-00003E000000}"/>
    <cellStyle name="40% - Accent2 6" xfId="64" xr:uid="{00000000-0005-0000-0000-00003F000000}"/>
    <cellStyle name="40% - Accent3" xfId="65" builtinId="39" customBuiltin="1"/>
    <cellStyle name="40% - Accent3 2" xfId="66" xr:uid="{00000000-0005-0000-0000-000041000000}"/>
    <cellStyle name="40% - Accent3 2 2" xfId="67" xr:uid="{00000000-0005-0000-0000-000042000000}"/>
    <cellStyle name="40% - Accent3 3" xfId="68" xr:uid="{00000000-0005-0000-0000-000043000000}"/>
    <cellStyle name="40% - Accent3 4" xfId="69" xr:uid="{00000000-0005-0000-0000-000044000000}"/>
    <cellStyle name="40% - Accent3 5" xfId="70" xr:uid="{00000000-0005-0000-0000-000045000000}"/>
    <cellStyle name="40% - Accent3 6" xfId="71" xr:uid="{00000000-0005-0000-0000-000046000000}"/>
    <cellStyle name="40% - Accent3 7" xfId="72" xr:uid="{00000000-0005-0000-0000-000047000000}"/>
    <cellStyle name="40% - Accent3 8" xfId="73" xr:uid="{00000000-0005-0000-0000-000048000000}"/>
    <cellStyle name="40% - Accent4" xfId="74" builtinId="43" customBuiltin="1"/>
    <cellStyle name="40% - Accent4 2" xfId="75" xr:uid="{00000000-0005-0000-0000-00004A000000}"/>
    <cellStyle name="40% - Accent4 2 2" xfId="76" xr:uid="{00000000-0005-0000-0000-00004B000000}"/>
    <cellStyle name="40% - Accent4 3" xfId="77" xr:uid="{00000000-0005-0000-0000-00004C000000}"/>
    <cellStyle name="40% - Accent4 4" xfId="78" xr:uid="{00000000-0005-0000-0000-00004D000000}"/>
    <cellStyle name="40% - Accent4 5" xfId="79" xr:uid="{00000000-0005-0000-0000-00004E000000}"/>
    <cellStyle name="40% - Accent4 6" xfId="80" xr:uid="{00000000-0005-0000-0000-00004F000000}"/>
    <cellStyle name="40% - Accent4 7" xfId="81" xr:uid="{00000000-0005-0000-0000-000050000000}"/>
    <cellStyle name="40% - Accent4 8" xfId="82" xr:uid="{00000000-0005-0000-0000-000051000000}"/>
    <cellStyle name="40% - Accent5" xfId="83" builtinId="47" customBuiltin="1"/>
    <cellStyle name="40% - Accent5 2" xfId="84" xr:uid="{00000000-0005-0000-0000-000053000000}"/>
    <cellStyle name="40% - Accent5 2 2" xfId="85" xr:uid="{00000000-0005-0000-0000-000054000000}"/>
    <cellStyle name="40% - Accent5 3" xfId="86" xr:uid="{00000000-0005-0000-0000-000055000000}"/>
    <cellStyle name="40% - Accent5 4" xfId="87" xr:uid="{00000000-0005-0000-0000-000056000000}"/>
    <cellStyle name="40% - Accent5 5" xfId="88" xr:uid="{00000000-0005-0000-0000-000057000000}"/>
    <cellStyle name="40% - Accent5 6" xfId="89" xr:uid="{00000000-0005-0000-0000-000058000000}"/>
    <cellStyle name="40% - Accent6" xfId="90" builtinId="51" customBuiltin="1"/>
    <cellStyle name="40% - Accent6 2" xfId="91" xr:uid="{00000000-0005-0000-0000-00005A000000}"/>
    <cellStyle name="40% - Accent6 2 2" xfId="92" xr:uid="{00000000-0005-0000-0000-00005B000000}"/>
    <cellStyle name="40% - Accent6 3" xfId="93" xr:uid="{00000000-0005-0000-0000-00005C000000}"/>
    <cellStyle name="40% - Accent6 4" xfId="94" xr:uid="{00000000-0005-0000-0000-00005D000000}"/>
    <cellStyle name="40% - Accent6 5" xfId="95" xr:uid="{00000000-0005-0000-0000-00005E000000}"/>
    <cellStyle name="40% - Accent6 6" xfId="96" xr:uid="{00000000-0005-0000-0000-00005F000000}"/>
    <cellStyle name="40% - Accent6 7" xfId="97" xr:uid="{00000000-0005-0000-0000-000060000000}"/>
    <cellStyle name="40% - Accent6 8" xfId="98" xr:uid="{00000000-0005-0000-0000-000061000000}"/>
    <cellStyle name="60% - Accent1" xfId="99" builtinId="32" customBuiltin="1"/>
    <cellStyle name="60% - Accent1 2" xfId="100" xr:uid="{00000000-0005-0000-0000-000063000000}"/>
    <cellStyle name="60% - Accent1 3" xfId="101" xr:uid="{00000000-0005-0000-0000-000064000000}"/>
    <cellStyle name="60% - Accent1 4" xfId="102" xr:uid="{00000000-0005-0000-0000-000065000000}"/>
    <cellStyle name="60% - Accent1 5" xfId="103" xr:uid="{00000000-0005-0000-0000-000066000000}"/>
    <cellStyle name="60% - Accent1 6" xfId="104" xr:uid="{00000000-0005-0000-0000-000067000000}"/>
    <cellStyle name="60% - Accent1 7" xfId="105" xr:uid="{00000000-0005-0000-0000-000068000000}"/>
    <cellStyle name="60% - Accent1 8" xfId="106" xr:uid="{00000000-0005-0000-0000-000069000000}"/>
    <cellStyle name="60% - Accent2" xfId="107" builtinId="36" customBuiltin="1"/>
    <cellStyle name="60% - Accent2 2" xfId="108" xr:uid="{00000000-0005-0000-0000-00006B000000}"/>
    <cellStyle name="60% - Accent2 3" xfId="109" xr:uid="{00000000-0005-0000-0000-00006C000000}"/>
    <cellStyle name="60% - Accent2 4" xfId="110" xr:uid="{00000000-0005-0000-0000-00006D000000}"/>
    <cellStyle name="60% - Accent2 5" xfId="111" xr:uid="{00000000-0005-0000-0000-00006E000000}"/>
    <cellStyle name="60% - Accent2 6" xfId="112" xr:uid="{00000000-0005-0000-0000-00006F000000}"/>
    <cellStyle name="60% - Accent3" xfId="113" builtinId="40" customBuiltin="1"/>
    <cellStyle name="60% - Accent3 2" xfId="114" xr:uid="{00000000-0005-0000-0000-000071000000}"/>
    <cellStyle name="60% - Accent3 3" xfId="115" xr:uid="{00000000-0005-0000-0000-000072000000}"/>
    <cellStyle name="60% - Accent3 4" xfId="116" xr:uid="{00000000-0005-0000-0000-000073000000}"/>
    <cellStyle name="60% - Accent3 5" xfId="117" xr:uid="{00000000-0005-0000-0000-000074000000}"/>
    <cellStyle name="60% - Accent3 6" xfId="118" xr:uid="{00000000-0005-0000-0000-000075000000}"/>
    <cellStyle name="60% - Accent3 7" xfId="119" xr:uid="{00000000-0005-0000-0000-000076000000}"/>
    <cellStyle name="60% - Accent3 8" xfId="120" xr:uid="{00000000-0005-0000-0000-000077000000}"/>
    <cellStyle name="60% - Accent4" xfId="121" builtinId="44" customBuiltin="1"/>
    <cellStyle name="60% - Accent4 2" xfId="122" xr:uid="{00000000-0005-0000-0000-000079000000}"/>
    <cellStyle name="60% - Accent4 3" xfId="123" xr:uid="{00000000-0005-0000-0000-00007A000000}"/>
    <cellStyle name="60% - Accent4 4" xfId="124" xr:uid="{00000000-0005-0000-0000-00007B000000}"/>
    <cellStyle name="60% - Accent4 5" xfId="125" xr:uid="{00000000-0005-0000-0000-00007C000000}"/>
    <cellStyle name="60% - Accent4 6" xfId="126" xr:uid="{00000000-0005-0000-0000-00007D000000}"/>
    <cellStyle name="60% - Accent4 7" xfId="127" xr:uid="{00000000-0005-0000-0000-00007E000000}"/>
    <cellStyle name="60% - Accent4 8" xfId="128" xr:uid="{00000000-0005-0000-0000-00007F000000}"/>
    <cellStyle name="60% - Accent5" xfId="129" builtinId="48" customBuiltin="1"/>
    <cellStyle name="60% - Accent5 2" xfId="130" xr:uid="{00000000-0005-0000-0000-000081000000}"/>
    <cellStyle name="60% - Accent5 3" xfId="131" xr:uid="{00000000-0005-0000-0000-000082000000}"/>
    <cellStyle name="60% - Accent5 4" xfId="132" xr:uid="{00000000-0005-0000-0000-000083000000}"/>
    <cellStyle name="60% - Accent5 5" xfId="133" xr:uid="{00000000-0005-0000-0000-000084000000}"/>
    <cellStyle name="60% - Accent5 6" xfId="134" xr:uid="{00000000-0005-0000-0000-000085000000}"/>
    <cellStyle name="60% - Accent6" xfId="135" builtinId="52" customBuiltin="1"/>
    <cellStyle name="60% - Accent6 2" xfId="136" xr:uid="{00000000-0005-0000-0000-000087000000}"/>
    <cellStyle name="60% - Accent6 3" xfId="137" xr:uid="{00000000-0005-0000-0000-000088000000}"/>
    <cellStyle name="60% - Accent6 4" xfId="138" xr:uid="{00000000-0005-0000-0000-000089000000}"/>
    <cellStyle name="60% - Accent6 5" xfId="139" xr:uid="{00000000-0005-0000-0000-00008A000000}"/>
    <cellStyle name="60% - Accent6 6" xfId="140" xr:uid="{00000000-0005-0000-0000-00008B000000}"/>
    <cellStyle name="60% - Accent6 7" xfId="141" xr:uid="{00000000-0005-0000-0000-00008C000000}"/>
    <cellStyle name="60% - Accent6 8" xfId="142" xr:uid="{00000000-0005-0000-0000-00008D000000}"/>
    <cellStyle name="Accent1" xfId="143" builtinId="29" customBuiltin="1"/>
    <cellStyle name="Accent1 2" xfId="144" xr:uid="{00000000-0005-0000-0000-00008F000000}"/>
    <cellStyle name="Accent1 3" xfId="145" xr:uid="{00000000-0005-0000-0000-000090000000}"/>
    <cellStyle name="Accent1 4" xfId="146" xr:uid="{00000000-0005-0000-0000-000091000000}"/>
    <cellStyle name="Accent1 5" xfId="147" xr:uid="{00000000-0005-0000-0000-000092000000}"/>
    <cellStyle name="Accent1 6" xfId="148" xr:uid="{00000000-0005-0000-0000-000093000000}"/>
    <cellStyle name="Accent1 7" xfId="149" xr:uid="{00000000-0005-0000-0000-000094000000}"/>
    <cellStyle name="Accent1 8" xfId="150" xr:uid="{00000000-0005-0000-0000-000095000000}"/>
    <cellStyle name="Accent2" xfId="151" builtinId="33" customBuiltin="1"/>
    <cellStyle name="Accent2 2" xfId="152" xr:uid="{00000000-0005-0000-0000-000097000000}"/>
    <cellStyle name="Accent2 3" xfId="153" xr:uid="{00000000-0005-0000-0000-000098000000}"/>
    <cellStyle name="Accent2 4" xfId="154" xr:uid="{00000000-0005-0000-0000-000099000000}"/>
    <cellStyle name="Accent2 5" xfId="155" xr:uid="{00000000-0005-0000-0000-00009A000000}"/>
    <cellStyle name="Accent2 6" xfId="156" xr:uid="{00000000-0005-0000-0000-00009B000000}"/>
    <cellStyle name="Accent3" xfId="157" builtinId="37" customBuiltin="1"/>
    <cellStyle name="Accent3 2" xfId="158" xr:uid="{00000000-0005-0000-0000-00009D000000}"/>
    <cellStyle name="Accent3 3" xfId="159" xr:uid="{00000000-0005-0000-0000-00009E000000}"/>
    <cellStyle name="Accent3 4" xfId="160" xr:uid="{00000000-0005-0000-0000-00009F000000}"/>
    <cellStyle name="Accent3 5" xfId="161" xr:uid="{00000000-0005-0000-0000-0000A0000000}"/>
    <cellStyle name="Accent3 6" xfId="162" xr:uid="{00000000-0005-0000-0000-0000A1000000}"/>
    <cellStyle name="Accent4" xfId="163" builtinId="41" customBuiltin="1"/>
    <cellStyle name="Accent4 2" xfId="164" xr:uid="{00000000-0005-0000-0000-0000A3000000}"/>
    <cellStyle name="Accent4 3" xfId="165" xr:uid="{00000000-0005-0000-0000-0000A4000000}"/>
    <cellStyle name="Accent4 4" xfId="166" xr:uid="{00000000-0005-0000-0000-0000A5000000}"/>
    <cellStyle name="Accent4 5" xfId="167" xr:uid="{00000000-0005-0000-0000-0000A6000000}"/>
    <cellStyle name="Accent4 6" xfId="168" xr:uid="{00000000-0005-0000-0000-0000A7000000}"/>
    <cellStyle name="Accent4 7" xfId="169" xr:uid="{00000000-0005-0000-0000-0000A8000000}"/>
    <cellStyle name="Accent4 8" xfId="170" xr:uid="{00000000-0005-0000-0000-0000A9000000}"/>
    <cellStyle name="Accent5" xfId="171" builtinId="45" customBuiltin="1"/>
    <cellStyle name="Accent5 2" xfId="172" xr:uid="{00000000-0005-0000-0000-0000AB000000}"/>
    <cellStyle name="Accent5 3" xfId="173" xr:uid="{00000000-0005-0000-0000-0000AC000000}"/>
    <cellStyle name="Accent5 4" xfId="174" xr:uid="{00000000-0005-0000-0000-0000AD000000}"/>
    <cellStyle name="Accent5 5" xfId="175" xr:uid="{00000000-0005-0000-0000-0000AE000000}"/>
    <cellStyle name="Accent5 6" xfId="176" xr:uid="{00000000-0005-0000-0000-0000AF000000}"/>
    <cellStyle name="Accent6" xfId="177" builtinId="49" customBuiltin="1"/>
    <cellStyle name="Accent6 2" xfId="178" xr:uid="{00000000-0005-0000-0000-0000B1000000}"/>
    <cellStyle name="Accent6 3" xfId="179" xr:uid="{00000000-0005-0000-0000-0000B2000000}"/>
    <cellStyle name="Accent6 4" xfId="180" xr:uid="{00000000-0005-0000-0000-0000B3000000}"/>
    <cellStyle name="Accent6 5" xfId="181" xr:uid="{00000000-0005-0000-0000-0000B4000000}"/>
    <cellStyle name="Accent6 6" xfId="182" xr:uid="{00000000-0005-0000-0000-0000B5000000}"/>
    <cellStyle name="Bad" xfId="183" builtinId="27" customBuiltin="1"/>
    <cellStyle name="Bad 2" xfId="184" xr:uid="{00000000-0005-0000-0000-0000B7000000}"/>
    <cellStyle name="Bad 3" xfId="185" xr:uid="{00000000-0005-0000-0000-0000B8000000}"/>
    <cellStyle name="Bad 4" xfId="186" xr:uid="{00000000-0005-0000-0000-0000B9000000}"/>
    <cellStyle name="Bad 5" xfId="187" xr:uid="{00000000-0005-0000-0000-0000BA000000}"/>
    <cellStyle name="Bad 6" xfId="188" xr:uid="{00000000-0005-0000-0000-0000BB000000}"/>
    <cellStyle name="Bad 7" xfId="189" xr:uid="{00000000-0005-0000-0000-0000BC000000}"/>
    <cellStyle name="Bad 8" xfId="190" xr:uid="{00000000-0005-0000-0000-0000BD000000}"/>
    <cellStyle name="Calculation" xfId="191" builtinId="22" customBuiltin="1"/>
    <cellStyle name="Calculation 2" xfId="192" xr:uid="{00000000-0005-0000-0000-0000BF000000}"/>
    <cellStyle name="Calculation 3" xfId="193" xr:uid="{00000000-0005-0000-0000-0000C0000000}"/>
    <cellStyle name="Calculation 4" xfId="194" xr:uid="{00000000-0005-0000-0000-0000C1000000}"/>
    <cellStyle name="Calculation 5" xfId="195" xr:uid="{00000000-0005-0000-0000-0000C2000000}"/>
    <cellStyle name="Calculation 6" xfId="196" xr:uid="{00000000-0005-0000-0000-0000C3000000}"/>
    <cellStyle name="Check Cell" xfId="197" builtinId="23" customBuiltin="1"/>
    <cellStyle name="Check Cell 2" xfId="198" xr:uid="{00000000-0005-0000-0000-0000C5000000}"/>
    <cellStyle name="Check Cell 3" xfId="199" xr:uid="{00000000-0005-0000-0000-0000C6000000}"/>
    <cellStyle name="Check Cell 4" xfId="200" xr:uid="{00000000-0005-0000-0000-0000C7000000}"/>
    <cellStyle name="Check Cell 5" xfId="201" xr:uid="{00000000-0005-0000-0000-0000C8000000}"/>
    <cellStyle name="Check Cell 6" xfId="202" xr:uid="{00000000-0005-0000-0000-0000C9000000}"/>
    <cellStyle name="Check Cell 7" xfId="203" xr:uid="{00000000-0005-0000-0000-0000CA000000}"/>
    <cellStyle name="Check Cell 8" xfId="204" xr:uid="{00000000-0005-0000-0000-0000CB000000}"/>
    <cellStyle name="Comma" xfId="205" builtinId="3"/>
    <cellStyle name="Comma 10" xfId="206" xr:uid="{00000000-0005-0000-0000-0000CD000000}"/>
    <cellStyle name="Comma 11" xfId="207" xr:uid="{00000000-0005-0000-0000-0000CE000000}"/>
    <cellStyle name="Comma 12" xfId="208" xr:uid="{00000000-0005-0000-0000-0000CF000000}"/>
    <cellStyle name="Comma 13" xfId="209" xr:uid="{00000000-0005-0000-0000-0000D0000000}"/>
    <cellStyle name="Comma 14" xfId="210" xr:uid="{00000000-0005-0000-0000-0000D1000000}"/>
    <cellStyle name="Comma 15" xfId="211" xr:uid="{00000000-0005-0000-0000-0000D2000000}"/>
    <cellStyle name="Comma 16" xfId="212" xr:uid="{00000000-0005-0000-0000-0000D3000000}"/>
    <cellStyle name="Comma 17" xfId="213" xr:uid="{00000000-0005-0000-0000-0000D4000000}"/>
    <cellStyle name="Comma 17 2" xfId="214" xr:uid="{00000000-0005-0000-0000-0000D5000000}"/>
    <cellStyle name="Comma 17 3" xfId="215" xr:uid="{00000000-0005-0000-0000-0000D6000000}"/>
    <cellStyle name="Comma 18" xfId="216" xr:uid="{00000000-0005-0000-0000-0000D7000000}"/>
    <cellStyle name="Comma 19" xfId="217" xr:uid="{00000000-0005-0000-0000-0000D8000000}"/>
    <cellStyle name="Comma 2" xfId="218" xr:uid="{00000000-0005-0000-0000-0000D9000000}"/>
    <cellStyle name="Comma 2 2" xfId="219" xr:uid="{00000000-0005-0000-0000-0000DA000000}"/>
    <cellStyle name="Comma 2 2 2" xfId="220" xr:uid="{00000000-0005-0000-0000-0000DB000000}"/>
    <cellStyle name="Comma 2 2 3" xfId="221" xr:uid="{00000000-0005-0000-0000-0000DC000000}"/>
    <cellStyle name="Comma 2 3" xfId="222" xr:uid="{00000000-0005-0000-0000-0000DD000000}"/>
    <cellStyle name="Comma 2 4" xfId="223" xr:uid="{00000000-0005-0000-0000-0000DE000000}"/>
    <cellStyle name="Comma 2_Allocators" xfId="224" xr:uid="{00000000-0005-0000-0000-0000DF000000}"/>
    <cellStyle name="Comma 20" xfId="225" xr:uid="{00000000-0005-0000-0000-0000E0000000}"/>
    <cellStyle name="Comma 20 2" xfId="226" xr:uid="{00000000-0005-0000-0000-0000E1000000}"/>
    <cellStyle name="Comma 20 3" xfId="227" xr:uid="{00000000-0005-0000-0000-0000E2000000}"/>
    <cellStyle name="Comma 3" xfId="228" xr:uid="{00000000-0005-0000-0000-0000E3000000}"/>
    <cellStyle name="Comma 3 10" xfId="229" xr:uid="{00000000-0005-0000-0000-0000E4000000}"/>
    <cellStyle name="Comma 3 10 2" xfId="230" xr:uid="{00000000-0005-0000-0000-0000E5000000}"/>
    <cellStyle name="Comma 3 10 3" xfId="231" xr:uid="{00000000-0005-0000-0000-0000E6000000}"/>
    <cellStyle name="Comma 3 11" xfId="232" xr:uid="{00000000-0005-0000-0000-0000E7000000}"/>
    <cellStyle name="Comma 3 12" xfId="233" xr:uid="{00000000-0005-0000-0000-0000E8000000}"/>
    <cellStyle name="Comma 3 2" xfId="234" xr:uid="{00000000-0005-0000-0000-0000E9000000}"/>
    <cellStyle name="Comma 3 3" xfId="235" xr:uid="{00000000-0005-0000-0000-0000EA000000}"/>
    <cellStyle name="Comma 3 4" xfId="236" xr:uid="{00000000-0005-0000-0000-0000EB000000}"/>
    <cellStyle name="Comma 3 4 2" xfId="237" xr:uid="{00000000-0005-0000-0000-0000EC000000}"/>
    <cellStyle name="Comma 3 4 3" xfId="238" xr:uid="{00000000-0005-0000-0000-0000ED000000}"/>
    <cellStyle name="Comma 3 5" xfId="239" xr:uid="{00000000-0005-0000-0000-0000EE000000}"/>
    <cellStyle name="Comma 3 5 2" xfId="240" xr:uid="{00000000-0005-0000-0000-0000EF000000}"/>
    <cellStyle name="Comma 3 5 3" xfId="241" xr:uid="{00000000-0005-0000-0000-0000F0000000}"/>
    <cellStyle name="Comma 3 6" xfId="242" xr:uid="{00000000-0005-0000-0000-0000F1000000}"/>
    <cellStyle name="Comma 3 6 2" xfId="243" xr:uid="{00000000-0005-0000-0000-0000F2000000}"/>
    <cellStyle name="Comma 3 6 3" xfId="244" xr:uid="{00000000-0005-0000-0000-0000F3000000}"/>
    <cellStyle name="Comma 3 7" xfId="245" xr:uid="{00000000-0005-0000-0000-0000F4000000}"/>
    <cellStyle name="Comma 3 7 2" xfId="246" xr:uid="{00000000-0005-0000-0000-0000F5000000}"/>
    <cellStyle name="Comma 3 7 3" xfId="247" xr:uid="{00000000-0005-0000-0000-0000F6000000}"/>
    <cellStyle name="Comma 3 8" xfId="248" xr:uid="{00000000-0005-0000-0000-0000F7000000}"/>
    <cellStyle name="Comma 3 8 2" xfId="249" xr:uid="{00000000-0005-0000-0000-0000F8000000}"/>
    <cellStyle name="Comma 3 8 3" xfId="250" xr:uid="{00000000-0005-0000-0000-0000F9000000}"/>
    <cellStyle name="Comma 3 9" xfId="251" xr:uid="{00000000-0005-0000-0000-0000FA000000}"/>
    <cellStyle name="Comma 3 9 2" xfId="252" xr:uid="{00000000-0005-0000-0000-0000FB000000}"/>
    <cellStyle name="Comma 3 9 3" xfId="253" xr:uid="{00000000-0005-0000-0000-0000FC000000}"/>
    <cellStyle name="Comma 4" xfId="254" xr:uid="{00000000-0005-0000-0000-0000FD000000}"/>
    <cellStyle name="Comma 4 2" xfId="255" xr:uid="{00000000-0005-0000-0000-0000FE000000}"/>
    <cellStyle name="Comma 4 3" xfId="256" xr:uid="{00000000-0005-0000-0000-0000FF000000}"/>
    <cellStyle name="Comma 5" xfId="257" xr:uid="{00000000-0005-0000-0000-000000010000}"/>
    <cellStyle name="Comma 6" xfId="258" xr:uid="{00000000-0005-0000-0000-000001010000}"/>
    <cellStyle name="Comma 6 2" xfId="259" xr:uid="{00000000-0005-0000-0000-000002010000}"/>
    <cellStyle name="Comma 7" xfId="260" xr:uid="{00000000-0005-0000-0000-000003010000}"/>
    <cellStyle name="Comma 7 2" xfId="261" xr:uid="{00000000-0005-0000-0000-000004010000}"/>
    <cellStyle name="Comma 8" xfId="262" xr:uid="{00000000-0005-0000-0000-000005010000}"/>
    <cellStyle name="Comma 8 2" xfId="263" xr:uid="{00000000-0005-0000-0000-000006010000}"/>
    <cellStyle name="Comma 9" xfId="264" xr:uid="{00000000-0005-0000-0000-000007010000}"/>
    <cellStyle name="CommaBlank" xfId="265" xr:uid="{00000000-0005-0000-0000-000008010000}"/>
    <cellStyle name="CommaBlank 2" xfId="266" xr:uid="{00000000-0005-0000-0000-000009010000}"/>
    <cellStyle name="Currency 10" xfId="267" xr:uid="{00000000-0005-0000-0000-00000A010000}"/>
    <cellStyle name="Currency 10 2" xfId="268" xr:uid="{00000000-0005-0000-0000-00000B010000}"/>
    <cellStyle name="Currency 10 3" xfId="269" xr:uid="{00000000-0005-0000-0000-00000C010000}"/>
    <cellStyle name="Currency 2" xfId="270" xr:uid="{00000000-0005-0000-0000-00000D010000}"/>
    <cellStyle name="Currency 2 2" xfId="271" xr:uid="{00000000-0005-0000-0000-00000E010000}"/>
    <cellStyle name="Currency 2 3" xfId="272" xr:uid="{00000000-0005-0000-0000-00000F010000}"/>
    <cellStyle name="Currency 2 4" xfId="273" xr:uid="{00000000-0005-0000-0000-000010010000}"/>
    <cellStyle name="Currency 3" xfId="274" xr:uid="{00000000-0005-0000-0000-000011010000}"/>
    <cellStyle name="Currency 3 2" xfId="275" xr:uid="{00000000-0005-0000-0000-000012010000}"/>
    <cellStyle name="Currency 3 3" xfId="276" xr:uid="{00000000-0005-0000-0000-000013010000}"/>
    <cellStyle name="Currency 3 4" xfId="277" xr:uid="{00000000-0005-0000-0000-000014010000}"/>
    <cellStyle name="Currency 3 5" xfId="278" xr:uid="{00000000-0005-0000-0000-000015010000}"/>
    <cellStyle name="Currency 4" xfId="279" xr:uid="{00000000-0005-0000-0000-000016010000}"/>
    <cellStyle name="Currency 4 2" xfId="280" xr:uid="{00000000-0005-0000-0000-000017010000}"/>
    <cellStyle name="Currency 4 3" xfId="281" xr:uid="{00000000-0005-0000-0000-000018010000}"/>
    <cellStyle name="Currency 4 4" xfId="282" xr:uid="{00000000-0005-0000-0000-000019010000}"/>
    <cellStyle name="Currency 5" xfId="283" xr:uid="{00000000-0005-0000-0000-00001A010000}"/>
    <cellStyle name="Currency 6" xfId="284" xr:uid="{00000000-0005-0000-0000-00001B010000}"/>
    <cellStyle name="Currency 7" xfId="285" xr:uid="{00000000-0005-0000-0000-00001C010000}"/>
    <cellStyle name="Currency 8" xfId="286" xr:uid="{00000000-0005-0000-0000-00001D010000}"/>
    <cellStyle name="Currency 9" xfId="287" xr:uid="{00000000-0005-0000-0000-00001E010000}"/>
    <cellStyle name="Explanatory Text" xfId="288" builtinId="53" customBuiltin="1"/>
    <cellStyle name="Explanatory Text 2" xfId="289" xr:uid="{00000000-0005-0000-0000-000020010000}"/>
    <cellStyle name="Explanatory Text 3" xfId="290" xr:uid="{00000000-0005-0000-0000-000021010000}"/>
    <cellStyle name="Explanatory Text 4" xfId="291" xr:uid="{00000000-0005-0000-0000-000022010000}"/>
    <cellStyle name="Explanatory Text 5" xfId="292" xr:uid="{00000000-0005-0000-0000-000023010000}"/>
    <cellStyle name="Explanatory Text 6" xfId="293" xr:uid="{00000000-0005-0000-0000-000024010000}"/>
    <cellStyle name="Good" xfId="294" builtinId="26" customBuiltin="1"/>
    <cellStyle name="Good 2" xfId="295" xr:uid="{00000000-0005-0000-0000-000026010000}"/>
    <cellStyle name="Good 3" xfId="296" xr:uid="{00000000-0005-0000-0000-000027010000}"/>
    <cellStyle name="Good 4" xfId="297" xr:uid="{00000000-0005-0000-0000-000028010000}"/>
    <cellStyle name="Good 5" xfId="298" xr:uid="{00000000-0005-0000-0000-000029010000}"/>
    <cellStyle name="Good 6" xfId="299" xr:uid="{00000000-0005-0000-0000-00002A010000}"/>
    <cellStyle name="Heading 1" xfId="300" builtinId="16" customBuiltin="1"/>
    <cellStyle name="Heading 1 2" xfId="301" xr:uid="{00000000-0005-0000-0000-00002C010000}"/>
    <cellStyle name="Heading 1 3" xfId="302" xr:uid="{00000000-0005-0000-0000-00002D010000}"/>
    <cellStyle name="Heading 1 4" xfId="303" xr:uid="{00000000-0005-0000-0000-00002E010000}"/>
    <cellStyle name="Heading 1 5" xfId="304" xr:uid="{00000000-0005-0000-0000-00002F010000}"/>
    <cellStyle name="Heading 1 6" xfId="305" xr:uid="{00000000-0005-0000-0000-000030010000}"/>
    <cellStyle name="Heading 1 7" xfId="306" xr:uid="{00000000-0005-0000-0000-000031010000}"/>
    <cellStyle name="Heading 1 8" xfId="307" xr:uid="{00000000-0005-0000-0000-000032010000}"/>
    <cellStyle name="Heading 2" xfId="308" builtinId="17" customBuiltin="1"/>
    <cellStyle name="Heading 2 2" xfId="309" xr:uid="{00000000-0005-0000-0000-000034010000}"/>
    <cellStyle name="Heading 2 3" xfId="310" xr:uid="{00000000-0005-0000-0000-000035010000}"/>
    <cellStyle name="Heading 2 4" xfId="311" xr:uid="{00000000-0005-0000-0000-000036010000}"/>
    <cellStyle name="Heading 2 5" xfId="312" xr:uid="{00000000-0005-0000-0000-000037010000}"/>
    <cellStyle name="Heading 2 6" xfId="313" xr:uid="{00000000-0005-0000-0000-000038010000}"/>
    <cellStyle name="Heading 2 7" xfId="314" xr:uid="{00000000-0005-0000-0000-000039010000}"/>
    <cellStyle name="Heading 2 8" xfId="315" xr:uid="{00000000-0005-0000-0000-00003A010000}"/>
    <cellStyle name="Heading 3" xfId="316" builtinId="18" customBuiltin="1"/>
    <cellStyle name="Heading 3 2" xfId="317" xr:uid="{00000000-0005-0000-0000-00003C010000}"/>
    <cellStyle name="Heading 3 3" xfId="318" xr:uid="{00000000-0005-0000-0000-00003D010000}"/>
    <cellStyle name="Heading 3 4" xfId="319" xr:uid="{00000000-0005-0000-0000-00003E010000}"/>
    <cellStyle name="Heading 3 5" xfId="320" xr:uid="{00000000-0005-0000-0000-00003F010000}"/>
    <cellStyle name="Heading 3 6" xfId="321" xr:uid="{00000000-0005-0000-0000-000040010000}"/>
    <cellStyle name="Heading 3 7" xfId="322" xr:uid="{00000000-0005-0000-0000-000041010000}"/>
    <cellStyle name="Heading 3 8" xfId="323" xr:uid="{00000000-0005-0000-0000-000042010000}"/>
    <cellStyle name="Heading 4" xfId="324" builtinId="19" customBuiltin="1"/>
    <cellStyle name="Heading 4 2" xfId="325" xr:uid="{00000000-0005-0000-0000-000044010000}"/>
    <cellStyle name="Heading 4 3" xfId="326" xr:uid="{00000000-0005-0000-0000-000045010000}"/>
    <cellStyle name="Heading 4 4" xfId="327" xr:uid="{00000000-0005-0000-0000-000046010000}"/>
    <cellStyle name="Heading 4 5" xfId="328" xr:uid="{00000000-0005-0000-0000-000047010000}"/>
    <cellStyle name="Heading 4 6" xfId="329" xr:uid="{00000000-0005-0000-0000-000048010000}"/>
    <cellStyle name="Heading 4 7" xfId="330" xr:uid="{00000000-0005-0000-0000-000049010000}"/>
    <cellStyle name="Heading 4 8" xfId="331" xr:uid="{00000000-0005-0000-0000-00004A010000}"/>
    <cellStyle name="Input" xfId="332" builtinId="20" customBuiltin="1"/>
    <cellStyle name="Input 2" xfId="333" xr:uid="{00000000-0005-0000-0000-00004C010000}"/>
    <cellStyle name="Input 3" xfId="334" xr:uid="{00000000-0005-0000-0000-00004D010000}"/>
    <cellStyle name="Input 4" xfId="335" xr:uid="{00000000-0005-0000-0000-00004E010000}"/>
    <cellStyle name="Input 5" xfId="336" xr:uid="{00000000-0005-0000-0000-00004F010000}"/>
    <cellStyle name="Input 6" xfId="337" xr:uid="{00000000-0005-0000-0000-000050010000}"/>
    <cellStyle name="kirkdollars" xfId="338" xr:uid="{00000000-0005-0000-0000-000051010000}"/>
    <cellStyle name="Linked Cell" xfId="339" builtinId="24" customBuiltin="1"/>
    <cellStyle name="Linked Cell 2" xfId="340" xr:uid="{00000000-0005-0000-0000-000053010000}"/>
    <cellStyle name="Linked Cell 3" xfId="341" xr:uid="{00000000-0005-0000-0000-000054010000}"/>
    <cellStyle name="Linked Cell 4" xfId="342" xr:uid="{00000000-0005-0000-0000-000055010000}"/>
    <cellStyle name="Linked Cell 5" xfId="343" xr:uid="{00000000-0005-0000-0000-000056010000}"/>
    <cellStyle name="Linked Cell 6" xfId="344" xr:uid="{00000000-0005-0000-0000-000057010000}"/>
    <cellStyle name="Neutral" xfId="345" builtinId="28" customBuiltin="1"/>
    <cellStyle name="Neutral 2" xfId="346" xr:uid="{00000000-0005-0000-0000-000059010000}"/>
    <cellStyle name="Neutral 3" xfId="347" xr:uid="{00000000-0005-0000-0000-00005A010000}"/>
    <cellStyle name="Neutral 4" xfId="348" xr:uid="{00000000-0005-0000-0000-00005B010000}"/>
    <cellStyle name="Neutral 5" xfId="349" xr:uid="{00000000-0005-0000-0000-00005C010000}"/>
    <cellStyle name="Neutral 6" xfId="350" xr:uid="{00000000-0005-0000-0000-00005D010000}"/>
    <cellStyle name="Normal" xfId="0" builtinId="0"/>
    <cellStyle name="Normal 10" xfId="351" xr:uid="{00000000-0005-0000-0000-00005F010000}"/>
    <cellStyle name="Normal 11" xfId="352" xr:uid="{00000000-0005-0000-0000-000060010000}"/>
    <cellStyle name="Normal 12" xfId="353" xr:uid="{00000000-0005-0000-0000-000061010000}"/>
    <cellStyle name="Normal 13" xfId="354" xr:uid="{00000000-0005-0000-0000-000062010000}"/>
    <cellStyle name="Normal 14" xfId="355" xr:uid="{00000000-0005-0000-0000-000063010000}"/>
    <cellStyle name="Normal 15" xfId="356" xr:uid="{00000000-0005-0000-0000-000064010000}"/>
    <cellStyle name="Normal 15 2" xfId="357" xr:uid="{00000000-0005-0000-0000-000065010000}"/>
    <cellStyle name="Normal 15 3" xfId="358" xr:uid="{00000000-0005-0000-0000-000066010000}"/>
    <cellStyle name="Normal 16" xfId="359" xr:uid="{00000000-0005-0000-0000-000067010000}"/>
    <cellStyle name="Normal 17" xfId="360" xr:uid="{00000000-0005-0000-0000-000068010000}"/>
    <cellStyle name="Normal 18" xfId="361" xr:uid="{00000000-0005-0000-0000-000069010000}"/>
    <cellStyle name="Normal 19" xfId="362" xr:uid="{00000000-0005-0000-0000-00006A010000}"/>
    <cellStyle name="Normal 2" xfId="363" xr:uid="{00000000-0005-0000-0000-00006B010000}"/>
    <cellStyle name="Normal 2 2" xfId="364" xr:uid="{00000000-0005-0000-0000-00006C010000}"/>
    <cellStyle name="Normal 2 2 2" xfId="365" xr:uid="{00000000-0005-0000-0000-00006D010000}"/>
    <cellStyle name="Normal 2 3" xfId="366" xr:uid="{00000000-0005-0000-0000-00006E010000}"/>
    <cellStyle name="Normal 2 4" xfId="367" xr:uid="{00000000-0005-0000-0000-00006F010000}"/>
    <cellStyle name="Normal 2 5" xfId="368" xr:uid="{00000000-0005-0000-0000-000070010000}"/>
    <cellStyle name="Normal 2_Adjustment WP" xfId="369" xr:uid="{00000000-0005-0000-0000-000071010000}"/>
    <cellStyle name="Normal 20" xfId="370" xr:uid="{00000000-0005-0000-0000-000072010000}"/>
    <cellStyle name="Normal 21" xfId="371" xr:uid="{00000000-0005-0000-0000-000073010000}"/>
    <cellStyle name="Normal 22" xfId="372" xr:uid="{00000000-0005-0000-0000-000074010000}"/>
    <cellStyle name="Normal 23" xfId="373" xr:uid="{00000000-0005-0000-0000-000075010000}"/>
    <cellStyle name="Normal 24" xfId="374" xr:uid="{00000000-0005-0000-0000-000076010000}"/>
    <cellStyle name="Normal 25" xfId="375" xr:uid="{00000000-0005-0000-0000-000077010000}"/>
    <cellStyle name="Normal 26" xfId="376" xr:uid="{00000000-0005-0000-0000-000078010000}"/>
    <cellStyle name="Normal 27" xfId="377" xr:uid="{00000000-0005-0000-0000-000079010000}"/>
    <cellStyle name="Normal 28" xfId="378" xr:uid="{00000000-0005-0000-0000-00007A010000}"/>
    <cellStyle name="Normal 29" xfId="379" xr:uid="{00000000-0005-0000-0000-00007B010000}"/>
    <cellStyle name="Normal 3" xfId="380" xr:uid="{00000000-0005-0000-0000-00007C010000}"/>
    <cellStyle name="Normal 3 2" xfId="381" xr:uid="{00000000-0005-0000-0000-00007D010000}"/>
    <cellStyle name="Normal 3 3" xfId="382" xr:uid="{00000000-0005-0000-0000-00007E010000}"/>
    <cellStyle name="Normal 3 4" xfId="383" xr:uid="{00000000-0005-0000-0000-00007F010000}"/>
    <cellStyle name="Normal 3 5" xfId="384" xr:uid="{00000000-0005-0000-0000-000080010000}"/>
    <cellStyle name="Normal 3 6" xfId="385" xr:uid="{00000000-0005-0000-0000-000081010000}"/>
    <cellStyle name="Normal 3 7" xfId="386" xr:uid="{00000000-0005-0000-0000-000082010000}"/>
    <cellStyle name="Normal 3_108 Summary" xfId="387" xr:uid="{00000000-0005-0000-0000-000083010000}"/>
    <cellStyle name="Normal 30" xfId="388" xr:uid="{00000000-0005-0000-0000-000084010000}"/>
    <cellStyle name="Normal 31" xfId="389" xr:uid="{00000000-0005-0000-0000-000085010000}"/>
    <cellStyle name="Normal 32" xfId="390" xr:uid="{00000000-0005-0000-0000-000086010000}"/>
    <cellStyle name="Normal 33" xfId="391" xr:uid="{00000000-0005-0000-0000-000087010000}"/>
    <cellStyle name="Normal 34" xfId="392" xr:uid="{00000000-0005-0000-0000-000088010000}"/>
    <cellStyle name="Normal 35" xfId="393" xr:uid="{00000000-0005-0000-0000-000089010000}"/>
    <cellStyle name="Normal 35 2" xfId="394" xr:uid="{00000000-0005-0000-0000-00008A010000}"/>
    <cellStyle name="Normal 35 3" xfId="395" xr:uid="{00000000-0005-0000-0000-00008B010000}"/>
    <cellStyle name="Normal 36" xfId="396" xr:uid="{00000000-0005-0000-0000-00008C010000}"/>
    <cellStyle name="Normal 4" xfId="397" xr:uid="{00000000-0005-0000-0000-00008D010000}"/>
    <cellStyle name="Normal 4 2" xfId="398" xr:uid="{00000000-0005-0000-0000-00008E010000}"/>
    <cellStyle name="Normal 4 3" xfId="399" xr:uid="{00000000-0005-0000-0000-00008F010000}"/>
    <cellStyle name="Normal 4 4" xfId="400" xr:uid="{00000000-0005-0000-0000-000090010000}"/>
    <cellStyle name="Normal 5" xfId="401" xr:uid="{00000000-0005-0000-0000-000091010000}"/>
    <cellStyle name="Normal 5 2" xfId="402" xr:uid="{00000000-0005-0000-0000-000092010000}"/>
    <cellStyle name="Normal 5 3" xfId="403" xr:uid="{00000000-0005-0000-0000-000093010000}"/>
    <cellStyle name="Normal 6" xfId="404" xr:uid="{00000000-0005-0000-0000-000094010000}"/>
    <cellStyle name="Normal 6 10" xfId="405" xr:uid="{00000000-0005-0000-0000-000095010000}"/>
    <cellStyle name="Normal 6 2" xfId="406" xr:uid="{00000000-0005-0000-0000-000096010000}"/>
    <cellStyle name="Normal 6 2 2" xfId="407" xr:uid="{00000000-0005-0000-0000-000097010000}"/>
    <cellStyle name="Normal 6 2 3" xfId="408" xr:uid="{00000000-0005-0000-0000-000098010000}"/>
    <cellStyle name="Normal 6 3" xfId="409" xr:uid="{00000000-0005-0000-0000-000099010000}"/>
    <cellStyle name="Normal 6 3 2" xfId="410" xr:uid="{00000000-0005-0000-0000-00009A010000}"/>
    <cellStyle name="Normal 6 3 3" xfId="411" xr:uid="{00000000-0005-0000-0000-00009B010000}"/>
    <cellStyle name="Normal 6 4" xfId="412" xr:uid="{00000000-0005-0000-0000-00009C010000}"/>
    <cellStyle name="Normal 6 4 2" xfId="413" xr:uid="{00000000-0005-0000-0000-00009D010000}"/>
    <cellStyle name="Normal 6 4 3" xfId="414" xr:uid="{00000000-0005-0000-0000-00009E010000}"/>
    <cellStyle name="Normal 6 5" xfId="415" xr:uid="{00000000-0005-0000-0000-00009F010000}"/>
    <cellStyle name="Normal 6 5 2" xfId="416" xr:uid="{00000000-0005-0000-0000-0000A0010000}"/>
    <cellStyle name="Normal 6 5 3" xfId="417" xr:uid="{00000000-0005-0000-0000-0000A1010000}"/>
    <cellStyle name="Normal 6 6" xfId="418" xr:uid="{00000000-0005-0000-0000-0000A2010000}"/>
    <cellStyle name="Normal 6 6 2" xfId="419" xr:uid="{00000000-0005-0000-0000-0000A3010000}"/>
    <cellStyle name="Normal 6 6 3" xfId="420" xr:uid="{00000000-0005-0000-0000-0000A4010000}"/>
    <cellStyle name="Normal 6 7" xfId="421" xr:uid="{00000000-0005-0000-0000-0000A5010000}"/>
    <cellStyle name="Normal 6 7 2" xfId="422" xr:uid="{00000000-0005-0000-0000-0000A6010000}"/>
    <cellStyle name="Normal 6 7 3" xfId="423" xr:uid="{00000000-0005-0000-0000-0000A7010000}"/>
    <cellStyle name="Normal 6 8" xfId="424" xr:uid="{00000000-0005-0000-0000-0000A8010000}"/>
    <cellStyle name="Normal 6 8 2" xfId="425" xr:uid="{00000000-0005-0000-0000-0000A9010000}"/>
    <cellStyle name="Normal 6 8 3" xfId="426" xr:uid="{00000000-0005-0000-0000-0000AA010000}"/>
    <cellStyle name="Normal 6 9" xfId="427" xr:uid="{00000000-0005-0000-0000-0000AB010000}"/>
    <cellStyle name="Normal 7" xfId="428" xr:uid="{00000000-0005-0000-0000-0000AC010000}"/>
    <cellStyle name="Normal 8" xfId="429" xr:uid="{00000000-0005-0000-0000-0000AD010000}"/>
    <cellStyle name="Normal 9" xfId="430" xr:uid="{00000000-0005-0000-0000-0000AE010000}"/>
    <cellStyle name="Note 10" xfId="431" xr:uid="{00000000-0005-0000-0000-0000AF010000}"/>
    <cellStyle name="Note 11" xfId="432" xr:uid="{00000000-0005-0000-0000-0000B0010000}"/>
    <cellStyle name="Note 2" xfId="433" xr:uid="{00000000-0005-0000-0000-0000B1010000}"/>
    <cellStyle name="Note 2 2" xfId="434" xr:uid="{00000000-0005-0000-0000-0000B2010000}"/>
    <cellStyle name="Note 2 3" xfId="435" xr:uid="{00000000-0005-0000-0000-0000B3010000}"/>
    <cellStyle name="Note 2_Allocators" xfId="436" xr:uid="{00000000-0005-0000-0000-0000B4010000}"/>
    <cellStyle name="Note 3" xfId="437" xr:uid="{00000000-0005-0000-0000-0000B5010000}"/>
    <cellStyle name="Note 3 2" xfId="438" xr:uid="{00000000-0005-0000-0000-0000B6010000}"/>
    <cellStyle name="Note 3 3" xfId="439" xr:uid="{00000000-0005-0000-0000-0000B7010000}"/>
    <cellStyle name="Note 3_Allocators" xfId="440" xr:uid="{00000000-0005-0000-0000-0000B8010000}"/>
    <cellStyle name="Note 4" xfId="441" xr:uid="{00000000-0005-0000-0000-0000B9010000}"/>
    <cellStyle name="Note 4 2" xfId="442" xr:uid="{00000000-0005-0000-0000-0000BA010000}"/>
    <cellStyle name="Note 4_Allocators" xfId="443" xr:uid="{00000000-0005-0000-0000-0000BB010000}"/>
    <cellStyle name="Note 5" xfId="444" xr:uid="{00000000-0005-0000-0000-0000BC010000}"/>
    <cellStyle name="Note 6" xfId="445" xr:uid="{00000000-0005-0000-0000-0000BD010000}"/>
    <cellStyle name="Note 6 2" xfId="446" xr:uid="{00000000-0005-0000-0000-0000BE010000}"/>
    <cellStyle name="Note 6_Allocators" xfId="447" xr:uid="{00000000-0005-0000-0000-0000BF010000}"/>
    <cellStyle name="Note 7" xfId="448" xr:uid="{00000000-0005-0000-0000-0000C0010000}"/>
    <cellStyle name="Note 7 2" xfId="449" xr:uid="{00000000-0005-0000-0000-0000C1010000}"/>
    <cellStyle name="Note 8" xfId="450" xr:uid="{00000000-0005-0000-0000-0000C2010000}"/>
    <cellStyle name="Note 9" xfId="451" xr:uid="{00000000-0005-0000-0000-0000C3010000}"/>
    <cellStyle name="nPlosion" xfId="452" xr:uid="{00000000-0005-0000-0000-0000C4010000}"/>
    <cellStyle name="nvision" xfId="453" xr:uid="{00000000-0005-0000-0000-0000C5010000}"/>
    <cellStyle name="Output" xfId="454" builtinId="21" customBuiltin="1"/>
    <cellStyle name="Output 2" xfId="455" xr:uid="{00000000-0005-0000-0000-0000C7010000}"/>
    <cellStyle name="Output 3" xfId="456" xr:uid="{00000000-0005-0000-0000-0000C8010000}"/>
    <cellStyle name="Output 4" xfId="457" xr:uid="{00000000-0005-0000-0000-0000C9010000}"/>
    <cellStyle name="Output 5" xfId="458" xr:uid="{00000000-0005-0000-0000-0000CA010000}"/>
    <cellStyle name="Output 6" xfId="459" xr:uid="{00000000-0005-0000-0000-0000CB010000}"/>
    <cellStyle name="Percent 10" xfId="460" xr:uid="{00000000-0005-0000-0000-0000CC010000}"/>
    <cellStyle name="Percent 11" xfId="461" xr:uid="{00000000-0005-0000-0000-0000CD010000}"/>
    <cellStyle name="Percent 12" xfId="462" xr:uid="{00000000-0005-0000-0000-0000CE010000}"/>
    <cellStyle name="Percent 13" xfId="463" xr:uid="{00000000-0005-0000-0000-0000CF010000}"/>
    <cellStyle name="Percent 13 2" xfId="464" xr:uid="{00000000-0005-0000-0000-0000D0010000}"/>
    <cellStyle name="Percent 13 3" xfId="465" xr:uid="{00000000-0005-0000-0000-0000D1010000}"/>
    <cellStyle name="Percent 2" xfId="466" xr:uid="{00000000-0005-0000-0000-0000D2010000}"/>
    <cellStyle name="Percent 2 2" xfId="467" xr:uid="{00000000-0005-0000-0000-0000D3010000}"/>
    <cellStyle name="Percent 3" xfId="468" xr:uid="{00000000-0005-0000-0000-0000D4010000}"/>
    <cellStyle name="Percent 3 2" xfId="469" xr:uid="{00000000-0005-0000-0000-0000D5010000}"/>
    <cellStyle name="Percent 3 3" xfId="470" xr:uid="{00000000-0005-0000-0000-0000D6010000}"/>
    <cellStyle name="Percent 3 4" xfId="471" xr:uid="{00000000-0005-0000-0000-0000D7010000}"/>
    <cellStyle name="Percent 3 5" xfId="472" xr:uid="{00000000-0005-0000-0000-0000D8010000}"/>
    <cellStyle name="Percent 4" xfId="473" xr:uid="{00000000-0005-0000-0000-0000D9010000}"/>
    <cellStyle name="Percent 4 2" xfId="474" xr:uid="{00000000-0005-0000-0000-0000DA010000}"/>
    <cellStyle name="Percent 4 3" xfId="475" xr:uid="{00000000-0005-0000-0000-0000DB010000}"/>
    <cellStyle name="Percent 4 4" xfId="476" xr:uid="{00000000-0005-0000-0000-0000DC010000}"/>
    <cellStyle name="Percent 5" xfId="477" xr:uid="{00000000-0005-0000-0000-0000DD010000}"/>
    <cellStyle name="Percent 5 2" xfId="478" xr:uid="{00000000-0005-0000-0000-0000DE010000}"/>
    <cellStyle name="Percent 6" xfId="479" xr:uid="{00000000-0005-0000-0000-0000DF010000}"/>
    <cellStyle name="Percent 6 2" xfId="480" xr:uid="{00000000-0005-0000-0000-0000E0010000}"/>
    <cellStyle name="Percent 7" xfId="481" xr:uid="{00000000-0005-0000-0000-0000E1010000}"/>
    <cellStyle name="Percent 8" xfId="482" xr:uid="{00000000-0005-0000-0000-0000E2010000}"/>
    <cellStyle name="Percent 9" xfId="483" xr:uid="{00000000-0005-0000-0000-0000E3010000}"/>
    <cellStyle name="PSChar" xfId="484" xr:uid="{00000000-0005-0000-0000-0000E4010000}"/>
    <cellStyle name="PSChar 2" xfId="485" xr:uid="{00000000-0005-0000-0000-0000E5010000}"/>
    <cellStyle name="PSChar 2 2" xfId="486" xr:uid="{00000000-0005-0000-0000-0000E6010000}"/>
    <cellStyle name="PSChar 2 3" xfId="487" xr:uid="{00000000-0005-0000-0000-0000E7010000}"/>
    <cellStyle name="PSChar 3" xfId="488" xr:uid="{00000000-0005-0000-0000-0000E8010000}"/>
    <cellStyle name="PSChar 3 2" xfId="489" xr:uid="{00000000-0005-0000-0000-0000E9010000}"/>
    <cellStyle name="PSChar 4" xfId="490" xr:uid="{00000000-0005-0000-0000-0000EA010000}"/>
    <cellStyle name="PSChar 5" xfId="491" xr:uid="{00000000-0005-0000-0000-0000EB010000}"/>
    <cellStyle name="PSChar 6" xfId="492" xr:uid="{00000000-0005-0000-0000-0000EC010000}"/>
    <cellStyle name="PSDate" xfId="493" xr:uid="{00000000-0005-0000-0000-0000ED010000}"/>
    <cellStyle name="PSDate 2" xfId="494" xr:uid="{00000000-0005-0000-0000-0000EE010000}"/>
    <cellStyle name="PSDate 2 2" xfId="495" xr:uid="{00000000-0005-0000-0000-0000EF010000}"/>
    <cellStyle name="PSDate 2 3" xfId="496" xr:uid="{00000000-0005-0000-0000-0000F0010000}"/>
    <cellStyle name="PSDate 3" xfId="497" xr:uid="{00000000-0005-0000-0000-0000F1010000}"/>
    <cellStyle name="PSDate 3 2" xfId="498" xr:uid="{00000000-0005-0000-0000-0000F2010000}"/>
    <cellStyle name="PSDate 4" xfId="499" xr:uid="{00000000-0005-0000-0000-0000F3010000}"/>
    <cellStyle name="PSDate 5" xfId="500" xr:uid="{00000000-0005-0000-0000-0000F4010000}"/>
    <cellStyle name="PSDate 6" xfId="501" xr:uid="{00000000-0005-0000-0000-0000F5010000}"/>
    <cellStyle name="PSDec" xfId="502" xr:uid="{00000000-0005-0000-0000-0000F6010000}"/>
    <cellStyle name="PSDec 2" xfId="503" xr:uid="{00000000-0005-0000-0000-0000F7010000}"/>
    <cellStyle name="PSDec 2 2" xfId="504" xr:uid="{00000000-0005-0000-0000-0000F8010000}"/>
    <cellStyle name="PSDec 2 3" xfId="505" xr:uid="{00000000-0005-0000-0000-0000F9010000}"/>
    <cellStyle name="PSDec 3" xfId="506" xr:uid="{00000000-0005-0000-0000-0000FA010000}"/>
    <cellStyle name="PSDec 3 2" xfId="507" xr:uid="{00000000-0005-0000-0000-0000FB010000}"/>
    <cellStyle name="PSDec 4" xfId="508" xr:uid="{00000000-0005-0000-0000-0000FC010000}"/>
    <cellStyle name="PSDec 5" xfId="509" xr:uid="{00000000-0005-0000-0000-0000FD010000}"/>
    <cellStyle name="PSDec 6" xfId="510" xr:uid="{00000000-0005-0000-0000-0000FE010000}"/>
    <cellStyle name="PSHeading" xfId="511" xr:uid="{00000000-0005-0000-0000-0000FF010000}"/>
    <cellStyle name="PSHeading 10" xfId="512" xr:uid="{00000000-0005-0000-0000-000000020000}"/>
    <cellStyle name="PSHeading 11" xfId="513" xr:uid="{00000000-0005-0000-0000-000001020000}"/>
    <cellStyle name="PSHeading 2" xfId="514" xr:uid="{00000000-0005-0000-0000-000002020000}"/>
    <cellStyle name="PSHeading 2 2" xfId="515" xr:uid="{00000000-0005-0000-0000-000003020000}"/>
    <cellStyle name="PSHeading 2 3" xfId="516" xr:uid="{00000000-0005-0000-0000-000004020000}"/>
    <cellStyle name="PSHeading 2_108 Summary" xfId="517" xr:uid="{00000000-0005-0000-0000-000005020000}"/>
    <cellStyle name="PSHeading 3" xfId="518" xr:uid="{00000000-0005-0000-0000-000006020000}"/>
    <cellStyle name="PSHeading 3 2" xfId="519" xr:uid="{00000000-0005-0000-0000-000007020000}"/>
    <cellStyle name="PSHeading 3_108 Summary" xfId="520" xr:uid="{00000000-0005-0000-0000-000008020000}"/>
    <cellStyle name="PSHeading 4" xfId="521" xr:uid="{00000000-0005-0000-0000-000009020000}"/>
    <cellStyle name="PSHeading 5" xfId="522" xr:uid="{00000000-0005-0000-0000-00000A020000}"/>
    <cellStyle name="PSHeading 6" xfId="523" xr:uid="{00000000-0005-0000-0000-00000B020000}"/>
    <cellStyle name="PSHeading 7" xfId="524" xr:uid="{00000000-0005-0000-0000-00000C020000}"/>
    <cellStyle name="PSHeading 8" xfId="525" xr:uid="{00000000-0005-0000-0000-00000D020000}"/>
    <cellStyle name="PSHeading 9" xfId="526" xr:uid="{00000000-0005-0000-0000-00000E020000}"/>
    <cellStyle name="PSHeading_101 check" xfId="527" xr:uid="{00000000-0005-0000-0000-00000F020000}"/>
    <cellStyle name="PSInt" xfId="528" xr:uid="{00000000-0005-0000-0000-000010020000}"/>
    <cellStyle name="PSInt 2" xfId="529" xr:uid="{00000000-0005-0000-0000-000011020000}"/>
    <cellStyle name="PSInt 2 2" xfId="530" xr:uid="{00000000-0005-0000-0000-000012020000}"/>
    <cellStyle name="PSInt 2 3" xfId="531" xr:uid="{00000000-0005-0000-0000-000013020000}"/>
    <cellStyle name="PSInt 3" xfId="532" xr:uid="{00000000-0005-0000-0000-000014020000}"/>
    <cellStyle name="PSInt 3 2" xfId="533" xr:uid="{00000000-0005-0000-0000-000015020000}"/>
    <cellStyle name="PSInt 4" xfId="534" xr:uid="{00000000-0005-0000-0000-000016020000}"/>
    <cellStyle name="PSInt 5" xfId="535" xr:uid="{00000000-0005-0000-0000-000017020000}"/>
    <cellStyle name="PSInt 6" xfId="536" xr:uid="{00000000-0005-0000-0000-000018020000}"/>
    <cellStyle name="PSSpacer" xfId="537" xr:uid="{00000000-0005-0000-0000-000019020000}"/>
    <cellStyle name="PSSpacer 2" xfId="538" xr:uid="{00000000-0005-0000-0000-00001A020000}"/>
    <cellStyle name="PSSpacer 2 2" xfId="539" xr:uid="{00000000-0005-0000-0000-00001B020000}"/>
    <cellStyle name="PSSpacer 2 3" xfId="540" xr:uid="{00000000-0005-0000-0000-00001C020000}"/>
    <cellStyle name="PSSpacer 3" xfId="541" xr:uid="{00000000-0005-0000-0000-00001D020000}"/>
    <cellStyle name="PSSpacer 3 2" xfId="542" xr:uid="{00000000-0005-0000-0000-00001E020000}"/>
    <cellStyle name="PSSpacer 4" xfId="543" xr:uid="{00000000-0005-0000-0000-00001F020000}"/>
    <cellStyle name="PSSpacer 5" xfId="544" xr:uid="{00000000-0005-0000-0000-000020020000}"/>
    <cellStyle name="PSSpacer 6" xfId="545" xr:uid="{00000000-0005-0000-0000-000021020000}"/>
    <cellStyle name="Title" xfId="546" builtinId="15" customBuiltin="1"/>
    <cellStyle name="Title 2" xfId="547" xr:uid="{00000000-0005-0000-0000-000023020000}"/>
    <cellStyle name="Title 3" xfId="548" xr:uid="{00000000-0005-0000-0000-000024020000}"/>
    <cellStyle name="Title 4" xfId="549" xr:uid="{00000000-0005-0000-0000-000025020000}"/>
    <cellStyle name="Title 5" xfId="550" xr:uid="{00000000-0005-0000-0000-000026020000}"/>
    <cellStyle name="Total" xfId="551" builtinId="25" customBuiltin="1"/>
    <cellStyle name="Total 2" xfId="552" xr:uid="{00000000-0005-0000-0000-000028020000}"/>
    <cellStyle name="Total 3" xfId="553" xr:uid="{00000000-0005-0000-0000-000029020000}"/>
    <cellStyle name="Total 4" xfId="554" xr:uid="{00000000-0005-0000-0000-00002A020000}"/>
    <cellStyle name="Total 5" xfId="555" xr:uid="{00000000-0005-0000-0000-00002B020000}"/>
    <cellStyle name="Total 6" xfId="556" xr:uid="{00000000-0005-0000-0000-00002C020000}"/>
    <cellStyle name="Total 7" xfId="557" xr:uid="{00000000-0005-0000-0000-00002D020000}"/>
    <cellStyle name="Total 8" xfId="558" xr:uid="{00000000-0005-0000-0000-00002E020000}"/>
    <cellStyle name="Warning Text" xfId="559" builtinId="11" customBuiltin="1"/>
    <cellStyle name="Warning Text 2" xfId="560" xr:uid="{00000000-0005-0000-0000-000030020000}"/>
    <cellStyle name="Warning Text 3" xfId="561" xr:uid="{00000000-0005-0000-0000-000031020000}"/>
    <cellStyle name="Warning Text 4" xfId="562" xr:uid="{00000000-0005-0000-0000-000032020000}"/>
    <cellStyle name="Warning Text 5" xfId="563" xr:uid="{00000000-0005-0000-0000-000033020000}"/>
    <cellStyle name="Warning Text 6" xfId="564" xr:uid="{00000000-0005-0000-0000-00003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58"/>
  <sheetViews>
    <sheetView tabSelected="1" zoomScaleNormal="100" workbookViewId="0">
      <pane ySplit="7" topLeftCell="A8" activePane="bottomLeft" state="frozen"/>
      <selection activeCell="G20" sqref="G20:K20"/>
      <selection pane="bottomLeft" activeCell="B33" sqref="B1:B33"/>
    </sheetView>
  </sheetViews>
  <sheetFormatPr defaultRowHeight="12.5"/>
  <cols>
    <col min="1" max="1" width="6.54296875" bestFit="1" customWidth="1"/>
    <col min="2" max="2" width="2.26953125" customWidth="1"/>
    <col min="3" max="3" width="7.26953125" bestFit="1" customWidth="1"/>
    <col min="4" max="4" width="2.26953125" customWidth="1"/>
    <col min="5" max="5" width="30.26953125" bestFit="1" customWidth="1"/>
    <col min="6" max="6" width="2.26953125" customWidth="1"/>
    <col min="7" max="7" width="14.1796875" bestFit="1" customWidth="1"/>
    <col min="8" max="8" width="2.26953125" customWidth="1"/>
    <col min="9" max="9" width="13.81640625" bestFit="1" customWidth="1"/>
    <col min="10" max="10" width="2.26953125" customWidth="1"/>
    <col min="11" max="11" width="17" bestFit="1" customWidth="1"/>
    <col min="14" max="14" width="11.54296875" bestFit="1" customWidth="1"/>
  </cols>
  <sheetData>
    <row r="1" spans="1:14">
      <c r="A1" s="1"/>
      <c r="B1" s="50"/>
      <c r="G1" s="2" t="s">
        <v>1</v>
      </c>
      <c r="K1" s="3" t="s">
        <v>2</v>
      </c>
    </row>
    <row r="2" spans="1:14">
      <c r="A2" s="1"/>
      <c r="B2" s="50"/>
      <c r="G2" s="4" t="s">
        <v>4</v>
      </c>
      <c r="K2" s="3" t="s">
        <v>5</v>
      </c>
    </row>
    <row r="3" spans="1:14">
      <c r="A3" s="5"/>
      <c r="B3" s="50"/>
      <c r="G3" s="6" t="s">
        <v>133</v>
      </c>
      <c r="K3" s="3" t="s">
        <v>122</v>
      </c>
    </row>
    <row r="4" spans="1:14">
      <c r="B4" s="50"/>
    </row>
    <row r="5" spans="1:14">
      <c r="B5" s="50"/>
    </row>
    <row r="6" spans="1:14" ht="25">
      <c r="B6" s="50"/>
      <c r="C6" s="7" t="s">
        <v>6</v>
      </c>
      <c r="E6" s="8" t="s">
        <v>7</v>
      </c>
      <c r="G6" s="9" t="s">
        <v>8</v>
      </c>
      <c r="I6" s="8" t="s">
        <v>9</v>
      </c>
      <c r="K6" s="8" t="s">
        <v>10</v>
      </c>
    </row>
    <row r="7" spans="1:14">
      <c r="B7" s="50"/>
      <c r="C7" s="10" t="s">
        <v>11</v>
      </c>
      <c r="D7" s="11"/>
      <c r="E7" s="10">
        <f>+C7-1</f>
        <v>-2</v>
      </c>
      <c r="F7" s="12"/>
      <c r="G7" s="10">
        <f>+E7-1</f>
        <v>-3</v>
      </c>
      <c r="I7" s="10">
        <f>+G7-1</f>
        <v>-4</v>
      </c>
      <c r="K7" s="10">
        <f>+I7-1</f>
        <v>-5</v>
      </c>
    </row>
    <row r="8" spans="1:14">
      <c r="B8" s="50"/>
    </row>
    <row r="9" spans="1:14">
      <c r="B9" s="50"/>
      <c r="C9" s="13">
        <v>1</v>
      </c>
      <c r="E9" t="s">
        <v>12</v>
      </c>
      <c r="G9" s="14">
        <f>+'7 P5(A)'!G106-G11</f>
        <v>234295960.21999997</v>
      </c>
      <c r="I9" s="14">
        <f>+'7 P5(A)'!I106-I11</f>
        <v>48791583.949999996</v>
      </c>
      <c r="K9" s="14">
        <f>+G9+I9</f>
        <v>283087544.16999996</v>
      </c>
    </row>
    <row r="10" spans="1:14">
      <c r="B10" s="50"/>
      <c r="C10" s="13"/>
      <c r="G10" s="12"/>
    </row>
    <row r="11" spans="1:14">
      <c r="B11" s="50"/>
      <c r="C11" s="13">
        <f>+C9+1</f>
        <v>2</v>
      </c>
      <c r="E11" t="s">
        <v>13</v>
      </c>
      <c r="G11" s="12">
        <f>+'7 P5(A)'!G98</f>
        <v>0</v>
      </c>
      <c r="H11" s="12"/>
      <c r="I11" s="12">
        <f>+'7 P5(A)'!I96</f>
        <v>868680</v>
      </c>
      <c r="J11" s="12"/>
      <c r="K11" s="12">
        <f>+G11+I11</f>
        <v>868680</v>
      </c>
    </row>
    <row r="12" spans="1:14">
      <c r="B12" s="50"/>
      <c r="C12" s="13"/>
      <c r="G12" s="12"/>
    </row>
    <row r="13" spans="1:14">
      <c r="B13" s="50"/>
      <c r="C13" s="13"/>
      <c r="G13" s="15" t="s">
        <v>14</v>
      </c>
      <c r="I13" s="15" t="s">
        <v>14</v>
      </c>
      <c r="K13" s="15" t="s">
        <v>14</v>
      </c>
    </row>
    <row r="14" spans="1:14">
      <c r="B14" s="50"/>
      <c r="C14" s="13">
        <f>+C11+1</f>
        <v>3</v>
      </c>
      <c r="E14" t="s">
        <v>15</v>
      </c>
      <c r="G14" s="12">
        <f>SUM(G9:G13)</f>
        <v>234295960.21999997</v>
      </c>
      <c r="I14" s="12">
        <f>SUM(I9:I13)</f>
        <v>49660263.949999996</v>
      </c>
      <c r="K14" s="12">
        <f>SUM(K9:K13)</f>
        <v>283956224.16999996</v>
      </c>
      <c r="N14" s="12"/>
    </row>
    <row r="15" spans="1:14">
      <c r="B15" s="50"/>
      <c r="C15" s="13"/>
      <c r="G15" s="12"/>
      <c r="I15" s="12"/>
      <c r="K15" s="12"/>
    </row>
    <row r="16" spans="1:14">
      <c r="B16" s="50"/>
      <c r="C16" s="13"/>
      <c r="E16" t="s">
        <v>16</v>
      </c>
      <c r="G16" s="12"/>
      <c r="I16" s="12"/>
      <c r="K16" s="12"/>
    </row>
    <row r="17" spans="2:11">
      <c r="B17" s="50"/>
      <c r="C17" s="13"/>
      <c r="G17" s="12"/>
    </row>
    <row r="18" spans="2:11">
      <c r="B18" s="50"/>
      <c r="C18" s="13">
        <f>+C14+1</f>
        <v>4</v>
      </c>
      <c r="E18" s="12" t="s">
        <v>17</v>
      </c>
      <c r="G18" s="12">
        <f>+'7 P5(A)'!G111</f>
        <v>50929678.369999997</v>
      </c>
      <c r="H18" s="12"/>
      <c r="I18" s="12">
        <f>+'7 P5(A)'!I111</f>
        <v>4649281.5</v>
      </c>
      <c r="J18" s="12"/>
      <c r="K18" s="12">
        <f>+G18+I18</f>
        <v>55578959.869999997</v>
      </c>
    </row>
    <row r="19" spans="2:11">
      <c r="B19" s="50"/>
      <c r="C19" s="13"/>
      <c r="E19" s="12"/>
      <c r="G19" s="12"/>
      <c r="H19" s="12"/>
      <c r="I19" s="12"/>
      <c r="J19" s="12"/>
      <c r="K19" s="12"/>
    </row>
    <row r="20" spans="2:11">
      <c r="B20" s="50"/>
      <c r="C20" s="13">
        <f>C18+1</f>
        <v>5</v>
      </c>
      <c r="E20" s="12" t="s">
        <v>18</v>
      </c>
      <c r="G20" s="20">
        <f>'7 P5(A)'!G113</f>
        <v>-4487355.6900000004</v>
      </c>
      <c r="H20" s="20"/>
      <c r="I20" s="20">
        <f>'7 P5(A)'!I113</f>
        <v>-2908254.9099999983</v>
      </c>
      <c r="J20" s="12"/>
      <c r="K20" s="12">
        <f>+G20+I20</f>
        <v>-7395610.5999999987</v>
      </c>
    </row>
    <row r="21" spans="2:11">
      <c r="B21" s="50"/>
      <c r="C21" s="13"/>
      <c r="E21" s="12"/>
      <c r="G21" s="12"/>
      <c r="H21" s="12"/>
      <c r="I21" s="12"/>
      <c r="J21" s="12"/>
      <c r="K21" s="12"/>
    </row>
    <row r="22" spans="2:11" ht="25">
      <c r="B22" s="50"/>
      <c r="C22" s="13">
        <f>+C20+1</f>
        <v>6</v>
      </c>
      <c r="E22" s="16" t="s">
        <v>19</v>
      </c>
      <c r="G22" s="12">
        <f>+'7 P5(A)'!G115</f>
        <v>0</v>
      </c>
      <c r="H22" s="12"/>
      <c r="I22" s="12">
        <f>+'7 P5(A)'!I115</f>
        <v>0</v>
      </c>
      <c r="J22" s="12"/>
      <c r="K22" s="12">
        <f>+G22+I22</f>
        <v>0</v>
      </c>
    </row>
    <row r="23" spans="2:11">
      <c r="B23" s="50"/>
      <c r="C23" s="13"/>
      <c r="E23" s="12"/>
      <c r="G23" s="12"/>
      <c r="H23" s="12"/>
      <c r="I23" s="12"/>
      <c r="J23" s="12"/>
      <c r="K23" s="12"/>
    </row>
    <row r="24" spans="2:11">
      <c r="B24" s="50"/>
      <c r="C24" s="13">
        <f>+C22+1</f>
        <v>7</v>
      </c>
      <c r="E24" s="11" t="s">
        <v>20</v>
      </c>
      <c r="G24" s="12">
        <f>+'7 P5(A)'!G117</f>
        <v>0</v>
      </c>
      <c r="H24" s="12"/>
      <c r="I24" s="12">
        <f>+'7 P5(A)'!I117</f>
        <v>0</v>
      </c>
      <c r="J24" s="12"/>
      <c r="K24" s="12">
        <f>+G24+I24</f>
        <v>0</v>
      </c>
    </row>
    <row r="25" spans="2:11">
      <c r="B25" s="50"/>
      <c r="C25" s="13"/>
      <c r="G25" s="12"/>
    </row>
    <row r="26" spans="2:11">
      <c r="B26" s="50"/>
      <c r="C26" s="13">
        <f>+C24+1</f>
        <v>8</v>
      </c>
      <c r="E26" s="12" t="s">
        <v>21</v>
      </c>
      <c r="G26" s="12">
        <f>+'7 P5(A)'!G119</f>
        <v>-1515012.18</v>
      </c>
      <c r="H26" s="12"/>
      <c r="I26" s="12">
        <f>+'7 P5(A)'!I119</f>
        <v>0</v>
      </c>
      <c r="J26" s="12"/>
      <c r="K26" s="12">
        <f>+G26+I26</f>
        <v>-1515012.18</v>
      </c>
    </row>
    <row r="27" spans="2:11">
      <c r="B27" s="50"/>
      <c r="C27" s="13"/>
      <c r="G27" s="15" t="s">
        <v>14</v>
      </c>
      <c r="I27" s="15" t="s">
        <v>14</v>
      </c>
      <c r="K27" s="15" t="s">
        <v>14</v>
      </c>
    </row>
    <row r="28" spans="2:11">
      <c r="B28" s="50"/>
      <c r="C28" s="13">
        <f>+C26+1</f>
        <v>9</v>
      </c>
      <c r="E28" t="s">
        <v>22</v>
      </c>
      <c r="G28" s="12">
        <f>+G18+G20+G22+G24+G26</f>
        <v>44927310.5</v>
      </c>
      <c r="I28" s="12">
        <f>+I18+I20+I22+I24+I26</f>
        <v>1741026.5900000017</v>
      </c>
      <c r="J28" s="12"/>
      <c r="K28" s="12">
        <f>+K18+K20+K22+K24+K26</f>
        <v>46668337.089999996</v>
      </c>
    </row>
    <row r="29" spans="2:11">
      <c r="B29" s="50"/>
      <c r="C29" s="13"/>
      <c r="G29" s="12"/>
    </row>
    <row r="30" spans="2:11">
      <c r="B30" s="50"/>
      <c r="C30" s="13">
        <f>+C28+1</f>
        <v>10</v>
      </c>
      <c r="E30" t="s">
        <v>23</v>
      </c>
      <c r="G30" s="12">
        <v>0</v>
      </c>
      <c r="H30" s="12"/>
      <c r="I30" s="12">
        <v>0</v>
      </c>
      <c r="J30" s="12"/>
      <c r="K30" s="12">
        <f>+G30+I30</f>
        <v>0</v>
      </c>
    </row>
    <row r="31" spans="2:11">
      <c r="B31" s="50"/>
      <c r="C31" s="13"/>
      <c r="G31" s="15" t="s">
        <v>14</v>
      </c>
      <c r="I31" s="15" t="s">
        <v>14</v>
      </c>
      <c r="K31" s="15" t="s">
        <v>14</v>
      </c>
    </row>
    <row r="32" spans="2:11">
      <c r="B32" s="50"/>
      <c r="C32" s="13">
        <f>+C30+1</f>
        <v>11</v>
      </c>
      <c r="E32" t="s">
        <v>24</v>
      </c>
      <c r="G32" s="14">
        <f>+G14-G28-G30</f>
        <v>189368649.71999997</v>
      </c>
      <c r="I32" s="14">
        <f>+I14-I28-I30</f>
        <v>47919237.359999992</v>
      </c>
      <c r="K32" s="14">
        <f>+K14-K28-K30</f>
        <v>237287887.07999995</v>
      </c>
    </row>
    <row r="33" spans="2:11">
      <c r="B33" s="50"/>
      <c r="C33" s="13"/>
      <c r="G33" s="15" t="s">
        <v>25</v>
      </c>
      <c r="I33" s="15" t="s">
        <v>25</v>
      </c>
      <c r="K33" s="15" t="s">
        <v>25</v>
      </c>
    </row>
    <row r="34" spans="2:11">
      <c r="C34" s="13"/>
      <c r="G34" s="12"/>
    </row>
    <row r="35" spans="2:11">
      <c r="C35" s="13"/>
      <c r="G35" s="12"/>
    </row>
    <row r="36" spans="2:11">
      <c r="C36" s="13"/>
      <c r="G36" s="12"/>
    </row>
    <row r="37" spans="2:11">
      <c r="C37" s="13"/>
      <c r="G37" s="12"/>
    </row>
    <row r="38" spans="2:11">
      <c r="C38" s="13"/>
      <c r="G38" s="17"/>
    </row>
    <row r="39" spans="2:11">
      <c r="C39" s="13"/>
      <c r="G39" s="15"/>
    </row>
    <row r="40" spans="2:11">
      <c r="C40" s="13"/>
      <c r="G40" s="14"/>
    </row>
    <row r="41" spans="2:11">
      <c r="C41" s="13"/>
      <c r="G41" s="15"/>
    </row>
    <row r="42" spans="2:11">
      <c r="C42" s="13"/>
      <c r="G42" s="14"/>
    </row>
    <row r="43" spans="2:11">
      <c r="C43" s="13"/>
      <c r="G43" s="15"/>
    </row>
    <row r="44" spans="2:11">
      <c r="C44" s="13"/>
      <c r="G44" s="15"/>
    </row>
    <row r="45" spans="2:11">
      <c r="C45" s="13"/>
      <c r="G45" s="15"/>
    </row>
    <row r="46" spans="2:11">
      <c r="C46" s="13"/>
      <c r="G46" s="14"/>
    </row>
    <row r="47" spans="2:11">
      <c r="C47" s="13"/>
      <c r="G47" s="15"/>
    </row>
    <row r="48" spans="2:11">
      <c r="C48" s="13"/>
      <c r="G48" s="14"/>
    </row>
    <row r="49" spans="3:7">
      <c r="C49" s="13"/>
      <c r="G49" s="14"/>
    </row>
    <row r="50" spans="3:7">
      <c r="C50" s="13"/>
      <c r="G50" s="18"/>
    </row>
    <row r="51" spans="3:7">
      <c r="C51" s="13"/>
      <c r="G51" s="15"/>
    </row>
    <row r="52" spans="3:7">
      <c r="C52" s="13"/>
      <c r="G52" s="14"/>
    </row>
    <row r="53" spans="3:7">
      <c r="C53" s="13"/>
      <c r="G53" s="14"/>
    </row>
    <row r="54" spans="3:7">
      <c r="C54" s="13"/>
      <c r="G54" s="14"/>
    </row>
    <row r="55" spans="3:7">
      <c r="C55" s="13"/>
      <c r="G55" s="14"/>
    </row>
    <row r="56" spans="3:7">
      <c r="C56" s="13"/>
      <c r="G56" s="14"/>
    </row>
    <row r="57" spans="3:7">
      <c r="C57" s="13"/>
      <c r="G57" s="14"/>
    </row>
    <row r="58" spans="3:7">
      <c r="C58" s="13"/>
      <c r="G58" s="14"/>
    </row>
  </sheetData>
  <printOptions horizontalCentered="1"/>
  <pageMargins left="0.5" right="0" top="1" bottom="0.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137"/>
  <sheetViews>
    <sheetView zoomScale="80" zoomScaleNormal="80" workbookViewId="0">
      <pane xSplit="3" ySplit="8" topLeftCell="D9" activePane="bottomRight" state="frozen"/>
      <selection activeCell="G20" sqref="G20:K20"/>
      <selection pane="topRight" activeCell="G20" sqref="G20:K20"/>
      <selection pane="bottomLeft" activeCell="G20" sqref="G20:K20"/>
      <selection pane="bottomRight" activeCell="M22" sqref="M22"/>
    </sheetView>
  </sheetViews>
  <sheetFormatPr defaultRowHeight="12.5"/>
  <cols>
    <col min="1" max="1" width="19.7265625" style="26" customWidth="1"/>
    <col min="2" max="2" width="2.26953125" style="21" customWidth="1"/>
    <col min="3" max="3" width="5" style="21" bestFit="1" customWidth="1"/>
    <col min="4" max="4" width="2.26953125" style="21" customWidth="1"/>
    <col min="5" max="5" width="28.1796875" style="21" bestFit="1" customWidth="1"/>
    <col min="6" max="6" width="2.26953125" style="21" customWidth="1"/>
    <col min="7" max="7" width="13.7265625" style="21" bestFit="1" customWidth="1"/>
    <col min="8" max="8" width="2.26953125" style="21" customWidth="1"/>
    <col min="9" max="9" width="13.7265625" style="21" bestFit="1" customWidth="1"/>
    <col min="10" max="10" width="2.26953125" style="21" customWidth="1"/>
    <col min="11" max="11" width="16.81640625" style="21" bestFit="1" customWidth="1"/>
    <col min="12" max="12" width="2.26953125" style="21" customWidth="1"/>
    <col min="13" max="13" width="38" style="26" bestFit="1" customWidth="1"/>
    <col min="14" max="14" width="13.1796875" style="21" bestFit="1" customWidth="1"/>
    <col min="15" max="17" width="8.7265625" style="21"/>
    <col min="18" max="18" width="11.7265625" style="21" bestFit="1" customWidth="1"/>
    <col min="19" max="16384" width="8.7265625" style="21"/>
  </cols>
  <sheetData>
    <row r="1" spans="1:11">
      <c r="A1" s="27" t="s">
        <v>0</v>
      </c>
      <c r="G1" s="28" t="s">
        <v>1</v>
      </c>
      <c r="K1" s="29" t="s">
        <v>2</v>
      </c>
    </row>
    <row r="2" spans="1:11">
      <c r="A2" s="27" t="s">
        <v>3</v>
      </c>
      <c r="G2" s="30" t="s">
        <v>4</v>
      </c>
      <c r="K2" s="29" t="s">
        <v>5</v>
      </c>
    </row>
    <row r="3" spans="1:11" ht="25.5">
      <c r="A3" s="31" t="s">
        <v>26</v>
      </c>
      <c r="G3" s="32" t="s">
        <v>132</v>
      </c>
      <c r="K3" s="33" t="s">
        <v>123</v>
      </c>
    </row>
    <row r="4" spans="1:11" ht="13">
      <c r="A4" s="31"/>
      <c r="G4" s="34"/>
    </row>
    <row r="5" spans="1:11">
      <c r="A5" s="35"/>
    </row>
    <row r="6" spans="1:11">
      <c r="A6" s="35"/>
    </row>
    <row r="7" spans="1:11" ht="25">
      <c r="A7" s="25" t="s">
        <v>27</v>
      </c>
      <c r="C7" s="36" t="s">
        <v>6</v>
      </c>
      <c r="E7" s="37" t="s">
        <v>7</v>
      </c>
      <c r="G7" s="38" t="s">
        <v>8</v>
      </c>
      <c r="I7" s="39" t="s">
        <v>28</v>
      </c>
      <c r="K7" s="37" t="s">
        <v>10</v>
      </c>
    </row>
    <row r="8" spans="1:11">
      <c r="A8" s="25"/>
      <c r="C8" s="40" t="s">
        <v>11</v>
      </c>
      <c r="D8" s="41"/>
      <c r="E8" s="40">
        <f>+C8-1</f>
        <v>-2</v>
      </c>
      <c r="F8" s="20"/>
      <c r="G8" s="40">
        <f>+E8-1</f>
        <v>-3</v>
      </c>
      <c r="I8" s="40">
        <f>+G8-1</f>
        <v>-4</v>
      </c>
      <c r="K8" s="40">
        <f>+I8-1</f>
        <v>-5</v>
      </c>
    </row>
    <row r="9" spans="1:11">
      <c r="A9" s="25"/>
      <c r="C9" s="40"/>
      <c r="D9" s="41"/>
      <c r="E9" s="40"/>
      <c r="F9" s="20"/>
      <c r="G9" s="40"/>
      <c r="I9" s="40"/>
      <c r="K9" s="40"/>
    </row>
    <row r="10" spans="1:11">
      <c r="A10" s="25"/>
      <c r="C10" s="40"/>
      <c r="D10" s="42" t="s">
        <v>29</v>
      </c>
      <c r="E10" s="40"/>
      <c r="F10" s="20"/>
      <c r="G10" s="40"/>
      <c r="I10" s="40"/>
      <c r="K10" s="40"/>
    </row>
    <row r="11" spans="1:11">
      <c r="A11" s="25"/>
    </row>
    <row r="12" spans="1:11" ht="25">
      <c r="A12" s="25" t="s">
        <v>30</v>
      </c>
      <c r="C12" s="22">
        <v>1</v>
      </c>
      <c r="E12" s="23" t="s">
        <v>31</v>
      </c>
      <c r="G12" s="43">
        <v>184153428.09</v>
      </c>
      <c r="I12" s="44">
        <v>0</v>
      </c>
      <c r="K12" s="44">
        <f>+G12+I12</f>
        <v>184153428.09</v>
      </c>
    </row>
    <row r="13" spans="1:11">
      <c r="A13" s="25"/>
      <c r="C13" s="22"/>
      <c r="G13" s="20"/>
    </row>
    <row r="14" spans="1:11">
      <c r="A14" s="25" t="s">
        <v>32</v>
      </c>
      <c r="C14" s="22">
        <f>+C12+1</f>
        <v>2</v>
      </c>
      <c r="E14" s="23" t="s">
        <v>33</v>
      </c>
      <c r="G14" s="20">
        <v>0</v>
      </c>
      <c r="H14" s="20"/>
      <c r="I14" s="45">
        <v>0</v>
      </c>
      <c r="J14" s="20"/>
      <c r="K14" s="20">
        <f>+G14+I14</f>
        <v>0</v>
      </c>
    </row>
    <row r="15" spans="1:11">
      <c r="A15" s="25"/>
      <c r="C15" s="22"/>
      <c r="G15" s="20"/>
    </row>
    <row r="16" spans="1:11">
      <c r="A16" s="25" t="s">
        <v>34</v>
      </c>
      <c r="C16" s="22">
        <f>+C14+1</f>
        <v>3</v>
      </c>
      <c r="E16" s="23" t="s">
        <v>35</v>
      </c>
      <c r="G16" s="45">
        <v>0</v>
      </c>
      <c r="H16" s="20"/>
      <c r="I16" s="20">
        <v>0</v>
      </c>
      <c r="J16" s="20"/>
      <c r="K16" s="20">
        <f>+G16+I16</f>
        <v>0</v>
      </c>
    </row>
    <row r="17" spans="1:11">
      <c r="A17" s="25"/>
      <c r="C17" s="22"/>
      <c r="E17" s="23"/>
      <c r="G17" s="20"/>
      <c r="H17" s="20"/>
      <c r="I17" s="20"/>
      <c r="J17" s="20"/>
      <c r="K17" s="20"/>
    </row>
    <row r="18" spans="1:11" ht="25">
      <c r="A18" s="25" t="s">
        <v>36</v>
      </c>
      <c r="C18" s="22">
        <f>+C16+1</f>
        <v>4</v>
      </c>
      <c r="E18" s="23" t="s">
        <v>37</v>
      </c>
      <c r="G18" s="20">
        <v>0</v>
      </c>
      <c r="H18" s="20"/>
      <c r="I18" s="20">
        <v>0</v>
      </c>
      <c r="J18" s="20"/>
      <c r="K18" s="20">
        <f>+G18+I18</f>
        <v>0</v>
      </c>
    </row>
    <row r="19" spans="1:11">
      <c r="A19" s="25"/>
      <c r="C19" s="22"/>
      <c r="E19" s="23"/>
      <c r="G19" s="20"/>
      <c r="H19" s="20"/>
      <c r="I19" s="20"/>
      <c r="J19" s="20"/>
      <c r="K19" s="20"/>
    </row>
    <row r="20" spans="1:11" ht="25">
      <c r="A20" s="25" t="s">
        <v>38</v>
      </c>
      <c r="C20" s="22">
        <f>+C18+1</f>
        <v>5</v>
      </c>
      <c r="E20" s="23" t="s">
        <v>39</v>
      </c>
      <c r="G20" s="20">
        <v>0</v>
      </c>
      <c r="H20" s="20"/>
      <c r="I20" s="20">
        <v>0</v>
      </c>
      <c r="J20" s="20"/>
      <c r="K20" s="20">
        <f>+G20+I20</f>
        <v>0</v>
      </c>
    </row>
    <row r="21" spans="1:11">
      <c r="A21" s="25"/>
      <c r="C21" s="22"/>
      <c r="E21" s="23"/>
      <c r="G21" s="20"/>
      <c r="H21" s="20"/>
      <c r="I21" s="20"/>
      <c r="J21" s="20"/>
      <c r="K21" s="20"/>
    </row>
    <row r="22" spans="1:11" ht="25">
      <c r="A22" s="25" t="s">
        <v>40</v>
      </c>
      <c r="C22" s="22">
        <f>+C20+1</f>
        <v>6</v>
      </c>
      <c r="E22" s="23" t="s">
        <v>41</v>
      </c>
      <c r="G22" s="20">
        <v>213.18000000000006</v>
      </c>
      <c r="H22" s="20"/>
      <c r="I22" s="20">
        <v>0</v>
      </c>
      <c r="J22" s="20"/>
      <c r="K22" s="20">
        <f>+G22+I22</f>
        <v>213.18000000000006</v>
      </c>
    </row>
    <row r="23" spans="1:11">
      <c r="A23" s="25"/>
      <c r="C23" s="22"/>
      <c r="E23" s="23"/>
      <c r="G23" s="20"/>
      <c r="H23" s="20"/>
      <c r="I23" s="20"/>
      <c r="J23" s="20"/>
      <c r="K23" s="20"/>
    </row>
    <row r="24" spans="1:11" ht="25">
      <c r="A24" s="25" t="s">
        <v>42</v>
      </c>
      <c r="C24" s="22">
        <f>+C22+1</f>
        <v>7</v>
      </c>
      <c r="E24" s="23" t="s">
        <v>43</v>
      </c>
      <c r="G24" s="20">
        <v>-210771.3</v>
      </c>
      <c r="H24" s="20"/>
      <c r="I24" s="20">
        <v>0</v>
      </c>
      <c r="J24" s="20"/>
      <c r="K24" s="20">
        <f>+G24+I24</f>
        <v>-210771.3</v>
      </c>
    </row>
    <row r="25" spans="1:11">
      <c r="A25" s="25"/>
      <c r="C25" s="22"/>
      <c r="E25" s="23"/>
      <c r="G25" s="20"/>
      <c r="H25" s="20"/>
      <c r="I25" s="20"/>
      <c r="J25" s="20"/>
      <c r="K25" s="20"/>
    </row>
    <row r="26" spans="1:11">
      <c r="A26" s="25" t="s">
        <v>44</v>
      </c>
      <c r="C26" s="22">
        <f>+C24+1</f>
        <v>8</v>
      </c>
      <c r="E26" s="23" t="s">
        <v>45</v>
      </c>
      <c r="G26" s="20">
        <v>0.28000000000000003</v>
      </c>
      <c r="H26" s="20"/>
      <c r="I26" s="20">
        <v>0</v>
      </c>
      <c r="J26" s="20"/>
      <c r="K26" s="20">
        <f>+G26+I26</f>
        <v>0.28000000000000003</v>
      </c>
    </row>
    <row r="27" spans="1:11">
      <c r="A27" s="25"/>
      <c r="C27" s="22"/>
      <c r="E27" s="23"/>
      <c r="G27" s="20"/>
      <c r="H27" s="20"/>
      <c r="I27" s="20"/>
      <c r="J27" s="20"/>
      <c r="K27" s="20"/>
    </row>
    <row r="28" spans="1:11">
      <c r="A28" s="25" t="s">
        <v>46</v>
      </c>
      <c r="C28" s="22">
        <f>+C26+1</f>
        <v>9</v>
      </c>
      <c r="E28" s="23" t="s">
        <v>47</v>
      </c>
      <c r="G28" s="20">
        <v>0</v>
      </c>
      <c r="H28" s="20"/>
      <c r="I28" s="20">
        <v>2342086.12</v>
      </c>
      <c r="J28" s="20"/>
      <c r="K28" s="20">
        <f>+G28+I28</f>
        <v>2342086.12</v>
      </c>
    </row>
    <row r="29" spans="1:11">
      <c r="A29" s="25"/>
      <c r="C29" s="22"/>
      <c r="E29" s="23"/>
      <c r="G29" s="20"/>
      <c r="H29" s="20"/>
      <c r="I29" s="20"/>
      <c r="J29" s="20"/>
      <c r="K29" s="20"/>
    </row>
    <row r="30" spans="1:11">
      <c r="A30" s="25" t="s">
        <v>48</v>
      </c>
      <c r="C30" s="22">
        <f>+C28+1</f>
        <v>10</v>
      </c>
      <c r="E30" s="23" t="s">
        <v>49</v>
      </c>
      <c r="G30" s="20">
        <v>0</v>
      </c>
      <c r="H30" s="20"/>
      <c r="I30" s="20">
        <v>-1430890.08</v>
      </c>
      <c r="J30" s="20"/>
      <c r="K30" s="20">
        <f>+G30+I30</f>
        <v>-1430890.08</v>
      </c>
    </row>
    <row r="31" spans="1:11">
      <c r="A31" s="25"/>
      <c r="C31" s="22"/>
      <c r="E31" s="23"/>
      <c r="G31" s="20"/>
      <c r="H31" s="20"/>
      <c r="I31" s="20"/>
      <c r="J31" s="20"/>
      <c r="K31" s="20"/>
    </row>
    <row r="32" spans="1:11">
      <c r="A32" s="25" t="s">
        <v>50</v>
      </c>
      <c r="C32" s="22">
        <f>+C30+1</f>
        <v>11</v>
      </c>
      <c r="E32" s="23" t="s">
        <v>51</v>
      </c>
      <c r="G32" s="20">
        <v>0</v>
      </c>
      <c r="H32" s="20"/>
      <c r="I32" s="20">
        <v>850109.91999999993</v>
      </c>
      <c r="J32" s="20"/>
      <c r="K32" s="20">
        <f>+G32+I32</f>
        <v>850109.91999999993</v>
      </c>
    </row>
    <row r="33" spans="1:11">
      <c r="A33" s="25"/>
      <c r="C33" s="22"/>
      <c r="E33" s="23"/>
      <c r="G33" s="20"/>
      <c r="H33" s="20"/>
      <c r="I33" s="20"/>
      <c r="J33" s="20"/>
      <c r="K33" s="20"/>
    </row>
    <row r="34" spans="1:11">
      <c r="A34" s="25" t="s">
        <v>52</v>
      </c>
      <c r="C34" s="22">
        <f>+C32+1</f>
        <v>12</v>
      </c>
      <c r="E34" s="23" t="s">
        <v>53</v>
      </c>
      <c r="G34" s="20">
        <v>0</v>
      </c>
      <c r="H34" s="20"/>
      <c r="I34" s="20">
        <v>0</v>
      </c>
      <c r="J34" s="20"/>
      <c r="K34" s="20">
        <f>+G34+I34</f>
        <v>0</v>
      </c>
    </row>
    <row r="35" spans="1:11">
      <c r="A35" s="25"/>
      <c r="C35" s="22"/>
      <c r="E35" s="23"/>
      <c r="G35" s="20"/>
      <c r="H35" s="20"/>
      <c r="I35" s="20"/>
      <c r="J35" s="20"/>
      <c r="K35" s="20"/>
    </row>
    <row r="36" spans="1:11">
      <c r="A36" s="25" t="s">
        <v>54</v>
      </c>
      <c r="C36" s="22">
        <f>+C34+1</f>
        <v>13</v>
      </c>
      <c r="E36" s="23" t="s">
        <v>55</v>
      </c>
      <c r="G36" s="20">
        <v>1174171.46</v>
      </c>
      <c r="H36" s="20"/>
      <c r="I36" s="20">
        <v>0</v>
      </c>
      <c r="J36" s="20"/>
      <c r="K36" s="20">
        <f>+G36+I36</f>
        <v>1174171.46</v>
      </c>
    </row>
    <row r="37" spans="1:11">
      <c r="A37" s="25"/>
      <c r="C37" s="22"/>
      <c r="E37" s="23"/>
      <c r="G37" s="20"/>
      <c r="H37" s="20"/>
      <c r="I37" s="20"/>
      <c r="J37" s="20"/>
      <c r="K37" s="20"/>
    </row>
    <row r="38" spans="1:11">
      <c r="A38" s="25" t="s">
        <v>56</v>
      </c>
      <c r="C38" s="22">
        <f>+C36+1</f>
        <v>14</v>
      </c>
      <c r="E38" s="23" t="s">
        <v>57</v>
      </c>
      <c r="G38" s="20">
        <v>-286835.15999999997</v>
      </c>
      <c r="H38" s="20"/>
      <c r="I38" s="20">
        <v>0</v>
      </c>
      <c r="J38" s="20"/>
      <c r="K38" s="20">
        <f>+G38+I38</f>
        <v>-286835.15999999997</v>
      </c>
    </row>
    <row r="39" spans="1:11">
      <c r="A39" s="25"/>
      <c r="C39" s="22"/>
      <c r="E39" s="23"/>
      <c r="G39" s="20"/>
      <c r="H39" s="20"/>
      <c r="I39" s="20"/>
      <c r="J39" s="20"/>
      <c r="K39" s="20"/>
    </row>
    <row r="40" spans="1:11" ht="25">
      <c r="A40" s="25" t="s">
        <v>58</v>
      </c>
      <c r="C40" s="22">
        <f>+C38+1</f>
        <v>15</v>
      </c>
      <c r="E40" s="23" t="s">
        <v>59</v>
      </c>
      <c r="G40" s="20">
        <v>25184299.520000003</v>
      </c>
      <c r="H40" s="20"/>
      <c r="I40" s="20">
        <v>0</v>
      </c>
      <c r="J40" s="20"/>
      <c r="K40" s="20">
        <f>+G40+I40</f>
        <v>25184299.520000003</v>
      </c>
    </row>
    <row r="41" spans="1:11">
      <c r="A41" s="25"/>
      <c r="C41" s="22"/>
      <c r="E41" s="23"/>
      <c r="G41" s="20"/>
      <c r="H41" s="20"/>
      <c r="I41" s="20"/>
      <c r="J41" s="20"/>
      <c r="K41" s="20"/>
    </row>
    <row r="42" spans="1:11">
      <c r="A42" s="25" t="s">
        <v>60</v>
      </c>
      <c r="C42" s="22">
        <f>+C40+1</f>
        <v>16</v>
      </c>
      <c r="E42" s="23" t="s">
        <v>61</v>
      </c>
      <c r="G42" s="20">
        <v>714191.26</v>
      </c>
      <c r="H42" s="20"/>
      <c r="I42" s="20">
        <v>0</v>
      </c>
      <c r="J42" s="20"/>
      <c r="K42" s="20">
        <f>+G42+I42</f>
        <v>714191.26</v>
      </c>
    </row>
    <row r="43" spans="1:11">
      <c r="A43" s="25"/>
      <c r="C43" s="22"/>
      <c r="E43" s="23"/>
      <c r="G43" s="20"/>
      <c r="H43" s="20"/>
      <c r="I43" s="20"/>
      <c r="J43" s="20"/>
      <c r="K43" s="20"/>
    </row>
    <row r="44" spans="1:11">
      <c r="A44" s="25" t="s">
        <v>62</v>
      </c>
      <c r="C44" s="22">
        <f>+C42+1</f>
        <v>17</v>
      </c>
      <c r="E44" s="23" t="s">
        <v>63</v>
      </c>
      <c r="G44" s="20">
        <v>-60312.490000000005</v>
      </c>
      <c r="H44" s="20"/>
      <c r="I44" s="20">
        <v>0</v>
      </c>
      <c r="J44" s="20"/>
      <c r="K44" s="20">
        <f>+G44+I44</f>
        <v>-60312.490000000005</v>
      </c>
    </row>
    <row r="45" spans="1:11">
      <c r="A45" s="25"/>
      <c r="C45" s="22"/>
      <c r="E45" s="23"/>
      <c r="G45" s="20"/>
      <c r="H45" s="20"/>
      <c r="I45" s="20"/>
      <c r="J45" s="20"/>
      <c r="K45" s="20"/>
    </row>
    <row r="46" spans="1:11">
      <c r="A46" s="25" t="s">
        <v>64</v>
      </c>
      <c r="C46" s="22">
        <f>+C44+1</f>
        <v>18</v>
      </c>
      <c r="E46" s="23" t="s">
        <v>65</v>
      </c>
      <c r="G46" s="20">
        <v>0</v>
      </c>
      <c r="H46" s="20"/>
      <c r="I46" s="20">
        <v>0</v>
      </c>
      <c r="J46" s="20"/>
      <c r="K46" s="20">
        <f>+G46+I46</f>
        <v>0</v>
      </c>
    </row>
    <row r="47" spans="1:11">
      <c r="A47" s="25"/>
      <c r="C47" s="22"/>
      <c r="E47" s="23"/>
      <c r="G47" s="20"/>
      <c r="H47" s="20"/>
      <c r="I47" s="20"/>
      <c r="J47" s="20"/>
      <c r="K47" s="20"/>
    </row>
    <row r="48" spans="1:11" ht="25">
      <c r="A48" s="25" t="s">
        <v>66</v>
      </c>
      <c r="C48" s="22">
        <f>+C46+1</f>
        <v>19</v>
      </c>
      <c r="E48" s="23" t="s">
        <v>67</v>
      </c>
      <c r="G48" s="20">
        <v>43120.46</v>
      </c>
      <c r="H48" s="20"/>
      <c r="I48" s="20">
        <v>0</v>
      </c>
      <c r="J48" s="20"/>
      <c r="K48" s="20">
        <f>+G48+I48</f>
        <v>43120.46</v>
      </c>
    </row>
    <row r="49" spans="1:11">
      <c r="A49" s="25"/>
      <c r="C49" s="22"/>
      <c r="E49" s="23"/>
      <c r="G49" s="20"/>
      <c r="H49" s="20"/>
      <c r="I49" s="20"/>
      <c r="J49" s="20"/>
      <c r="K49" s="20"/>
    </row>
    <row r="50" spans="1:11" ht="25">
      <c r="A50" s="25" t="s">
        <v>68</v>
      </c>
      <c r="C50" s="22">
        <f>+C48+1</f>
        <v>20</v>
      </c>
      <c r="E50" s="23" t="s">
        <v>69</v>
      </c>
      <c r="G50" s="20">
        <v>0</v>
      </c>
      <c r="H50" s="20"/>
      <c r="I50" s="20">
        <v>0</v>
      </c>
      <c r="J50" s="20"/>
      <c r="K50" s="20">
        <f>+G50+I50</f>
        <v>0</v>
      </c>
    </row>
    <row r="51" spans="1:11">
      <c r="A51" s="25"/>
      <c r="C51" s="22"/>
      <c r="E51" s="23"/>
      <c r="G51" s="20"/>
      <c r="H51" s="20"/>
      <c r="I51" s="20"/>
      <c r="J51" s="20"/>
      <c r="K51" s="20"/>
    </row>
    <row r="52" spans="1:11">
      <c r="A52" s="25" t="s">
        <v>70</v>
      </c>
      <c r="C52" s="22">
        <f>+C50+1</f>
        <v>21</v>
      </c>
      <c r="E52" s="23" t="s">
        <v>71</v>
      </c>
      <c r="G52" s="20">
        <v>0</v>
      </c>
      <c r="H52" s="20"/>
      <c r="I52" s="20">
        <v>0</v>
      </c>
      <c r="J52" s="20"/>
      <c r="K52" s="20">
        <f>+G52+I52</f>
        <v>0</v>
      </c>
    </row>
    <row r="53" spans="1:11">
      <c r="A53" s="25"/>
      <c r="C53" s="22"/>
      <c r="E53" s="23"/>
      <c r="G53" s="20"/>
      <c r="H53" s="20"/>
      <c r="I53" s="20"/>
      <c r="J53" s="20"/>
      <c r="K53" s="20"/>
    </row>
    <row r="54" spans="1:11" ht="25">
      <c r="A54" s="25" t="s">
        <v>72</v>
      </c>
      <c r="C54" s="22">
        <f>+C52+1</f>
        <v>22</v>
      </c>
      <c r="E54" s="23" t="s">
        <v>73</v>
      </c>
      <c r="G54" s="20">
        <v>0</v>
      </c>
      <c r="H54" s="20"/>
      <c r="I54" s="20">
        <v>0</v>
      </c>
      <c r="J54" s="20"/>
      <c r="K54" s="20">
        <f>+G54+I54</f>
        <v>0</v>
      </c>
    </row>
    <row r="55" spans="1:11">
      <c r="A55" s="25"/>
      <c r="C55" s="22"/>
      <c r="E55" s="23"/>
      <c r="G55" s="20"/>
      <c r="H55" s="20"/>
      <c r="I55" s="20"/>
      <c r="J55" s="20"/>
      <c r="K55" s="20"/>
    </row>
    <row r="56" spans="1:11">
      <c r="A56" s="25" t="s">
        <v>74</v>
      </c>
      <c r="C56" s="22">
        <f>+C54+1</f>
        <v>23</v>
      </c>
      <c r="E56" s="23" t="s">
        <v>75</v>
      </c>
      <c r="G56" s="20">
        <v>0</v>
      </c>
      <c r="H56" s="20"/>
      <c r="I56" s="20">
        <v>0</v>
      </c>
      <c r="J56" s="20"/>
      <c r="K56" s="20">
        <f>+G56+I56</f>
        <v>0</v>
      </c>
    </row>
    <row r="57" spans="1:11">
      <c r="A57" s="25"/>
      <c r="C57" s="22"/>
      <c r="E57" s="23"/>
      <c r="G57" s="20"/>
      <c r="H57" s="20"/>
      <c r="I57" s="20"/>
      <c r="J57" s="20"/>
      <c r="K57" s="20"/>
    </row>
    <row r="58" spans="1:11">
      <c r="A58" s="25" t="s">
        <v>76</v>
      </c>
      <c r="C58" s="22">
        <f>+C56+1</f>
        <v>24</v>
      </c>
      <c r="E58" s="23" t="s">
        <v>77</v>
      </c>
      <c r="G58" s="20">
        <v>0</v>
      </c>
      <c r="H58" s="20"/>
      <c r="I58" s="20">
        <v>0</v>
      </c>
      <c r="J58" s="20"/>
      <c r="K58" s="20">
        <f>+G58+I58</f>
        <v>0</v>
      </c>
    </row>
    <row r="59" spans="1:11">
      <c r="A59" s="25"/>
      <c r="C59" s="22"/>
      <c r="E59" s="23"/>
      <c r="G59" s="20"/>
      <c r="H59" s="20"/>
      <c r="I59" s="20"/>
      <c r="J59" s="20"/>
      <c r="K59" s="20"/>
    </row>
    <row r="60" spans="1:11">
      <c r="A60" s="25" t="s">
        <v>103</v>
      </c>
      <c r="C60" s="22">
        <f>C58+1</f>
        <v>25</v>
      </c>
      <c r="E60" s="23" t="s">
        <v>112</v>
      </c>
      <c r="G60" s="20"/>
      <c r="H60" s="20"/>
      <c r="I60" s="20">
        <v>1229635.79</v>
      </c>
      <c r="J60" s="20"/>
      <c r="K60" s="20">
        <f>+G60+I60</f>
        <v>1229635.79</v>
      </c>
    </row>
    <row r="61" spans="1:11">
      <c r="A61" s="25"/>
      <c r="C61" s="22"/>
      <c r="E61" s="23"/>
      <c r="G61" s="20"/>
      <c r="H61" s="20"/>
      <c r="I61" s="20"/>
      <c r="J61" s="20"/>
      <c r="K61" s="20"/>
    </row>
    <row r="62" spans="1:11">
      <c r="A62" s="25" t="s">
        <v>104</v>
      </c>
      <c r="C62" s="22">
        <f>C60+1</f>
        <v>26</v>
      </c>
      <c r="E62" s="23" t="s">
        <v>113</v>
      </c>
      <c r="G62" s="20">
        <v>12030756.700000001</v>
      </c>
      <c r="H62" s="20"/>
      <c r="I62" s="20"/>
      <c r="J62" s="20"/>
      <c r="K62" s="20">
        <f>+G62+I62</f>
        <v>12030756.700000001</v>
      </c>
    </row>
    <row r="63" spans="1:11">
      <c r="A63" s="25"/>
      <c r="C63" s="22"/>
      <c r="E63" s="23"/>
      <c r="G63" s="20"/>
      <c r="H63" s="20"/>
      <c r="I63" s="20"/>
      <c r="J63" s="20"/>
      <c r="K63" s="20"/>
    </row>
    <row r="64" spans="1:11">
      <c r="A64" s="25" t="s">
        <v>105</v>
      </c>
      <c r="C64" s="22">
        <f>C62+1</f>
        <v>27</v>
      </c>
      <c r="E64" s="23" t="s">
        <v>114</v>
      </c>
      <c r="G64" s="20">
        <v>-13079819.27</v>
      </c>
      <c r="H64" s="20"/>
      <c r="I64" s="20"/>
      <c r="J64" s="20"/>
      <c r="K64" s="20">
        <f>+G64+I64</f>
        <v>-13079819.27</v>
      </c>
    </row>
    <row r="65" spans="1:11">
      <c r="A65" s="25"/>
      <c r="C65" s="22"/>
      <c r="E65" s="23"/>
      <c r="G65" s="20"/>
      <c r="H65" s="20"/>
      <c r="I65" s="20"/>
      <c r="J65" s="20"/>
      <c r="K65" s="20"/>
    </row>
    <row r="66" spans="1:11">
      <c r="A66" s="25" t="s">
        <v>106</v>
      </c>
      <c r="C66" s="22">
        <f>C64+1</f>
        <v>28</v>
      </c>
      <c r="E66" s="23" t="s">
        <v>115</v>
      </c>
      <c r="G66" s="20"/>
      <c r="H66" s="20"/>
      <c r="I66" s="20">
        <v>-236696</v>
      </c>
      <c r="J66" s="20"/>
      <c r="K66" s="20">
        <f>+G66+I66</f>
        <v>-236696</v>
      </c>
    </row>
    <row r="67" spans="1:11">
      <c r="A67" s="25"/>
      <c r="C67" s="22"/>
      <c r="E67" s="23"/>
      <c r="G67" s="20"/>
      <c r="H67" s="20"/>
      <c r="I67" s="20"/>
      <c r="J67" s="20"/>
      <c r="K67" s="20"/>
    </row>
    <row r="68" spans="1:11">
      <c r="A68" s="25" t="s">
        <v>124</v>
      </c>
      <c r="C68" s="22">
        <f>C66+1</f>
        <v>29</v>
      </c>
      <c r="E68" s="23" t="s">
        <v>125</v>
      </c>
      <c r="G68" s="20">
        <v>0</v>
      </c>
      <c r="H68" s="20"/>
      <c r="I68" s="20"/>
      <c r="J68" s="20"/>
      <c r="K68" s="20">
        <f>+G68+I68</f>
        <v>0</v>
      </c>
    </row>
    <row r="69" spans="1:11">
      <c r="A69" s="25"/>
      <c r="C69" s="22"/>
      <c r="E69" s="23"/>
      <c r="G69" s="20"/>
      <c r="H69" s="20"/>
      <c r="I69" s="20"/>
      <c r="J69" s="20"/>
      <c r="K69" s="20"/>
    </row>
    <row r="70" spans="1:11">
      <c r="A70" s="25" t="s">
        <v>107</v>
      </c>
      <c r="C70" s="22">
        <f>C68+1</f>
        <v>30</v>
      </c>
      <c r="E70" s="23" t="s">
        <v>116</v>
      </c>
      <c r="G70" s="20">
        <v>0</v>
      </c>
      <c r="H70" s="20"/>
      <c r="I70" s="20"/>
      <c r="J70" s="20"/>
      <c r="K70" s="20">
        <f>+G70+I70</f>
        <v>0</v>
      </c>
    </row>
    <row r="71" spans="1:11">
      <c r="A71" s="25"/>
      <c r="C71" s="22"/>
      <c r="E71" s="23"/>
      <c r="G71" s="20"/>
      <c r="H71" s="20"/>
      <c r="I71" s="20"/>
      <c r="J71" s="20"/>
      <c r="K71" s="20"/>
    </row>
    <row r="72" spans="1:11">
      <c r="A72" s="25" t="s">
        <v>108</v>
      </c>
      <c r="C72" s="22">
        <f>C70+1</f>
        <v>31</v>
      </c>
      <c r="E72" s="23" t="s">
        <v>117</v>
      </c>
      <c r="G72" s="20">
        <v>0</v>
      </c>
      <c r="H72" s="20"/>
      <c r="I72" s="20"/>
      <c r="J72" s="20"/>
      <c r="K72" s="20">
        <f>+G72+I72</f>
        <v>0</v>
      </c>
    </row>
    <row r="73" spans="1:11">
      <c r="A73" s="25"/>
      <c r="C73" s="22"/>
      <c r="E73" s="23"/>
      <c r="G73" s="20"/>
      <c r="H73" s="20"/>
      <c r="I73" s="20"/>
      <c r="J73" s="20"/>
      <c r="K73" s="20"/>
    </row>
    <row r="74" spans="1:11" ht="25">
      <c r="A74" s="25" t="s">
        <v>109</v>
      </c>
      <c r="C74" s="22">
        <f>C72+1</f>
        <v>32</v>
      </c>
      <c r="E74" s="23" t="s">
        <v>118</v>
      </c>
      <c r="G74" s="20">
        <v>0</v>
      </c>
      <c r="H74" s="20"/>
      <c r="I74" s="20"/>
      <c r="J74" s="20"/>
      <c r="K74" s="20">
        <f>+G74+I74</f>
        <v>0</v>
      </c>
    </row>
    <row r="75" spans="1:11">
      <c r="A75" s="25"/>
      <c r="C75" s="22"/>
      <c r="E75" s="23"/>
      <c r="G75" s="20"/>
      <c r="H75" s="20"/>
      <c r="I75" s="20"/>
      <c r="J75" s="20"/>
      <c r="K75" s="20"/>
    </row>
    <row r="76" spans="1:11" ht="25">
      <c r="A76" s="25" t="s">
        <v>126</v>
      </c>
      <c r="C76" s="22">
        <f>C74+1</f>
        <v>33</v>
      </c>
      <c r="E76" s="23" t="s">
        <v>127</v>
      </c>
      <c r="G76" s="20">
        <v>-7690709.2199999988</v>
      </c>
      <c r="H76" s="20"/>
      <c r="I76" s="20"/>
      <c r="J76" s="20"/>
      <c r="K76" s="20">
        <f>+G76+I76</f>
        <v>-7690709.2199999988</v>
      </c>
    </row>
    <row r="77" spans="1:11">
      <c r="A77" s="25"/>
      <c r="C77" s="22"/>
      <c r="E77" s="23"/>
      <c r="G77" s="20"/>
      <c r="H77" s="20"/>
      <c r="I77" s="20"/>
      <c r="J77" s="20"/>
      <c r="K77" s="20"/>
    </row>
    <row r="78" spans="1:11">
      <c r="A78" s="25" t="s">
        <v>110</v>
      </c>
      <c r="C78" s="22">
        <f>C76+1</f>
        <v>34</v>
      </c>
      <c r="E78" s="23" t="s">
        <v>119</v>
      </c>
      <c r="G78" s="20">
        <v>13594068.91</v>
      </c>
      <c r="H78" s="20"/>
      <c r="I78" s="20"/>
      <c r="J78" s="20"/>
      <c r="K78" s="20">
        <f>+G78+I78</f>
        <v>13594068.91</v>
      </c>
    </row>
    <row r="79" spans="1:11">
      <c r="A79" s="25"/>
      <c r="C79" s="22"/>
      <c r="E79" s="23"/>
      <c r="G79" s="20"/>
      <c r="H79" s="20"/>
      <c r="I79" s="20"/>
      <c r="J79" s="20"/>
      <c r="K79" s="20"/>
    </row>
    <row r="80" spans="1:11">
      <c r="A80" s="25" t="s">
        <v>111</v>
      </c>
      <c r="C80" s="22">
        <f>C78+1</f>
        <v>35</v>
      </c>
      <c r="E80" s="23" t="s">
        <v>120</v>
      </c>
      <c r="G80" s="20">
        <v>-4029286.83</v>
      </c>
      <c r="H80" s="20"/>
      <c r="I80" s="20"/>
      <c r="J80" s="20"/>
      <c r="K80" s="20">
        <f>+G80+I80</f>
        <v>-4029286.83</v>
      </c>
    </row>
    <row r="81" spans="1:11">
      <c r="A81" s="25"/>
      <c r="C81" s="22"/>
      <c r="E81" s="23"/>
      <c r="G81" s="20"/>
      <c r="H81" s="20"/>
      <c r="I81" s="20"/>
      <c r="J81" s="20"/>
      <c r="K81" s="20"/>
    </row>
    <row r="82" spans="1:11">
      <c r="A82" s="25" t="s">
        <v>128</v>
      </c>
      <c r="C82" s="22">
        <f>C80+1</f>
        <v>36</v>
      </c>
      <c r="E82" s="23" t="s">
        <v>130</v>
      </c>
      <c r="G82" s="20"/>
      <c r="H82" s="20"/>
      <c r="I82" s="20">
        <v>-7632.81</v>
      </c>
      <c r="J82" s="20"/>
      <c r="K82" s="20">
        <f>+G82+I82</f>
        <v>-7632.81</v>
      </c>
    </row>
    <row r="83" spans="1:11">
      <c r="A83" s="25"/>
      <c r="C83" s="22"/>
      <c r="E83" s="23"/>
      <c r="G83" s="20"/>
      <c r="H83" s="20"/>
      <c r="I83" s="20"/>
      <c r="J83" s="20"/>
      <c r="K83" s="20"/>
    </row>
    <row r="84" spans="1:11">
      <c r="A84" s="25" t="s">
        <v>129</v>
      </c>
      <c r="C84" s="22">
        <f>C82+1</f>
        <v>37</v>
      </c>
      <c r="E84" s="23" t="s">
        <v>131</v>
      </c>
      <c r="G84" s="20"/>
      <c r="H84" s="20"/>
      <c r="I84" s="20">
        <v>9020.42</v>
      </c>
      <c r="J84" s="20"/>
      <c r="K84" s="20">
        <f>+G84+I84</f>
        <v>9020.42</v>
      </c>
    </row>
    <row r="85" spans="1:11">
      <c r="A85" s="25"/>
      <c r="C85" s="22"/>
      <c r="G85" s="46" t="s">
        <v>14</v>
      </c>
      <c r="I85" s="46" t="s">
        <v>14</v>
      </c>
      <c r="K85" s="46" t="s">
        <v>14</v>
      </c>
    </row>
    <row r="86" spans="1:11" ht="25">
      <c r="A86" s="25"/>
      <c r="C86" s="22">
        <f>+C84+1</f>
        <v>38</v>
      </c>
      <c r="E86" s="36" t="s">
        <v>78</v>
      </c>
      <c r="G86" s="20">
        <f>SUM(G12:G85)</f>
        <v>211536515.58999997</v>
      </c>
      <c r="I86" s="20">
        <f>SUM(I12:I85)</f>
        <v>2755633.36</v>
      </c>
      <c r="K86" s="20">
        <f>SUM(K12:K85)</f>
        <v>214292148.94999993</v>
      </c>
    </row>
    <row r="87" spans="1:11">
      <c r="A87" s="25"/>
      <c r="C87" s="22"/>
      <c r="G87" s="46" t="s">
        <v>14</v>
      </c>
      <c r="I87" s="46" t="s">
        <v>14</v>
      </c>
      <c r="K87" s="46" t="s">
        <v>14</v>
      </c>
    </row>
    <row r="88" spans="1:11">
      <c r="A88" s="25"/>
      <c r="C88" s="22"/>
      <c r="G88" s="46"/>
      <c r="I88" s="46"/>
      <c r="K88" s="46"/>
    </row>
    <row r="89" spans="1:11">
      <c r="A89" s="25"/>
      <c r="C89" s="22"/>
      <c r="D89" s="42" t="s">
        <v>79</v>
      </c>
      <c r="G89" s="20"/>
      <c r="I89" s="20"/>
      <c r="K89" s="20"/>
    </row>
    <row r="90" spans="1:11">
      <c r="A90" s="25"/>
      <c r="C90" s="22"/>
      <c r="G90" s="20"/>
    </row>
    <row r="91" spans="1:11" ht="37.5">
      <c r="A91" s="39" t="s">
        <v>80</v>
      </c>
      <c r="C91" s="22"/>
      <c r="E91" s="23" t="s">
        <v>81</v>
      </c>
      <c r="G91" s="20">
        <v>0</v>
      </c>
      <c r="H91" s="20"/>
      <c r="I91" s="20">
        <v>0</v>
      </c>
      <c r="J91" s="20"/>
      <c r="K91" s="20">
        <f>+G91+I91</f>
        <v>0</v>
      </c>
    </row>
    <row r="92" spans="1:11">
      <c r="A92" s="25"/>
      <c r="C92" s="22"/>
      <c r="G92" s="20"/>
    </row>
    <row r="93" spans="1:11" ht="25">
      <c r="A93" s="39" t="s">
        <v>82</v>
      </c>
      <c r="C93" s="22">
        <f>+C86+1</f>
        <v>39</v>
      </c>
      <c r="E93" s="23" t="s">
        <v>83</v>
      </c>
      <c r="G93" s="20">
        <v>22759444.629999999</v>
      </c>
      <c r="H93" s="20"/>
      <c r="I93" s="20">
        <v>46035950.589999996</v>
      </c>
      <c r="J93" s="20"/>
      <c r="K93" s="20">
        <f>+G93+I93</f>
        <v>68795395.219999999</v>
      </c>
    </row>
    <row r="94" spans="1:11" ht="27.75" customHeight="1">
      <c r="A94" s="39" t="s">
        <v>84</v>
      </c>
      <c r="C94" s="22" t="s">
        <v>121</v>
      </c>
      <c r="E94" s="23" t="s">
        <v>85</v>
      </c>
      <c r="G94" s="20">
        <f>68821841-68821841</f>
        <v>0</v>
      </c>
      <c r="H94" s="20"/>
      <c r="I94" s="20">
        <v>0</v>
      </c>
      <c r="J94" s="20"/>
      <c r="K94" s="20">
        <f>+G94+I94</f>
        <v>0</v>
      </c>
    </row>
    <row r="95" spans="1:11">
      <c r="A95" s="25"/>
      <c r="C95" s="22"/>
      <c r="G95" s="20"/>
    </row>
    <row r="96" spans="1:11" ht="25.5">
      <c r="A96" s="25" t="s">
        <v>86</v>
      </c>
      <c r="C96" s="22">
        <f>+C93+1</f>
        <v>40</v>
      </c>
      <c r="E96" s="23" t="s">
        <v>87</v>
      </c>
      <c r="G96" s="20">
        <v>0</v>
      </c>
      <c r="H96" s="20"/>
      <c r="I96" s="20">
        <v>868680</v>
      </c>
      <c r="J96" s="20"/>
      <c r="K96" s="20">
        <f>+G96+I96</f>
        <v>868680</v>
      </c>
    </row>
    <row r="97" spans="1:13">
      <c r="A97" s="25"/>
      <c r="C97" s="22"/>
      <c r="G97" s="46"/>
      <c r="I97" s="46"/>
      <c r="K97" s="46"/>
    </row>
    <row r="98" spans="1:13" ht="25.5">
      <c r="A98" s="25" t="s">
        <v>88</v>
      </c>
      <c r="C98" s="22">
        <f>+C96+1</f>
        <v>41</v>
      </c>
      <c r="E98" s="23" t="s">
        <v>89</v>
      </c>
      <c r="G98" s="20">
        <v>0</v>
      </c>
      <c r="H98" s="20"/>
      <c r="I98" s="20">
        <v>0</v>
      </c>
      <c r="J98" s="20"/>
      <c r="K98" s="20">
        <f>+G98+I98</f>
        <v>0</v>
      </c>
    </row>
    <row r="99" spans="1:13">
      <c r="A99" s="25"/>
      <c r="C99" s="22"/>
      <c r="E99" s="23"/>
      <c r="G99" s="20"/>
      <c r="H99" s="20"/>
      <c r="I99" s="20"/>
      <c r="J99" s="20"/>
      <c r="K99" s="20"/>
    </row>
    <row r="100" spans="1:13" ht="25">
      <c r="A100" s="25" t="s">
        <v>90</v>
      </c>
      <c r="C100" s="22">
        <f>+C98+1</f>
        <v>42</v>
      </c>
      <c r="E100" s="23" t="s">
        <v>91</v>
      </c>
      <c r="G100" s="20">
        <v>0</v>
      </c>
      <c r="H100" s="20"/>
      <c r="I100" s="20">
        <v>0</v>
      </c>
      <c r="J100" s="20"/>
      <c r="K100" s="20">
        <f>+G100+I100</f>
        <v>0</v>
      </c>
    </row>
    <row r="101" spans="1:13">
      <c r="A101" s="25"/>
      <c r="C101" s="22"/>
      <c r="E101" s="23"/>
      <c r="G101" s="20"/>
      <c r="H101" s="20"/>
      <c r="I101" s="20"/>
      <c r="J101" s="20"/>
      <c r="K101" s="20"/>
    </row>
    <row r="102" spans="1:13" ht="25">
      <c r="A102" s="25" t="s">
        <v>92</v>
      </c>
      <c r="C102" s="22">
        <f>+C100+1</f>
        <v>43</v>
      </c>
      <c r="E102" s="23" t="s">
        <v>93</v>
      </c>
      <c r="G102" s="20">
        <v>0</v>
      </c>
      <c r="H102" s="20"/>
      <c r="I102" s="20">
        <v>0</v>
      </c>
      <c r="J102" s="20"/>
      <c r="K102" s="20">
        <f>+G102+I102</f>
        <v>0</v>
      </c>
    </row>
    <row r="103" spans="1:13">
      <c r="A103" s="25"/>
      <c r="C103" s="22"/>
      <c r="G103" s="46" t="s">
        <v>14</v>
      </c>
      <c r="I103" s="46" t="s">
        <v>14</v>
      </c>
      <c r="K103" s="46" t="s">
        <v>14</v>
      </c>
    </row>
    <row r="104" spans="1:13" ht="25">
      <c r="A104" s="25"/>
      <c r="C104" s="22">
        <f>+C102+1</f>
        <v>44</v>
      </c>
      <c r="E104" s="23" t="s">
        <v>94</v>
      </c>
      <c r="G104" s="20">
        <f>SUM(G91:G103)</f>
        <v>22759444.629999999</v>
      </c>
      <c r="H104" s="20"/>
      <c r="I104" s="20">
        <f>SUM(I91:I103)</f>
        <v>46904630.589999996</v>
      </c>
      <c r="J104" s="20"/>
      <c r="K104" s="20">
        <f>SUM(K91:K103)</f>
        <v>69664075.219999999</v>
      </c>
    </row>
    <row r="105" spans="1:13">
      <c r="A105" s="25"/>
      <c r="C105" s="22"/>
      <c r="G105" s="46" t="s">
        <v>14</v>
      </c>
      <c r="I105" s="46" t="s">
        <v>14</v>
      </c>
      <c r="K105" s="46" t="s">
        <v>14</v>
      </c>
    </row>
    <row r="106" spans="1:13">
      <c r="A106" s="25"/>
      <c r="C106" s="22">
        <f>+C104+1</f>
        <v>45</v>
      </c>
      <c r="E106" s="23" t="s">
        <v>15</v>
      </c>
      <c r="G106" s="20">
        <f>+G86+G104</f>
        <v>234295960.21999997</v>
      </c>
      <c r="H106" s="20"/>
      <c r="I106" s="20">
        <f>+I86+I104</f>
        <v>49660263.949999996</v>
      </c>
      <c r="J106" s="20"/>
      <c r="K106" s="20">
        <f>+K86+K104</f>
        <v>283956224.16999996</v>
      </c>
      <c r="M106" s="47"/>
    </row>
    <row r="107" spans="1:13">
      <c r="C107" s="22"/>
      <c r="G107" s="46" t="s">
        <v>14</v>
      </c>
      <c r="I107" s="46" t="s">
        <v>14</v>
      </c>
      <c r="K107" s="46" t="s">
        <v>14</v>
      </c>
    </row>
    <row r="108" spans="1:13">
      <c r="C108" s="22"/>
      <c r="G108" s="46"/>
      <c r="I108" s="46"/>
      <c r="K108" s="46"/>
    </row>
    <row r="109" spans="1:13">
      <c r="C109" s="22"/>
      <c r="E109" s="21" t="s">
        <v>16</v>
      </c>
      <c r="G109" s="20"/>
    </row>
    <row r="110" spans="1:13">
      <c r="C110" s="22"/>
      <c r="G110" s="20"/>
    </row>
    <row r="111" spans="1:13" ht="13">
      <c r="A111" s="26" t="s">
        <v>95</v>
      </c>
      <c r="C111" s="22">
        <f>+C106+1</f>
        <v>46</v>
      </c>
      <c r="E111" s="21" t="s">
        <v>96</v>
      </c>
      <c r="G111" s="20">
        <v>50929678.369999997</v>
      </c>
      <c r="H111" s="19"/>
      <c r="I111" s="20">
        <v>4649281.5</v>
      </c>
      <c r="J111" s="19"/>
      <c r="K111" s="20">
        <f>+G111+I111</f>
        <v>55578959.869999997</v>
      </c>
    </row>
    <row r="112" spans="1:13">
      <c r="C112" s="22"/>
      <c r="G112" s="20"/>
      <c r="H112" s="20"/>
      <c r="I112" s="20"/>
      <c r="J112" s="20"/>
      <c r="K112" s="20"/>
    </row>
    <row r="113" spans="1:18">
      <c r="A113" s="26" t="s">
        <v>97</v>
      </c>
      <c r="C113" s="22">
        <f>C111+1</f>
        <v>47</v>
      </c>
      <c r="E113" s="20" t="s">
        <v>18</v>
      </c>
      <c r="G113" s="20">
        <v>-4487355.6900000004</v>
      </c>
      <c r="H113" s="20"/>
      <c r="I113" s="20">
        <v>-2908254.9099999983</v>
      </c>
      <c r="J113" s="20"/>
      <c r="K113" s="20">
        <f>+G113+I113</f>
        <v>-7395610.5999999987</v>
      </c>
      <c r="M113" s="26" t="s">
        <v>134</v>
      </c>
    </row>
    <row r="114" spans="1:18">
      <c r="C114" s="22"/>
      <c r="G114" s="20"/>
      <c r="H114" s="20"/>
      <c r="I114" s="20"/>
      <c r="J114" s="20"/>
      <c r="K114" s="20"/>
    </row>
    <row r="115" spans="1:18" ht="42.75" customHeight="1">
      <c r="A115" s="31" t="s">
        <v>98</v>
      </c>
      <c r="C115" s="22">
        <f>+C113+1</f>
        <v>48</v>
      </c>
      <c r="E115" s="23" t="s">
        <v>19</v>
      </c>
      <c r="G115" s="20">
        <v>0</v>
      </c>
      <c r="H115" s="20"/>
      <c r="I115" s="20">
        <v>0</v>
      </c>
      <c r="J115" s="20"/>
      <c r="K115" s="20">
        <f>+G115+I115</f>
        <v>0</v>
      </c>
      <c r="M115" s="48"/>
    </row>
    <row r="116" spans="1:18" ht="12.75" customHeight="1">
      <c r="A116" s="31"/>
      <c r="C116" s="22"/>
      <c r="E116" s="23"/>
      <c r="G116" s="20"/>
      <c r="H116" s="20"/>
      <c r="I116" s="20"/>
      <c r="J116" s="20"/>
      <c r="K116" s="20"/>
    </row>
    <row r="117" spans="1:18" ht="48" customHeight="1">
      <c r="A117" s="31"/>
      <c r="C117" s="22">
        <f>+C115+1</f>
        <v>49</v>
      </c>
      <c r="E117" s="41" t="s">
        <v>20</v>
      </c>
      <c r="G117" s="20">
        <v>0</v>
      </c>
      <c r="H117" s="20"/>
      <c r="I117" s="20">
        <v>0</v>
      </c>
      <c r="J117" s="20"/>
      <c r="K117" s="20">
        <f>+G117+I117</f>
        <v>0</v>
      </c>
      <c r="M117" s="48"/>
    </row>
    <row r="118" spans="1:18">
      <c r="C118" s="22"/>
      <c r="G118" s="20"/>
    </row>
    <row r="119" spans="1:18" ht="39">
      <c r="A119" s="48" t="s">
        <v>99</v>
      </c>
      <c r="C119" s="22">
        <f>+C117+1</f>
        <v>50</v>
      </c>
      <c r="E119" s="21" t="s">
        <v>21</v>
      </c>
      <c r="G119" s="20">
        <v>-1515012.18</v>
      </c>
      <c r="H119" s="20"/>
      <c r="I119" s="20">
        <v>0</v>
      </c>
      <c r="J119" s="20"/>
      <c r="K119" s="20">
        <f>+G119+I119</f>
        <v>-1515012.18</v>
      </c>
      <c r="M119" s="31" t="s">
        <v>100</v>
      </c>
      <c r="N119" s="24"/>
    </row>
    <row r="120" spans="1:18">
      <c r="C120" s="22"/>
      <c r="G120" s="46" t="s">
        <v>14</v>
      </c>
      <c r="I120" s="46" t="s">
        <v>14</v>
      </c>
      <c r="K120" s="46" t="s">
        <v>14</v>
      </c>
    </row>
    <row r="121" spans="1:18">
      <c r="C121" s="22">
        <f>+C119+1</f>
        <v>51</v>
      </c>
      <c r="E121" s="21" t="s">
        <v>22</v>
      </c>
      <c r="G121" s="20">
        <f>+G111+G113+G115+G117+G119</f>
        <v>44927310.5</v>
      </c>
      <c r="H121" s="20"/>
      <c r="I121" s="20">
        <f>+I111+I113+I115+I117+I119</f>
        <v>1741026.5900000017</v>
      </c>
      <c r="J121" s="20"/>
      <c r="K121" s="20">
        <f>+K111+K113+K115+K117+K119</f>
        <v>46668337.089999996</v>
      </c>
    </row>
    <row r="122" spans="1:18">
      <c r="C122" s="22"/>
      <c r="G122" s="46" t="s">
        <v>14</v>
      </c>
      <c r="I122" s="46" t="s">
        <v>14</v>
      </c>
      <c r="K122" s="46" t="s">
        <v>14</v>
      </c>
    </row>
    <row r="123" spans="1:18">
      <c r="C123" s="22">
        <f>+C121+1</f>
        <v>52</v>
      </c>
      <c r="E123" s="21" t="s">
        <v>101</v>
      </c>
      <c r="G123" s="44">
        <f>+G106-G121</f>
        <v>189368649.71999997</v>
      </c>
      <c r="H123" s="44"/>
      <c r="I123" s="44">
        <f>+I106-I121</f>
        <v>47919237.359999992</v>
      </c>
      <c r="J123" s="44"/>
      <c r="K123" s="44">
        <f>+K106-K121</f>
        <v>237287887.07999995</v>
      </c>
    </row>
    <row r="124" spans="1:18">
      <c r="C124" s="22"/>
      <c r="G124" s="46" t="s">
        <v>102</v>
      </c>
      <c r="I124" s="46" t="s">
        <v>102</v>
      </c>
      <c r="K124" s="46" t="s">
        <v>102</v>
      </c>
    </row>
    <row r="125" spans="1:18">
      <c r="C125" s="22"/>
      <c r="G125" s="44"/>
      <c r="R125" s="20"/>
    </row>
    <row r="126" spans="1:18">
      <c r="C126" s="22"/>
      <c r="G126" s="46"/>
    </row>
    <row r="127" spans="1:18">
      <c r="C127" s="22"/>
      <c r="G127" s="44"/>
    </row>
    <row r="128" spans="1:18">
      <c r="C128" s="22"/>
      <c r="G128" s="44"/>
    </row>
    <row r="129" spans="3:7">
      <c r="C129" s="22"/>
      <c r="G129" s="49"/>
    </row>
    <row r="130" spans="3:7">
      <c r="C130" s="22"/>
      <c r="G130" s="46"/>
    </row>
    <row r="131" spans="3:7">
      <c r="C131" s="22"/>
      <c r="G131" s="44"/>
    </row>
    <row r="132" spans="3:7">
      <c r="C132" s="22"/>
      <c r="G132" s="44"/>
    </row>
    <row r="133" spans="3:7">
      <c r="C133" s="22"/>
      <c r="G133" s="44"/>
    </row>
    <row r="134" spans="3:7">
      <c r="C134" s="22"/>
      <c r="G134" s="44"/>
    </row>
    <row r="135" spans="3:7">
      <c r="C135" s="22"/>
      <c r="G135" s="44"/>
    </row>
    <row r="136" spans="3:7">
      <c r="C136" s="22"/>
      <c r="G136" s="44"/>
    </row>
    <row r="137" spans="3:7">
      <c r="C137" s="22"/>
      <c r="G137" s="44"/>
    </row>
  </sheetData>
  <printOptions horizontalCentered="1" verticalCentered="1"/>
  <pageMargins left="0.5" right="0" top="0" bottom="0.5" header="0" footer="0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YyMzY4PC9Vc2VyTmFtZT48RGF0ZVRpbWU+NC8xMy8yMDIzIDEyOjUwOjM5IFBNPC9EYXRlVGltZT48TGFiZWxTdHJpbmc+QUVQIEludGVybmFsPC9MYWJlbFN0cmluZz48L2l0ZW0+PC9sYWJlbEhpc3Rvcnk+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B2B05C9B-0A8D-4478-A174-2243D1B7B37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72F22EB-3067-4618-AC6F-3E4DB96725AE}">
  <ds:schemaRefs>
    <ds:schemaRef ds:uri="http://schemas.microsoft.com/office/2006/metadata/properties"/>
    <ds:schemaRef ds:uri="http://schemas.microsoft.com/office/2006/documentManagement/types"/>
    <ds:schemaRef ds:uri="51831b8d-857f-44dd-949b-652450d1a5d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b640fb8-5a34-41c1-9307-1b790ff29a8b"/>
    <ds:schemaRef ds:uri="http://www.w3.org/XML/1998/namespace"/>
    <ds:schemaRef ds:uri="http://purl.org/dc/dcmitype/"/>
    <ds:schemaRef ds:uri="a1040523-5304-4b09-b6d4-64a124c994e2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36604D9-D643-479D-ADED-F03A8DBC86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6DDAD9-1A00-4A35-9193-B375F1AAA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6FBDE76-96B3-4308-BB79-B2188CD0D9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7 P5</vt:lpstr>
      <vt:lpstr>7 P5(A)</vt:lpstr>
      <vt:lpstr>'7 P5'!Print_Area</vt:lpstr>
      <vt:lpstr>'7 P5'!Print_Titles</vt:lpstr>
      <vt:lpstr>'7 P5(A)'!Print_Titles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2017-01-17T16:55:48Z</cp:lastPrinted>
  <dcterms:created xsi:type="dcterms:W3CDTF">2016-05-06T12:42:30Z</dcterms:created>
  <dcterms:modified xsi:type="dcterms:W3CDTF">2023-08-26T21:58:33Z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c13d5755-361b-42c1-9e7e-f28aa25045bd</vt:lpwstr>
  </property>
  <property fmtid="{D5CDD505-2E9C-101B-9397-08002B2CF9AE}" pid="3" name="bjSaver">
    <vt:lpwstr>xZzrf02Aubzx74tgVp24Vul5jA7mQze+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bjClsUserRVM">
    <vt:lpwstr>[]</vt:lpwstr>
  </property>
  <property fmtid="{D5CDD505-2E9C-101B-9397-08002B2CF9AE}" pid="8" name="bjLabelHistoryID">
    <vt:lpwstr>{B2B05C9B-0A8D-4478-A174-2243D1B7B37E}</vt:lpwstr>
  </property>
  <property fmtid="{D5CDD505-2E9C-101B-9397-08002B2CF9AE}" pid="9" name="MSIP_Label_69f43042-6bda-44b2-91eb-eca3d3d484f4_SiteId">
    <vt:lpwstr>15f3c881-6b03-4ff6-8559-77bf5177818f</vt:lpwstr>
  </property>
  <property fmtid="{D5CDD505-2E9C-101B-9397-08002B2CF9AE}" pid="10" name="MSIP_Label_69f43042-6bda-44b2-91eb-eca3d3d484f4_Name">
    <vt:lpwstr>AEP Internal</vt:lpwstr>
  </property>
  <property fmtid="{D5CDD505-2E9C-101B-9397-08002B2CF9AE}" pid="11" name="MSIP_Label_69f43042-6bda-44b2-91eb-eca3d3d484f4_Enabled">
    <vt:lpwstr>true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