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ase No 2023-00158 Farmers RECC Rate Case\AG Data Request\"/>
    </mc:Choice>
  </mc:AlternateContent>
  <xr:revisionPtr revIDLastSave="0" documentId="13_ncr:1_{F9CAA0F8-1B68-4988-9AE6-43BAAF0983D8}" xr6:coauthVersionLast="36" xr6:coauthVersionMax="36" xr10:uidLastSave="{00000000-0000-0000-0000-000000000000}"/>
  <bookViews>
    <workbookView xWindow="0" yWindow="0" windowWidth="24000" windowHeight="10110" tabRatio="690" xr2:uid="{00000000-000D-0000-FFFF-FFFF00000000}"/>
  </bookViews>
  <sheets>
    <sheet name="Debt 12 31 22" sheetId="11" r:id="rId1"/>
  </sheets>
  <definedNames>
    <definedName name="_xlnm.Print_Area" localSheetId="0">'Debt 12 31 22'!$A$5:$K$83</definedName>
  </definedNames>
  <calcPr calcId="191029"/>
</workbook>
</file>

<file path=xl/calcChain.xml><?xml version="1.0" encoding="utf-8"?>
<calcChain xmlns="http://schemas.openxmlformats.org/spreadsheetml/2006/main">
  <c r="I75" i="11" l="1"/>
  <c r="I74" i="11"/>
  <c r="K75" i="11"/>
  <c r="K74" i="11"/>
  <c r="H76" i="11" l="1"/>
  <c r="G75" i="11"/>
  <c r="G74" i="11"/>
  <c r="H69" i="11"/>
  <c r="H68" i="11"/>
  <c r="H67" i="11"/>
  <c r="H66" i="11"/>
  <c r="H65" i="11"/>
  <c r="H64" i="11"/>
  <c r="H63" i="11"/>
  <c r="H62" i="11"/>
  <c r="H61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75" i="11" l="1"/>
  <c r="H74" i="11"/>
  <c r="I78" i="11"/>
  <c r="I81" i="11" s="1"/>
  <c r="I82" i="11" s="1"/>
  <c r="I83" i="11" s="1"/>
  <c r="K78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Jennie Phelps</author>
  </authors>
  <commentList>
    <comment ref="F74" authorId="0" shapeId="0" xr:uid="{1D13E53A-2344-4029-8081-0D7D250A3270}">
      <text>
        <r>
          <rPr>
            <b/>
            <sz val="9"/>
            <color indexed="81"/>
            <rFont val="Tahoma"/>
            <family val="2"/>
          </rPr>
          <t>Acct. 224.07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5" authorId="0" shapeId="0" xr:uid="{F9A36FE7-E037-4426-BA61-8F53BBDDE813}">
      <text>
        <r>
          <rPr>
            <b/>
            <sz val="9"/>
            <color indexed="81"/>
            <rFont val="Tahoma"/>
            <family val="2"/>
          </rPr>
          <t>Acct. 224.12</t>
        </r>
      </text>
    </comment>
  </commentList>
</comments>
</file>

<file path=xl/sharedStrings.xml><?xml version="1.0" encoding="utf-8"?>
<sst xmlns="http://schemas.openxmlformats.org/spreadsheetml/2006/main" count="216" uniqueCount="96">
  <si>
    <t>Note</t>
  </si>
  <si>
    <t>Interest</t>
  </si>
  <si>
    <t>Number</t>
  </si>
  <si>
    <t>Rate</t>
  </si>
  <si>
    <t>9016-001</t>
  </si>
  <si>
    <t>9017-001</t>
  </si>
  <si>
    <t>9018-001</t>
  </si>
  <si>
    <t>9018-002</t>
  </si>
  <si>
    <t>9018-003</t>
  </si>
  <si>
    <t>9020-010</t>
  </si>
  <si>
    <t>9020-011</t>
  </si>
  <si>
    <t>9020-012</t>
  </si>
  <si>
    <t>9022-001</t>
  </si>
  <si>
    <t>Principal</t>
  </si>
  <si>
    <t>CFC Debt</t>
  </si>
  <si>
    <t>Farmers RECC</t>
  </si>
  <si>
    <t>FFB</t>
  </si>
  <si>
    <t>Acct</t>
  </si>
  <si>
    <t>Fixed or</t>
  </si>
  <si>
    <t xml:space="preserve">Date of </t>
  </si>
  <si>
    <t>Date of</t>
  </si>
  <si>
    <t>Original</t>
  </si>
  <si>
    <t>Rolling 12 Mo</t>
  </si>
  <si>
    <t>No.</t>
  </si>
  <si>
    <t>Desg</t>
  </si>
  <si>
    <t>Variable</t>
  </si>
  <si>
    <t>Issue</t>
  </si>
  <si>
    <t>Maturity</t>
  </si>
  <si>
    <t>Balance</t>
  </si>
  <si>
    <t>Payments</t>
  </si>
  <si>
    <t>Interest Cost</t>
  </si>
  <si>
    <t>F</t>
  </si>
  <si>
    <t>FFB-2-1</t>
  </si>
  <si>
    <t>AP8</t>
  </si>
  <si>
    <t>FFB-2-2</t>
  </si>
  <si>
    <t>FFB-2-3</t>
  </si>
  <si>
    <t>FFB-2-4</t>
  </si>
  <si>
    <t>FFB-2-5</t>
  </si>
  <si>
    <t>FFB-2-6</t>
  </si>
  <si>
    <t>FFB-2-7</t>
  </si>
  <si>
    <t>FFB-2-8</t>
  </si>
  <si>
    <t>FFB-3-1</t>
  </si>
  <si>
    <t>AR8</t>
  </si>
  <si>
    <t>FFB-3-2</t>
  </si>
  <si>
    <t>FFB-3-3</t>
  </si>
  <si>
    <t>FFB-3-4</t>
  </si>
  <si>
    <t>FFB-3-5</t>
  </si>
  <si>
    <t>FFB-3-6</t>
  </si>
  <si>
    <t>FFB-3-7</t>
  </si>
  <si>
    <t>FFB-3-8</t>
  </si>
  <si>
    <t>FFB-3-9</t>
  </si>
  <si>
    <t>FFB-4-1</t>
  </si>
  <si>
    <t>AS8</t>
  </si>
  <si>
    <t>FFB-4-2</t>
  </si>
  <si>
    <t>FFB-4-3</t>
  </si>
  <si>
    <t>V</t>
  </si>
  <si>
    <t>FFB-4-4</t>
  </si>
  <si>
    <t>FFB-4-5</t>
  </si>
  <si>
    <t>FFB-4-6</t>
  </si>
  <si>
    <t>FFB-4-7</t>
  </si>
  <si>
    <t>FFB-4-8</t>
  </si>
  <si>
    <t>FFB-4-9</t>
  </si>
  <si>
    <t>FFB-4-10</t>
  </si>
  <si>
    <t>FFB-4-11</t>
  </si>
  <si>
    <t>FFB-4-12</t>
  </si>
  <si>
    <t>FFB-4-13</t>
  </si>
  <si>
    <t>FFB-5-1</t>
  </si>
  <si>
    <t>AT48</t>
  </si>
  <si>
    <t>FFB-5-2</t>
  </si>
  <si>
    <t>FFB-5-3</t>
  </si>
  <si>
    <t>FFB-5-4</t>
  </si>
  <si>
    <t>FFB-5-5</t>
  </si>
  <si>
    <t>FFB-5-6</t>
  </si>
  <si>
    <t>FFB-5-7</t>
  </si>
  <si>
    <t>FFB-5-8</t>
  </si>
  <si>
    <t>FFB-5-9</t>
  </si>
  <si>
    <t>CFC</t>
  </si>
  <si>
    <t xml:space="preserve">REDLG </t>
  </si>
  <si>
    <t>TOTAL DEBT</t>
  </si>
  <si>
    <t>Variable:</t>
  </si>
  <si>
    <t>Fixed:</t>
  </si>
  <si>
    <t>FFB-5-10</t>
  </si>
  <si>
    <t>FFB-5-11</t>
  </si>
  <si>
    <t>FFB-5-12</t>
  </si>
  <si>
    <t>FFB-5-13</t>
  </si>
  <si>
    <t>Total Debt (excludes REDLG):</t>
  </si>
  <si>
    <t>FFB-5-14</t>
  </si>
  <si>
    <t>FFB-6-1</t>
  </si>
  <si>
    <t>AU48</t>
  </si>
  <si>
    <t>FFB-6-2</t>
  </si>
  <si>
    <t>FFB-6-3</t>
  </si>
  <si>
    <t>FFB Debt</t>
  </si>
  <si>
    <t>Case No. 2023-00158</t>
  </si>
  <si>
    <t>OAG Response 30.b.</t>
  </si>
  <si>
    <t>Witness: Jennie Phelps</t>
  </si>
  <si>
    <t>DEBT SCHEDULE AS OF DECEMBER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</si>
</sst>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%"/>
    <numFmt numFmtId="165" formatCode="0.0%"/>
    <numFmt numFmtId="166" formatCode="m/d/yyyy;@"/>
    <numFmt numFmtId="173" formatCode="mm/dd/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rgb="FF0070C0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Arial"/>
      <family val="2"/>
    </font>
    <font>
      <i/>
      <sz val="12"/>
      <color rgb="FF0070C0"/>
      <name val="Arial"/>
      <family val="2"/>
    </font>
    <font>
      <i/>
      <sz val="12"/>
      <color rgb="FFFF0000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9">
    <xf numFmtId="0" fontId="0" fillId="0" borderId="0" xfId="0"/>
    <xf numFmtId="164" fontId="19" fillId="0" borderId="0" xfId="0" applyNumberFormat="1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/>
    </xf>
    <xf numFmtId="0" fontId="18" fillId="0" borderId="0" xfId="0" applyFont="1" applyBorder="1"/>
    <xf numFmtId="10" fontId="18" fillId="0" borderId="0" xfId="0" applyNumberFormat="1" applyFont="1" applyBorder="1" applyAlignment="1">
      <alignment horizontal="center"/>
    </xf>
    <xf numFmtId="166" fontId="18" fillId="0" borderId="0" xfId="0" applyNumberFormat="1" applyFont="1" applyBorder="1" applyAlignment="1">
      <alignment horizontal="center"/>
    </xf>
    <xf numFmtId="43" fontId="18" fillId="0" borderId="0" xfId="0" applyNumberFormat="1" applyFont="1" applyBorder="1"/>
    <xf numFmtId="0" fontId="18" fillId="0" borderId="0" xfId="0" applyFont="1" applyFill="1" applyBorder="1"/>
    <xf numFmtId="10" fontId="19" fillId="0" borderId="0" xfId="0" applyNumberFormat="1" applyFont="1" applyFill="1" applyBorder="1" applyAlignment="1">
      <alignment horizontal="center"/>
    </xf>
    <xf numFmtId="43" fontId="19" fillId="0" borderId="0" xfId="0" applyNumberFormat="1" applyFont="1" applyFill="1" applyBorder="1"/>
    <xf numFmtId="43" fontId="19" fillId="0" borderId="0" xfId="0" applyNumberFormat="1" applyFont="1" applyBorder="1"/>
    <xf numFmtId="166" fontId="19" fillId="0" borderId="0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21" fillId="0" borderId="0" xfId="0" applyFont="1" applyBorder="1"/>
    <xf numFmtId="0" fontId="21" fillId="0" borderId="0" xfId="0" applyFont="1" applyFill="1" applyBorder="1" applyAlignment="1">
      <alignment horizontal="center"/>
    </xf>
    <xf numFmtId="10" fontId="21" fillId="0" borderId="0" xfId="2" applyNumberFormat="1" applyFont="1" applyFill="1" applyBorder="1"/>
    <xf numFmtId="0" fontId="22" fillId="0" borderId="0" xfId="0" applyFont="1" applyBorder="1"/>
    <xf numFmtId="0" fontId="20" fillId="0" borderId="0" xfId="0" applyFont="1" applyBorder="1"/>
    <xf numFmtId="0" fontId="21" fillId="0" borderId="17" xfId="0" applyFont="1" applyBorder="1"/>
    <xf numFmtId="10" fontId="22" fillId="0" borderId="0" xfId="2" applyNumberFormat="1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43" fontId="26" fillId="0" borderId="0" xfId="0" applyNumberFormat="1" applyFont="1" applyBorder="1"/>
    <xf numFmtId="0" fontId="26" fillId="0" borderId="0" xfId="0" applyFont="1" applyBorder="1"/>
    <xf numFmtId="43" fontId="26" fillId="0" borderId="0" xfId="1" applyFont="1" applyBorder="1"/>
    <xf numFmtId="43" fontId="26" fillId="0" borderId="0" xfId="1" applyFont="1" applyFill="1" applyBorder="1"/>
    <xf numFmtId="10" fontId="26" fillId="0" borderId="0" xfId="2" applyNumberFormat="1" applyFont="1" applyBorder="1"/>
    <xf numFmtId="10" fontId="26" fillId="0" borderId="0" xfId="2" applyNumberFormat="1" applyFont="1" applyFill="1" applyBorder="1"/>
    <xf numFmtId="0" fontId="26" fillId="0" borderId="14" xfId="0" applyFont="1" applyBorder="1"/>
    <xf numFmtId="0" fontId="26" fillId="0" borderId="15" xfId="0" applyFont="1" applyBorder="1"/>
    <xf numFmtId="0" fontId="26" fillId="0" borderId="16" xfId="0" applyFont="1" applyBorder="1"/>
    <xf numFmtId="0" fontId="26" fillId="0" borderId="17" xfId="0" applyFont="1" applyBorder="1"/>
    <xf numFmtId="0" fontId="27" fillId="0" borderId="17" xfId="0" applyFont="1" applyBorder="1"/>
    <xf numFmtId="43" fontId="26" fillId="0" borderId="18" xfId="0" applyNumberFormat="1" applyFont="1" applyBorder="1"/>
    <xf numFmtId="43" fontId="26" fillId="0" borderId="10" xfId="0" applyNumberFormat="1" applyFont="1" applyBorder="1"/>
    <xf numFmtId="43" fontId="26" fillId="0" borderId="19" xfId="0" applyNumberFormat="1" applyFont="1" applyBorder="1"/>
    <xf numFmtId="0" fontId="26" fillId="0" borderId="18" xfId="0" applyFont="1" applyBorder="1"/>
    <xf numFmtId="0" fontId="28" fillId="0" borderId="20" xfId="0" applyFont="1" applyBorder="1" applyAlignment="1">
      <alignment horizontal="right"/>
    </xf>
    <xf numFmtId="0" fontId="28" fillId="0" borderId="10" xfId="0" applyFont="1" applyBorder="1" applyAlignment="1">
      <alignment horizontal="right"/>
    </xf>
    <xf numFmtId="0" fontId="28" fillId="0" borderId="10" xfId="0" applyFont="1" applyBorder="1"/>
    <xf numFmtId="0" fontId="26" fillId="0" borderId="10" xfId="0" applyFont="1" applyBorder="1"/>
    <xf numFmtId="0" fontId="26" fillId="0" borderId="19" xfId="0" applyFont="1" applyBorder="1"/>
    <xf numFmtId="0" fontId="26" fillId="0" borderId="0" xfId="0" applyFont="1" applyBorder="1" applyAlignment="1">
      <alignment horizontal="right"/>
    </xf>
    <xf numFmtId="165" fontId="26" fillId="0" borderId="0" xfId="2" applyNumberFormat="1" applyFont="1" applyBorder="1"/>
    <xf numFmtId="43" fontId="26" fillId="0" borderId="0" xfId="0" applyNumberFormat="1" applyFont="1" applyBorder="1" applyAlignment="1">
      <alignment horizontal="right"/>
    </xf>
    <xf numFmtId="0" fontId="22" fillId="0" borderId="17" xfId="0" applyFont="1" applyBorder="1"/>
    <xf numFmtId="0" fontId="23" fillId="0" borderId="0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73" fontId="19" fillId="0" borderId="0" xfId="0" applyNumberFormat="1" applyFont="1" applyBorder="1" applyAlignment="1">
      <alignment horizontal="center"/>
    </xf>
    <xf numFmtId="173" fontId="19" fillId="0" borderId="0" xfId="0" applyNumberFormat="1" applyFont="1" applyFill="1" applyBorder="1" applyAlignment="1">
      <alignment horizontal="center"/>
    </xf>
    <xf numFmtId="0" fontId="29" fillId="0" borderId="0" xfId="0" applyFont="1" applyBorder="1"/>
    <xf numFmtId="0" fontId="29" fillId="0" borderId="0" xfId="0" applyFont="1" applyBorder="1" applyAlignment="1">
      <alignment horizontal="right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7BC78-C5FE-466C-8076-3012605A85AA}">
  <sheetPr>
    <pageSetUpPr fitToPage="1"/>
  </sheetPr>
  <dimension ref="A1:L86"/>
  <sheetViews>
    <sheetView tabSelected="1" workbookViewId="0">
      <selection activeCell="F11" sqref="F11"/>
    </sheetView>
  </sheetViews>
  <sheetFormatPr defaultRowHeight="15" x14ac:dyDescent="0.2"/>
  <cols>
    <col min="1" max="1" width="15.140625" style="25" customWidth="1"/>
    <col min="2" max="2" width="7" style="25" customWidth="1"/>
    <col min="3" max="3" width="13.140625" style="25" customWidth="1"/>
    <col min="4" max="4" width="10.140625" style="25" bestFit="1" customWidth="1"/>
    <col min="5" max="5" width="17.42578125" style="25" bestFit="1" customWidth="1"/>
    <col min="6" max="6" width="15.85546875" style="25" customWidth="1"/>
    <col min="7" max="7" width="18.28515625" style="25" customWidth="1"/>
    <col min="8" max="8" width="18.42578125" style="25" customWidth="1"/>
    <col min="9" max="9" width="18.85546875" style="25" customWidth="1"/>
    <col min="10" max="10" width="5.42578125" style="25" customWidth="1"/>
    <col min="11" max="11" width="17.42578125" style="25" bestFit="1" customWidth="1"/>
    <col min="12" max="12" width="19" style="25" customWidth="1"/>
    <col min="13" max="16384" width="9.140625" style="25"/>
  </cols>
  <sheetData>
    <row r="1" spans="1:12" s="54" customFormat="1" ht="15.75" x14ac:dyDescent="0.25">
      <c r="A1" s="54" t="s">
        <v>15</v>
      </c>
      <c r="K1" s="55" t="s">
        <v>94</v>
      </c>
    </row>
    <row r="2" spans="1:12" s="54" customFormat="1" ht="15.75" x14ac:dyDescent="0.25">
      <c r="A2" s="54" t="s">
        <v>92</v>
      </c>
    </row>
    <row r="3" spans="1:12" s="54" customFormat="1" ht="15.75" x14ac:dyDescent="0.25">
      <c r="A3" s="54" t="s">
        <v>93</v>
      </c>
    </row>
    <row r="4" spans="1:12" s="54" customFormat="1" ht="15.75" x14ac:dyDescent="0.25"/>
    <row r="5" spans="1:12" ht="15.75" x14ac:dyDescent="0.25">
      <c r="A5" s="56" t="s">
        <v>95</v>
      </c>
      <c r="B5" s="57"/>
      <c r="C5" s="57"/>
      <c r="D5" s="57"/>
      <c r="E5" s="57"/>
      <c r="F5" s="57"/>
      <c r="G5" s="57"/>
      <c r="H5" s="57"/>
      <c r="I5" s="57"/>
      <c r="J5" s="57"/>
      <c r="K5" s="58"/>
      <c r="L5" s="26"/>
    </row>
    <row r="6" spans="1:12" ht="15.75" x14ac:dyDescent="0.25">
      <c r="A6" s="5"/>
      <c r="B6" s="5"/>
      <c r="C6" s="6"/>
      <c r="D6" s="6"/>
      <c r="E6" s="7"/>
      <c r="F6" s="7"/>
      <c r="G6" s="8"/>
      <c r="H6" s="8"/>
      <c r="I6" s="8"/>
      <c r="J6" s="8"/>
      <c r="L6" s="24"/>
    </row>
    <row r="7" spans="1:12" ht="15.75" x14ac:dyDescent="0.25">
      <c r="A7" s="49" t="s">
        <v>91</v>
      </c>
      <c r="B7" s="50"/>
      <c r="C7" s="50"/>
      <c r="D7" s="50"/>
      <c r="E7" s="50"/>
      <c r="F7" s="50"/>
      <c r="G7" s="50"/>
      <c r="H7" s="50"/>
      <c r="I7" s="50"/>
      <c r="J7" s="50"/>
      <c r="K7" s="51"/>
    </row>
    <row r="8" spans="1:12" ht="15.75" x14ac:dyDescent="0.25">
      <c r="A8" s="23" t="s">
        <v>17</v>
      </c>
      <c r="B8" s="23" t="s">
        <v>0</v>
      </c>
      <c r="C8" s="23" t="s">
        <v>1</v>
      </c>
      <c r="D8" s="23" t="s">
        <v>18</v>
      </c>
      <c r="E8" s="23" t="s">
        <v>19</v>
      </c>
      <c r="F8" s="23" t="s">
        <v>20</v>
      </c>
      <c r="G8" s="23" t="s">
        <v>21</v>
      </c>
      <c r="H8" s="23" t="s">
        <v>13</v>
      </c>
      <c r="I8" s="23"/>
      <c r="J8" s="23"/>
      <c r="K8" s="23" t="s">
        <v>22</v>
      </c>
    </row>
    <row r="9" spans="1:12" ht="15.75" x14ac:dyDescent="0.25">
      <c r="A9" s="22" t="s">
        <v>23</v>
      </c>
      <c r="B9" s="22" t="s">
        <v>24</v>
      </c>
      <c r="C9" s="22" t="s">
        <v>3</v>
      </c>
      <c r="D9" s="22" t="s">
        <v>25</v>
      </c>
      <c r="E9" s="22" t="s">
        <v>26</v>
      </c>
      <c r="F9" s="22" t="s">
        <v>27</v>
      </c>
      <c r="G9" s="22" t="s">
        <v>28</v>
      </c>
      <c r="H9" s="22" t="s">
        <v>29</v>
      </c>
      <c r="I9" s="22" t="s">
        <v>28</v>
      </c>
      <c r="J9" s="22"/>
      <c r="K9" s="22" t="s">
        <v>30</v>
      </c>
      <c r="L9" s="26"/>
    </row>
    <row r="10" spans="1:12" x14ac:dyDescent="0.2">
      <c r="A10" s="3" t="s">
        <v>32</v>
      </c>
      <c r="B10" s="3" t="s">
        <v>33</v>
      </c>
      <c r="C10" s="4">
        <v>4.7699999999999999E-2</v>
      </c>
      <c r="D10" s="10" t="s">
        <v>31</v>
      </c>
      <c r="E10" s="53">
        <v>37845</v>
      </c>
      <c r="F10" s="53">
        <v>13880</v>
      </c>
      <c r="G10" s="11">
        <v>5000000</v>
      </c>
      <c r="H10" s="11">
        <f t="shared" ref="H10:H56" si="0">G10-I10</f>
        <v>1770187</v>
      </c>
      <c r="I10" s="11">
        <v>3229813</v>
      </c>
      <c r="J10" s="11"/>
      <c r="K10" s="27">
        <v>162412</v>
      </c>
      <c r="L10" s="26"/>
    </row>
    <row r="11" spans="1:12" x14ac:dyDescent="0.2">
      <c r="A11" s="3" t="s">
        <v>34</v>
      </c>
      <c r="B11" s="3" t="s">
        <v>33</v>
      </c>
      <c r="C11" s="4">
        <v>4.7699999999999999E-2</v>
      </c>
      <c r="D11" s="10" t="s">
        <v>31</v>
      </c>
      <c r="E11" s="53">
        <v>37935</v>
      </c>
      <c r="F11" s="53">
        <v>13880</v>
      </c>
      <c r="G11" s="11">
        <v>1000000</v>
      </c>
      <c r="H11" s="11">
        <f t="shared" si="0"/>
        <v>354037</v>
      </c>
      <c r="I11" s="11">
        <v>645963</v>
      </c>
      <c r="J11" s="11"/>
      <c r="K11" s="27">
        <v>32483</v>
      </c>
      <c r="L11" s="26"/>
    </row>
    <row r="12" spans="1:12" x14ac:dyDescent="0.2">
      <c r="A12" s="3" t="s">
        <v>35</v>
      </c>
      <c r="B12" s="3" t="s">
        <v>33</v>
      </c>
      <c r="C12" s="4">
        <v>4.7699999999999999E-2</v>
      </c>
      <c r="D12" s="10" t="s">
        <v>31</v>
      </c>
      <c r="E12" s="53">
        <v>38034</v>
      </c>
      <c r="F12" s="53">
        <v>13880</v>
      </c>
      <c r="G12" s="11">
        <v>1000000</v>
      </c>
      <c r="H12" s="11">
        <f t="shared" si="0"/>
        <v>354037</v>
      </c>
      <c r="I12" s="11">
        <v>645963</v>
      </c>
      <c r="J12" s="11"/>
      <c r="K12" s="27">
        <v>32483</v>
      </c>
      <c r="L12" s="26"/>
    </row>
    <row r="13" spans="1:12" x14ac:dyDescent="0.2">
      <c r="A13" s="3" t="s">
        <v>36</v>
      </c>
      <c r="B13" s="3" t="s">
        <v>33</v>
      </c>
      <c r="C13" s="4">
        <v>4.7699999999999999E-2</v>
      </c>
      <c r="D13" s="10" t="s">
        <v>31</v>
      </c>
      <c r="E13" s="53">
        <v>38337</v>
      </c>
      <c r="F13" s="53">
        <v>13880</v>
      </c>
      <c r="G13" s="11">
        <v>2000000</v>
      </c>
      <c r="H13" s="11">
        <f t="shared" si="0"/>
        <v>708075</v>
      </c>
      <c r="I13" s="11">
        <v>1291925</v>
      </c>
      <c r="J13" s="11"/>
      <c r="K13" s="27">
        <v>64966</v>
      </c>
      <c r="L13" s="26"/>
    </row>
    <row r="14" spans="1:12" x14ac:dyDescent="0.2">
      <c r="A14" s="3" t="s">
        <v>37</v>
      </c>
      <c r="B14" s="3" t="s">
        <v>33</v>
      </c>
      <c r="C14" s="4">
        <v>4.3529999999999999E-2</v>
      </c>
      <c r="D14" s="10" t="s">
        <v>31</v>
      </c>
      <c r="E14" s="53">
        <v>38595</v>
      </c>
      <c r="F14" s="53">
        <v>13880</v>
      </c>
      <c r="G14" s="11">
        <v>3000000</v>
      </c>
      <c r="H14" s="11">
        <f t="shared" si="0"/>
        <v>1094827</v>
      </c>
      <c r="I14" s="11">
        <v>1905173</v>
      </c>
      <c r="J14" s="11"/>
      <c r="K14" s="27">
        <v>87730</v>
      </c>
      <c r="L14" s="26"/>
    </row>
    <row r="15" spans="1:12" x14ac:dyDescent="0.2">
      <c r="A15" s="3" t="s">
        <v>38</v>
      </c>
      <c r="B15" s="3" t="s">
        <v>33</v>
      </c>
      <c r="C15" s="4">
        <v>4.6710000000000002E-2</v>
      </c>
      <c r="D15" s="10" t="s">
        <v>31</v>
      </c>
      <c r="E15" s="53">
        <v>38714</v>
      </c>
      <c r="F15" s="53">
        <v>13880</v>
      </c>
      <c r="G15" s="11">
        <v>1000000</v>
      </c>
      <c r="H15" s="11">
        <f t="shared" si="0"/>
        <v>349430</v>
      </c>
      <c r="I15" s="11">
        <v>650570</v>
      </c>
      <c r="J15" s="11"/>
      <c r="K15" s="27">
        <v>32061</v>
      </c>
      <c r="L15" s="26"/>
    </row>
    <row r="16" spans="1:12" x14ac:dyDescent="0.2">
      <c r="A16" s="3" t="s">
        <v>39</v>
      </c>
      <c r="B16" s="3" t="s">
        <v>33</v>
      </c>
      <c r="C16" s="4">
        <v>4.5870000000000001E-2</v>
      </c>
      <c r="D16" s="10" t="s">
        <v>31</v>
      </c>
      <c r="E16" s="53">
        <v>38776</v>
      </c>
      <c r="F16" s="53">
        <v>13880</v>
      </c>
      <c r="G16" s="11">
        <v>1000000</v>
      </c>
      <c r="H16" s="11">
        <f t="shared" si="0"/>
        <v>351961</v>
      </c>
      <c r="I16" s="11">
        <v>648039</v>
      </c>
      <c r="J16" s="11"/>
      <c r="K16" s="27">
        <v>31384</v>
      </c>
      <c r="L16" s="26"/>
    </row>
    <row r="17" spans="1:12" x14ac:dyDescent="0.2">
      <c r="A17" s="3" t="s">
        <v>40</v>
      </c>
      <c r="B17" s="3" t="s">
        <v>33</v>
      </c>
      <c r="C17" s="4">
        <v>4.8980000000000003E-2</v>
      </c>
      <c r="D17" s="10" t="s">
        <v>31</v>
      </c>
      <c r="E17" s="53">
        <v>39016</v>
      </c>
      <c r="F17" s="53">
        <v>13880</v>
      </c>
      <c r="G17" s="11">
        <v>1000000</v>
      </c>
      <c r="H17" s="11">
        <f t="shared" si="0"/>
        <v>334611</v>
      </c>
      <c r="I17" s="11">
        <v>665389</v>
      </c>
      <c r="J17" s="11"/>
      <c r="K17" s="27">
        <v>34323</v>
      </c>
      <c r="L17" s="26"/>
    </row>
    <row r="18" spans="1:12" x14ac:dyDescent="0.2">
      <c r="A18" s="3" t="s">
        <v>41</v>
      </c>
      <c r="B18" s="3" t="s">
        <v>42</v>
      </c>
      <c r="C18" s="4">
        <v>3.406E-2</v>
      </c>
      <c r="D18" s="10" t="s">
        <v>31</v>
      </c>
      <c r="E18" s="53">
        <v>39840</v>
      </c>
      <c r="F18" s="53">
        <v>14976</v>
      </c>
      <c r="G18" s="11">
        <v>7000000</v>
      </c>
      <c r="H18" s="11">
        <f t="shared" si="0"/>
        <v>2035889</v>
      </c>
      <c r="I18" s="11">
        <v>4964111</v>
      </c>
      <c r="J18" s="11"/>
      <c r="K18" s="27">
        <v>179532</v>
      </c>
      <c r="L18" s="26"/>
    </row>
    <row r="19" spans="1:12" x14ac:dyDescent="0.2">
      <c r="A19" s="3" t="s">
        <v>43</v>
      </c>
      <c r="B19" s="3" t="s">
        <v>42</v>
      </c>
      <c r="C19" s="4">
        <v>3.6299999999999999E-2</v>
      </c>
      <c r="D19" s="10" t="s">
        <v>31</v>
      </c>
      <c r="E19" s="53">
        <v>39884</v>
      </c>
      <c r="F19" s="53">
        <v>14976</v>
      </c>
      <c r="G19" s="11">
        <v>1000000</v>
      </c>
      <c r="H19" s="11">
        <f t="shared" si="0"/>
        <v>283661</v>
      </c>
      <c r="I19" s="11">
        <v>716339</v>
      </c>
      <c r="J19" s="11"/>
      <c r="K19" s="27">
        <v>27535</v>
      </c>
      <c r="L19" s="26"/>
    </row>
    <row r="20" spans="1:12" x14ac:dyDescent="0.2">
      <c r="A20" s="3" t="s">
        <v>44</v>
      </c>
      <c r="B20" s="3" t="s">
        <v>42</v>
      </c>
      <c r="C20" s="4">
        <v>4.4490000000000002E-2</v>
      </c>
      <c r="D20" s="10" t="s">
        <v>31</v>
      </c>
      <c r="E20" s="53">
        <v>40228</v>
      </c>
      <c r="F20" s="53">
        <v>14976</v>
      </c>
      <c r="G20" s="11">
        <v>1000000</v>
      </c>
      <c r="H20" s="11">
        <f t="shared" si="0"/>
        <v>258254</v>
      </c>
      <c r="I20" s="11">
        <v>741746</v>
      </c>
      <c r="J20" s="11"/>
      <c r="K20" s="27">
        <v>34663</v>
      </c>
      <c r="L20" s="26"/>
    </row>
    <row r="21" spans="1:12" x14ac:dyDescent="0.2">
      <c r="A21" s="3" t="s">
        <v>45</v>
      </c>
      <c r="B21" s="3" t="s">
        <v>42</v>
      </c>
      <c r="C21" s="4">
        <v>3.4909999999999997E-2</v>
      </c>
      <c r="D21" s="10" t="s">
        <v>31</v>
      </c>
      <c r="E21" s="53">
        <v>40483</v>
      </c>
      <c r="F21" s="53">
        <v>14976</v>
      </c>
      <c r="G21" s="11">
        <v>1000000</v>
      </c>
      <c r="H21" s="11">
        <f t="shared" si="0"/>
        <v>281738</v>
      </c>
      <c r="I21" s="11">
        <v>718262</v>
      </c>
      <c r="J21" s="11"/>
      <c r="K21" s="27">
        <v>26597</v>
      </c>
      <c r="L21" s="26"/>
    </row>
    <row r="22" spans="1:12" x14ac:dyDescent="0.2">
      <c r="A22" s="3" t="s">
        <v>46</v>
      </c>
      <c r="B22" s="3" t="s">
        <v>42</v>
      </c>
      <c r="C22" s="4">
        <v>2.8680000000000001E-2</v>
      </c>
      <c r="D22" s="10" t="s">
        <v>31</v>
      </c>
      <c r="E22" s="53">
        <v>40778</v>
      </c>
      <c r="F22" s="53">
        <v>14976</v>
      </c>
      <c r="G22" s="11">
        <v>750000</v>
      </c>
      <c r="H22" s="11">
        <f t="shared" si="0"/>
        <v>217456</v>
      </c>
      <c r="I22" s="11">
        <v>532544</v>
      </c>
      <c r="J22" s="11"/>
      <c r="K22" s="27">
        <v>16348</v>
      </c>
      <c r="L22" s="26"/>
    </row>
    <row r="23" spans="1:12" x14ac:dyDescent="0.2">
      <c r="A23" s="3" t="s">
        <v>47</v>
      </c>
      <c r="B23" s="3" t="s">
        <v>42</v>
      </c>
      <c r="C23" s="4">
        <v>1.804E-2</v>
      </c>
      <c r="D23" s="10" t="s">
        <v>31</v>
      </c>
      <c r="E23" s="53">
        <v>40918</v>
      </c>
      <c r="F23" s="53">
        <v>14976</v>
      </c>
      <c r="G23" s="11">
        <v>1000000</v>
      </c>
      <c r="H23" s="11">
        <f t="shared" si="0"/>
        <v>341759</v>
      </c>
      <c r="I23" s="11">
        <v>658241</v>
      </c>
      <c r="J23" s="11"/>
      <c r="K23" s="27">
        <v>13060</v>
      </c>
      <c r="L23" s="27"/>
    </row>
    <row r="24" spans="1:12" x14ac:dyDescent="0.2">
      <c r="A24" s="3" t="s">
        <v>48</v>
      </c>
      <c r="B24" s="3" t="s">
        <v>42</v>
      </c>
      <c r="C24" s="4">
        <v>1.804E-2</v>
      </c>
      <c r="D24" s="10" t="s">
        <v>31</v>
      </c>
      <c r="E24" s="53">
        <v>41232</v>
      </c>
      <c r="F24" s="53">
        <v>14976</v>
      </c>
      <c r="G24" s="11">
        <v>1000000</v>
      </c>
      <c r="H24" s="11">
        <f t="shared" si="0"/>
        <v>324262</v>
      </c>
      <c r="I24" s="11">
        <v>675738</v>
      </c>
      <c r="J24" s="11"/>
      <c r="K24" s="27">
        <v>13408</v>
      </c>
      <c r="L24" s="27"/>
    </row>
    <row r="25" spans="1:12" x14ac:dyDescent="0.2">
      <c r="A25" s="3" t="s">
        <v>49</v>
      </c>
      <c r="B25" s="3" t="s">
        <v>42</v>
      </c>
      <c r="C25" s="4">
        <v>1.804E-2</v>
      </c>
      <c r="D25" s="10" t="s">
        <v>31</v>
      </c>
      <c r="E25" s="53">
        <v>41296</v>
      </c>
      <c r="F25" s="53">
        <v>14976</v>
      </c>
      <c r="G25" s="11">
        <v>1500000</v>
      </c>
      <c r="H25" s="11">
        <f t="shared" si="0"/>
        <v>477353</v>
      </c>
      <c r="I25" s="11">
        <v>1022647</v>
      </c>
      <c r="J25" s="11"/>
      <c r="K25" s="27">
        <v>20293</v>
      </c>
      <c r="L25" s="27"/>
    </row>
    <row r="26" spans="1:12" x14ac:dyDescent="0.2">
      <c r="A26" s="3" t="s">
        <v>50</v>
      </c>
      <c r="B26" s="3" t="s">
        <v>42</v>
      </c>
      <c r="C26" s="4">
        <v>1.804E-2</v>
      </c>
      <c r="D26" s="10" t="s">
        <v>31</v>
      </c>
      <c r="E26" s="53">
        <v>41477</v>
      </c>
      <c r="F26" s="53">
        <v>14976</v>
      </c>
      <c r="G26" s="11">
        <v>3152000</v>
      </c>
      <c r="H26" s="11">
        <f t="shared" si="0"/>
        <v>963909</v>
      </c>
      <c r="I26" s="11">
        <v>2188091</v>
      </c>
      <c r="J26" s="11"/>
      <c r="K26" s="27">
        <v>43416</v>
      </c>
      <c r="L26" s="27"/>
    </row>
    <row r="27" spans="1:12" x14ac:dyDescent="0.2">
      <c r="A27" s="3" t="s">
        <v>51</v>
      </c>
      <c r="B27" s="3" t="s">
        <v>52</v>
      </c>
      <c r="C27" s="4">
        <v>1.9269999999999999E-2</v>
      </c>
      <c r="D27" s="10" t="s">
        <v>31</v>
      </c>
      <c r="E27" s="53">
        <v>41834</v>
      </c>
      <c r="F27" s="53">
        <v>17532</v>
      </c>
      <c r="G27" s="11">
        <v>1300000</v>
      </c>
      <c r="H27" s="11">
        <f t="shared" si="0"/>
        <v>264669</v>
      </c>
      <c r="I27" s="11">
        <v>1035331</v>
      </c>
      <c r="J27" s="11"/>
      <c r="K27" s="27">
        <v>21645</v>
      </c>
      <c r="L27" s="27"/>
    </row>
    <row r="28" spans="1:12" x14ac:dyDescent="0.2">
      <c r="A28" s="3" t="s">
        <v>53</v>
      </c>
      <c r="B28" s="3" t="s">
        <v>52</v>
      </c>
      <c r="C28" s="4">
        <v>1.9269999999999999E-2</v>
      </c>
      <c r="D28" s="10" t="s">
        <v>31</v>
      </c>
      <c r="E28" s="53">
        <v>41891</v>
      </c>
      <c r="F28" s="53">
        <v>17532</v>
      </c>
      <c r="G28" s="11">
        <v>1000000</v>
      </c>
      <c r="H28" s="11">
        <f t="shared" si="0"/>
        <v>203591</v>
      </c>
      <c r="I28" s="11">
        <v>796409</v>
      </c>
      <c r="J28" s="11"/>
      <c r="K28" s="27">
        <v>16652</v>
      </c>
      <c r="L28" s="27"/>
    </row>
    <row r="29" spans="1:12" x14ac:dyDescent="0.2">
      <c r="A29" s="3" t="s">
        <v>54</v>
      </c>
      <c r="B29" s="3" t="s">
        <v>52</v>
      </c>
      <c r="C29" s="4">
        <v>3.3329999999999999E-2</v>
      </c>
      <c r="D29" s="10" t="s">
        <v>31</v>
      </c>
      <c r="E29" s="53">
        <v>42041</v>
      </c>
      <c r="F29" s="53">
        <v>17532</v>
      </c>
      <c r="G29" s="11">
        <v>1000000</v>
      </c>
      <c r="H29" s="11">
        <f t="shared" si="0"/>
        <v>216210</v>
      </c>
      <c r="I29" s="11">
        <v>783790</v>
      </c>
      <c r="J29" s="11"/>
      <c r="K29" s="27">
        <v>15691</v>
      </c>
      <c r="L29" s="27"/>
    </row>
    <row r="30" spans="1:12" x14ac:dyDescent="0.2">
      <c r="A30" s="3" t="s">
        <v>56</v>
      </c>
      <c r="B30" s="3" t="s">
        <v>52</v>
      </c>
      <c r="C30" s="4">
        <v>3.3329999999999999E-2</v>
      </c>
      <c r="D30" s="10" t="s">
        <v>31</v>
      </c>
      <c r="E30" s="53">
        <v>42129</v>
      </c>
      <c r="F30" s="53">
        <v>17532</v>
      </c>
      <c r="G30" s="11">
        <v>1000000</v>
      </c>
      <c r="H30" s="11">
        <f t="shared" si="0"/>
        <v>204172</v>
      </c>
      <c r="I30" s="11">
        <v>795828</v>
      </c>
      <c r="J30" s="11"/>
      <c r="K30" s="27">
        <v>15930</v>
      </c>
      <c r="L30" s="27"/>
    </row>
    <row r="31" spans="1:12" x14ac:dyDescent="0.2">
      <c r="A31" s="3" t="s">
        <v>57</v>
      </c>
      <c r="B31" s="3" t="s">
        <v>52</v>
      </c>
      <c r="C31" s="4">
        <v>4.4220000000000002E-2</v>
      </c>
      <c r="D31" s="10" t="s">
        <v>55</v>
      </c>
      <c r="E31" s="53">
        <v>42241</v>
      </c>
      <c r="F31" s="53">
        <v>45016</v>
      </c>
      <c r="G31" s="11">
        <v>1500000</v>
      </c>
      <c r="H31" s="11">
        <f t="shared" si="0"/>
        <v>298670</v>
      </c>
      <c r="I31" s="11">
        <v>1201330</v>
      </c>
      <c r="J31" s="11"/>
      <c r="K31" s="27">
        <v>19556</v>
      </c>
      <c r="L31" s="27"/>
    </row>
    <row r="32" spans="1:12" x14ac:dyDescent="0.2">
      <c r="A32" s="3" t="s">
        <v>58</v>
      </c>
      <c r="B32" s="3" t="s">
        <v>52</v>
      </c>
      <c r="C32" s="4">
        <v>4.4220000000000002E-2</v>
      </c>
      <c r="D32" s="10" t="s">
        <v>55</v>
      </c>
      <c r="E32" s="53">
        <v>42342</v>
      </c>
      <c r="F32" s="53">
        <v>45016</v>
      </c>
      <c r="G32" s="11">
        <v>1500000</v>
      </c>
      <c r="H32" s="11">
        <f t="shared" si="0"/>
        <v>289122</v>
      </c>
      <c r="I32" s="11">
        <v>1210878</v>
      </c>
      <c r="J32" s="11"/>
      <c r="K32" s="27">
        <v>19712</v>
      </c>
      <c r="L32" s="27"/>
    </row>
    <row r="33" spans="1:12" x14ac:dyDescent="0.2">
      <c r="A33" s="3" t="s">
        <v>59</v>
      </c>
      <c r="B33" s="3" t="s">
        <v>52</v>
      </c>
      <c r="C33" s="4">
        <v>4.4220000000000002E-2</v>
      </c>
      <c r="D33" s="10" t="s">
        <v>55</v>
      </c>
      <c r="E33" s="53">
        <v>42440</v>
      </c>
      <c r="F33" s="53">
        <v>45016</v>
      </c>
      <c r="G33" s="11">
        <v>1200000</v>
      </c>
      <c r="H33" s="11">
        <f t="shared" si="0"/>
        <v>223835</v>
      </c>
      <c r="I33" s="11">
        <v>976165</v>
      </c>
      <c r="J33" s="11"/>
      <c r="K33" s="27">
        <v>15889</v>
      </c>
      <c r="L33" s="27"/>
    </row>
    <row r="34" spans="1:12" x14ac:dyDescent="0.2">
      <c r="A34" s="3" t="s">
        <v>60</v>
      </c>
      <c r="B34" s="3" t="s">
        <v>52</v>
      </c>
      <c r="C34" s="4">
        <v>3.3329999999999999E-2</v>
      </c>
      <c r="D34" s="10" t="s">
        <v>31</v>
      </c>
      <c r="E34" s="53">
        <v>42531</v>
      </c>
      <c r="F34" s="53">
        <v>17532</v>
      </c>
      <c r="G34" s="11">
        <v>1200000</v>
      </c>
      <c r="H34" s="11">
        <f t="shared" si="0"/>
        <v>215067</v>
      </c>
      <c r="I34" s="11">
        <v>984933</v>
      </c>
      <c r="J34" s="11"/>
      <c r="K34" s="27">
        <v>19716</v>
      </c>
      <c r="L34" s="27"/>
    </row>
    <row r="35" spans="1:12" x14ac:dyDescent="0.2">
      <c r="A35" s="3" t="s">
        <v>61</v>
      </c>
      <c r="B35" s="3" t="s">
        <v>52</v>
      </c>
      <c r="C35" s="4">
        <v>2.1389999999999999E-2</v>
      </c>
      <c r="D35" s="4" t="s">
        <v>31</v>
      </c>
      <c r="E35" s="53">
        <v>42649</v>
      </c>
      <c r="F35" s="53">
        <v>17532</v>
      </c>
      <c r="G35" s="11">
        <v>2000000</v>
      </c>
      <c r="H35" s="11">
        <f t="shared" si="0"/>
        <v>291352</v>
      </c>
      <c r="I35" s="11">
        <v>1708648</v>
      </c>
      <c r="J35" s="11"/>
      <c r="K35" s="27">
        <v>39391</v>
      </c>
      <c r="L35" s="27"/>
    </row>
    <row r="36" spans="1:12" x14ac:dyDescent="0.2">
      <c r="A36" s="3" t="s">
        <v>62</v>
      </c>
      <c r="B36" s="3" t="s">
        <v>52</v>
      </c>
      <c r="C36" s="4">
        <v>2.8160000000000001E-2</v>
      </c>
      <c r="D36" s="4" t="s">
        <v>31</v>
      </c>
      <c r="E36" s="53">
        <v>42796</v>
      </c>
      <c r="F36" s="53">
        <v>17532</v>
      </c>
      <c r="G36" s="11">
        <v>2000000</v>
      </c>
      <c r="H36" s="11">
        <f t="shared" si="0"/>
        <v>251172</v>
      </c>
      <c r="I36" s="11">
        <v>1748828</v>
      </c>
      <c r="J36" s="11"/>
      <c r="K36" s="27">
        <v>52286</v>
      </c>
      <c r="L36" s="27"/>
    </row>
    <row r="37" spans="1:12" x14ac:dyDescent="0.2">
      <c r="A37" s="3" t="s">
        <v>63</v>
      </c>
      <c r="B37" s="3" t="s">
        <v>52</v>
      </c>
      <c r="C37" s="4">
        <v>2.6120000000000001E-2</v>
      </c>
      <c r="D37" s="4" t="s">
        <v>31</v>
      </c>
      <c r="E37" s="53">
        <v>42919</v>
      </c>
      <c r="F37" s="53">
        <v>17532</v>
      </c>
      <c r="G37" s="11">
        <v>1300000</v>
      </c>
      <c r="H37" s="11">
        <f t="shared" si="0"/>
        <v>158788</v>
      </c>
      <c r="I37" s="11">
        <v>1141212</v>
      </c>
      <c r="J37" s="11"/>
      <c r="K37" s="27">
        <v>31770</v>
      </c>
      <c r="L37" s="27"/>
    </row>
    <row r="38" spans="1:12" x14ac:dyDescent="0.2">
      <c r="A38" s="3" t="s">
        <v>64</v>
      </c>
      <c r="B38" s="3" t="s">
        <v>52</v>
      </c>
      <c r="C38" s="4">
        <v>2.6540000000000001E-2</v>
      </c>
      <c r="D38" s="4" t="s">
        <v>31</v>
      </c>
      <c r="E38" s="53">
        <v>43032</v>
      </c>
      <c r="F38" s="53">
        <v>17532</v>
      </c>
      <c r="G38" s="11">
        <v>1300000</v>
      </c>
      <c r="H38" s="11">
        <f t="shared" si="0"/>
        <v>151681</v>
      </c>
      <c r="I38" s="11">
        <v>1148319</v>
      </c>
      <c r="J38" s="11"/>
      <c r="K38" s="27">
        <v>32455</v>
      </c>
      <c r="L38" s="27"/>
    </row>
    <row r="39" spans="1:12" x14ac:dyDescent="0.2">
      <c r="A39" s="3" t="s">
        <v>65</v>
      </c>
      <c r="B39" s="3" t="s">
        <v>52</v>
      </c>
      <c r="C39" s="4">
        <v>2.7629999999999998E-2</v>
      </c>
      <c r="D39" s="4" t="s">
        <v>31</v>
      </c>
      <c r="E39" s="53">
        <v>43124</v>
      </c>
      <c r="F39" s="53">
        <v>17532</v>
      </c>
      <c r="G39" s="11">
        <v>1282000</v>
      </c>
      <c r="H39" s="11">
        <f t="shared" si="0"/>
        <v>141013</v>
      </c>
      <c r="I39" s="11">
        <v>1140987</v>
      </c>
      <c r="J39" s="11"/>
      <c r="K39" s="27">
        <v>33502</v>
      </c>
      <c r="L39" s="27"/>
    </row>
    <row r="40" spans="1:12" x14ac:dyDescent="0.2">
      <c r="A40" s="3" t="s">
        <v>66</v>
      </c>
      <c r="B40" s="3" t="s">
        <v>67</v>
      </c>
      <c r="C40" s="4">
        <v>2.9100000000000001E-2</v>
      </c>
      <c r="D40" s="4" t="s">
        <v>31</v>
      </c>
      <c r="E40" s="53">
        <v>43301</v>
      </c>
      <c r="F40" s="53">
        <v>18995</v>
      </c>
      <c r="G40" s="11">
        <v>2000000</v>
      </c>
      <c r="H40" s="11">
        <f t="shared" si="0"/>
        <v>135901</v>
      </c>
      <c r="I40" s="11">
        <v>1864099</v>
      </c>
      <c r="J40" s="11"/>
      <c r="K40" s="27">
        <v>57320</v>
      </c>
      <c r="L40" s="27"/>
    </row>
    <row r="41" spans="1:12" x14ac:dyDescent="0.2">
      <c r="A41" s="3" t="s">
        <v>68</v>
      </c>
      <c r="B41" s="3" t="s">
        <v>67</v>
      </c>
      <c r="C41" s="4">
        <v>2.98E-2</v>
      </c>
      <c r="D41" s="4" t="s">
        <v>31</v>
      </c>
      <c r="E41" s="53">
        <v>43453</v>
      </c>
      <c r="F41" s="53">
        <v>18995</v>
      </c>
      <c r="G41" s="11">
        <v>2000000</v>
      </c>
      <c r="H41" s="11">
        <f t="shared" si="0"/>
        <v>134285</v>
      </c>
      <c r="I41" s="11">
        <v>1865715</v>
      </c>
      <c r="J41" s="11"/>
      <c r="K41" s="27">
        <v>58683</v>
      </c>
      <c r="L41" s="27"/>
    </row>
    <row r="42" spans="1:12" x14ac:dyDescent="0.2">
      <c r="A42" s="3" t="s">
        <v>69</v>
      </c>
      <c r="B42" s="3" t="s">
        <v>67</v>
      </c>
      <c r="C42" s="4">
        <v>2.869E-2</v>
      </c>
      <c r="D42" s="4" t="s">
        <v>31</v>
      </c>
      <c r="E42" s="53">
        <v>43543</v>
      </c>
      <c r="F42" s="53">
        <v>18995</v>
      </c>
      <c r="G42" s="11">
        <v>1200000</v>
      </c>
      <c r="H42" s="11">
        <f t="shared" si="0"/>
        <v>82113</v>
      </c>
      <c r="I42" s="11">
        <v>1117887</v>
      </c>
      <c r="J42" s="11"/>
      <c r="K42" s="27">
        <v>33914</v>
      </c>
      <c r="L42" s="27"/>
    </row>
    <row r="43" spans="1:12" x14ac:dyDescent="0.2">
      <c r="A43" s="3" t="s">
        <v>70</v>
      </c>
      <c r="B43" s="3" t="s">
        <v>67</v>
      </c>
      <c r="C43" s="4">
        <v>2.3470000000000001E-2</v>
      </c>
      <c r="D43" s="4" t="s">
        <v>31</v>
      </c>
      <c r="E43" s="53">
        <v>43637</v>
      </c>
      <c r="F43" s="53">
        <v>18995</v>
      </c>
      <c r="G43" s="11">
        <v>1000000</v>
      </c>
      <c r="H43" s="11">
        <f t="shared" si="0"/>
        <v>74110</v>
      </c>
      <c r="I43" s="11">
        <v>925890</v>
      </c>
      <c r="J43" s="11"/>
      <c r="K43" s="27">
        <v>23220</v>
      </c>
      <c r="L43" s="27"/>
    </row>
    <row r="44" spans="1:12" x14ac:dyDescent="0.2">
      <c r="A44" s="3" t="s">
        <v>71</v>
      </c>
      <c r="B44" s="3" t="s">
        <v>67</v>
      </c>
      <c r="C44" s="4">
        <v>1.813E-2</v>
      </c>
      <c r="D44" s="4" t="s">
        <v>31</v>
      </c>
      <c r="E44" s="53">
        <v>43707</v>
      </c>
      <c r="F44" s="53">
        <v>18995</v>
      </c>
      <c r="G44" s="11">
        <v>1000000</v>
      </c>
      <c r="H44" s="11">
        <f t="shared" si="0"/>
        <v>84245</v>
      </c>
      <c r="I44" s="11">
        <v>915755</v>
      </c>
      <c r="J44" s="11"/>
      <c r="K44" s="27">
        <v>18029</v>
      </c>
      <c r="L44" s="27"/>
    </row>
    <row r="45" spans="1:12" x14ac:dyDescent="0.2">
      <c r="A45" s="3" t="s">
        <v>72</v>
      </c>
      <c r="B45" s="3" t="s">
        <v>67</v>
      </c>
      <c r="C45" s="4">
        <v>2.0789999999999999E-2</v>
      </c>
      <c r="D45" s="4" t="s">
        <v>31</v>
      </c>
      <c r="E45" s="53">
        <v>43794</v>
      </c>
      <c r="F45" s="53">
        <v>18995</v>
      </c>
      <c r="G45" s="11">
        <v>1300000</v>
      </c>
      <c r="H45" s="11">
        <f t="shared" si="0"/>
        <v>88401</v>
      </c>
      <c r="I45" s="11">
        <v>1211599</v>
      </c>
      <c r="J45" s="11"/>
      <c r="K45" s="27">
        <v>27110</v>
      </c>
      <c r="L45" s="27"/>
    </row>
    <row r="46" spans="1:12" x14ac:dyDescent="0.2">
      <c r="A46" s="3" t="s">
        <v>73</v>
      </c>
      <c r="B46" s="3" t="s">
        <v>67</v>
      </c>
      <c r="C46" s="4">
        <v>1.8360000000000001E-2</v>
      </c>
      <c r="D46" s="4" t="s">
        <v>31</v>
      </c>
      <c r="E46" s="53">
        <v>43864</v>
      </c>
      <c r="F46" s="53">
        <v>18995</v>
      </c>
      <c r="G46" s="11">
        <v>1000000</v>
      </c>
      <c r="H46" s="11">
        <f t="shared" si="0"/>
        <v>65327</v>
      </c>
      <c r="I46" s="11">
        <v>934673</v>
      </c>
      <c r="J46" s="11"/>
      <c r="K46" s="27">
        <v>18620</v>
      </c>
      <c r="L46" s="27"/>
    </row>
    <row r="47" spans="1:12" x14ac:dyDescent="0.2">
      <c r="A47" s="3" t="s">
        <v>74</v>
      </c>
      <c r="B47" s="3" t="s">
        <v>67</v>
      </c>
      <c r="C47" s="4">
        <v>3.3140000000000003E-2</v>
      </c>
      <c r="D47" s="4" t="s">
        <v>31</v>
      </c>
      <c r="E47" s="53">
        <v>43920</v>
      </c>
      <c r="F47" s="53">
        <v>18995</v>
      </c>
      <c r="G47" s="11">
        <v>500000</v>
      </c>
      <c r="H47" s="11">
        <f t="shared" si="0"/>
        <v>39349</v>
      </c>
      <c r="I47" s="11">
        <v>460651</v>
      </c>
      <c r="J47" s="11"/>
      <c r="K47" s="27">
        <v>9158</v>
      </c>
      <c r="L47" s="27"/>
    </row>
    <row r="48" spans="1:12" x14ac:dyDescent="0.2">
      <c r="A48" s="3" t="s">
        <v>75</v>
      </c>
      <c r="B48" s="3" t="s">
        <v>67</v>
      </c>
      <c r="C48" s="4">
        <v>3.3140000000000003E-2</v>
      </c>
      <c r="D48" s="4" t="s">
        <v>31</v>
      </c>
      <c r="E48" s="53">
        <v>44134</v>
      </c>
      <c r="F48" s="53">
        <v>18995</v>
      </c>
      <c r="G48" s="11">
        <v>1500000</v>
      </c>
      <c r="H48" s="11">
        <f t="shared" si="0"/>
        <v>85052</v>
      </c>
      <c r="I48" s="11">
        <v>1414948</v>
      </c>
      <c r="J48" s="11"/>
      <c r="K48" s="27">
        <v>28126</v>
      </c>
      <c r="L48" s="27"/>
    </row>
    <row r="49" spans="1:12" x14ac:dyDescent="0.2">
      <c r="A49" s="3" t="s">
        <v>81</v>
      </c>
      <c r="B49" s="3" t="s">
        <v>67</v>
      </c>
      <c r="C49" s="4">
        <v>3.3140000000000003E-2</v>
      </c>
      <c r="D49" s="4" t="s">
        <v>31</v>
      </c>
      <c r="E49" s="53">
        <v>44264</v>
      </c>
      <c r="F49" s="53">
        <v>18995</v>
      </c>
      <c r="G49" s="11">
        <v>1500000</v>
      </c>
      <c r="H49" s="11">
        <f t="shared" si="0"/>
        <v>73614</v>
      </c>
      <c r="I49" s="11">
        <v>1426386</v>
      </c>
      <c r="J49" s="11"/>
      <c r="K49" s="27">
        <v>28352</v>
      </c>
      <c r="L49" s="27"/>
    </row>
    <row r="50" spans="1:12" x14ac:dyDescent="0.2">
      <c r="A50" s="3" t="s">
        <v>82</v>
      </c>
      <c r="B50" s="3" t="s">
        <v>67</v>
      </c>
      <c r="C50" s="4">
        <v>3.3140000000000003E-2</v>
      </c>
      <c r="D50" s="4" t="s">
        <v>31</v>
      </c>
      <c r="E50" s="53">
        <v>44399</v>
      </c>
      <c r="F50" s="53">
        <v>18995</v>
      </c>
      <c r="G50" s="11">
        <v>1500000</v>
      </c>
      <c r="H50" s="11">
        <f t="shared" si="0"/>
        <v>50236</v>
      </c>
      <c r="I50" s="11">
        <v>1449764</v>
      </c>
      <c r="J50" s="11"/>
      <c r="K50" s="27">
        <v>28817</v>
      </c>
      <c r="L50" s="27"/>
    </row>
    <row r="51" spans="1:12" x14ac:dyDescent="0.2">
      <c r="A51" s="3" t="s">
        <v>83</v>
      </c>
      <c r="B51" s="3" t="s">
        <v>67</v>
      </c>
      <c r="C51" s="4">
        <v>4.4220000000000002E-2</v>
      </c>
      <c r="D51" s="4" t="s">
        <v>55</v>
      </c>
      <c r="E51" s="53">
        <v>44467</v>
      </c>
      <c r="F51" s="53">
        <v>45016</v>
      </c>
      <c r="G51" s="11">
        <v>1500000</v>
      </c>
      <c r="H51" s="11">
        <f t="shared" si="0"/>
        <v>52241</v>
      </c>
      <c r="I51" s="11">
        <v>1447759</v>
      </c>
      <c r="J51" s="11"/>
      <c r="K51" s="27">
        <v>23517</v>
      </c>
      <c r="L51" s="27"/>
    </row>
    <row r="52" spans="1:12" x14ac:dyDescent="0.2">
      <c r="A52" s="3" t="s">
        <v>84</v>
      </c>
      <c r="B52" s="3" t="s">
        <v>67</v>
      </c>
      <c r="C52" s="4">
        <v>4.4220000000000002E-2</v>
      </c>
      <c r="D52" s="4" t="s">
        <v>55</v>
      </c>
      <c r="E52" s="53">
        <v>44537</v>
      </c>
      <c r="F52" s="53">
        <v>45016</v>
      </c>
      <c r="G52" s="11">
        <v>2000000</v>
      </c>
      <c r="H52" s="11">
        <f t="shared" si="0"/>
        <v>53531</v>
      </c>
      <c r="I52" s="11">
        <v>1946469</v>
      </c>
      <c r="J52" s="11"/>
      <c r="K52" s="27">
        <v>32016</v>
      </c>
      <c r="L52" s="27"/>
    </row>
    <row r="53" spans="1:12" x14ac:dyDescent="0.2">
      <c r="A53" s="3" t="s">
        <v>86</v>
      </c>
      <c r="B53" s="3" t="s">
        <v>67</v>
      </c>
      <c r="C53" s="4">
        <v>4.4220000000000002E-2</v>
      </c>
      <c r="D53" s="4" t="s">
        <v>55</v>
      </c>
      <c r="E53" s="53">
        <v>44575</v>
      </c>
      <c r="F53" s="53">
        <v>45016</v>
      </c>
      <c r="G53" s="11">
        <v>1951000</v>
      </c>
      <c r="H53" s="11">
        <f t="shared" si="0"/>
        <v>37165</v>
      </c>
      <c r="I53" s="11">
        <v>1913835</v>
      </c>
      <c r="J53" s="11"/>
      <c r="K53" s="27">
        <v>30468</v>
      </c>
      <c r="L53" s="27"/>
    </row>
    <row r="54" spans="1:12" x14ac:dyDescent="0.2">
      <c r="A54" s="3" t="s">
        <v>87</v>
      </c>
      <c r="B54" s="3" t="s">
        <v>88</v>
      </c>
      <c r="C54" s="4">
        <v>3.3270000000000001E-2</v>
      </c>
      <c r="D54" s="4" t="s">
        <v>31</v>
      </c>
      <c r="E54" s="53">
        <v>44739</v>
      </c>
      <c r="F54" s="53">
        <v>20457</v>
      </c>
      <c r="G54" s="11">
        <v>2000000</v>
      </c>
      <c r="H54" s="11">
        <f t="shared" si="0"/>
        <v>0</v>
      </c>
      <c r="I54" s="11">
        <v>2000000</v>
      </c>
      <c r="J54" s="11"/>
      <c r="K54" s="27">
        <v>35940</v>
      </c>
      <c r="L54" s="27"/>
    </row>
    <row r="55" spans="1:12" x14ac:dyDescent="0.2">
      <c r="A55" s="3" t="s">
        <v>89</v>
      </c>
      <c r="B55" s="3" t="s">
        <v>88</v>
      </c>
      <c r="C55" s="4">
        <v>3.7420000000000002E-2</v>
      </c>
      <c r="D55" s="4" t="s">
        <v>31</v>
      </c>
      <c r="E55" s="53">
        <v>44827</v>
      </c>
      <c r="F55" s="53">
        <v>20457</v>
      </c>
      <c r="G55" s="11">
        <v>1000000</v>
      </c>
      <c r="H55" s="11">
        <f t="shared" si="0"/>
        <v>0</v>
      </c>
      <c r="I55" s="11">
        <v>1000000</v>
      </c>
      <c r="J55" s="11"/>
      <c r="K55" s="27">
        <v>10806</v>
      </c>
      <c r="L55" s="27"/>
    </row>
    <row r="56" spans="1:12" x14ac:dyDescent="0.2">
      <c r="A56" s="3" t="s">
        <v>90</v>
      </c>
      <c r="B56" s="3" t="s">
        <v>88</v>
      </c>
      <c r="C56" s="4">
        <v>3.8870000000000002E-2</v>
      </c>
      <c r="D56" s="4" t="s">
        <v>31</v>
      </c>
      <c r="E56" s="53">
        <v>44882</v>
      </c>
      <c r="F56" s="53">
        <v>20457</v>
      </c>
      <c r="G56" s="11">
        <v>2000000</v>
      </c>
      <c r="H56" s="11">
        <f t="shared" si="0"/>
        <v>0</v>
      </c>
      <c r="I56" s="11">
        <v>2000000</v>
      </c>
      <c r="J56" s="11"/>
      <c r="K56" s="27">
        <v>10332</v>
      </c>
      <c r="L56" s="27"/>
    </row>
    <row r="57" spans="1:12" ht="15.75" x14ac:dyDescent="0.25">
      <c r="A57" s="5"/>
      <c r="B57" s="5"/>
      <c r="C57" s="6"/>
      <c r="D57" s="6"/>
      <c r="E57" s="7"/>
      <c r="F57" s="7"/>
      <c r="G57" s="8"/>
      <c r="H57" s="8"/>
      <c r="I57" s="8"/>
      <c r="J57" s="8"/>
      <c r="L57" s="24"/>
    </row>
    <row r="58" spans="1:12" ht="15.75" x14ac:dyDescent="0.25">
      <c r="A58" s="49" t="s">
        <v>14</v>
      </c>
      <c r="B58" s="50"/>
      <c r="C58" s="50"/>
      <c r="D58" s="50"/>
      <c r="E58" s="50"/>
      <c r="F58" s="50"/>
      <c r="G58" s="50"/>
      <c r="H58" s="50"/>
      <c r="I58" s="50"/>
      <c r="J58" s="50"/>
      <c r="K58" s="51"/>
    </row>
    <row r="59" spans="1:12" ht="15.75" x14ac:dyDescent="0.25">
      <c r="A59" s="23" t="s">
        <v>0</v>
      </c>
      <c r="B59" s="23"/>
      <c r="C59" s="23" t="s">
        <v>1</v>
      </c>
      <c r="D59" s="23" t="s">
        <v>18</v>
      </c>
      <c r="E59" s="23" t="s">
        <v>19</v>
      </c>
      <c r="F59" s="23" t="s">
        <v>20</v>
      </c>
      <c r="G59" s="23" t="s">
        <v>21</v>
      </c>
      <c r="H59" s="23" t="s">
        <v>13</v>
      </c>
      <c r="I59" s="23"/>
      <c r="J59" s="23"/>
      <c r="K59" s="23" t="s">
        <v>22</v>
      </c>
    </row>
    <row r="60" spans="1:12" ht="15.75" x14ac:dyDescent="0.25">
      <c r="A60" s="23" t="s">
        <v>2</v>
      </c>
      <c r="B60" s="23"/>
      <c r="C60" s="23" t="s">
        <v>3</v>
      </c>
      <c r="D60" s="23" t="s">
        <v>25</v>
      </c>
      <c r="E60" s="23" t="s">
        <v>26</v>
      </c>
      <c r="F60" s="23" t="s">
        <v>27</v>
      </c>
      <c r="G60" s="23" t="s">
        <v>28</v>
      </c>
      <c r="H60" s="23" t="s">
        <v>29</v>
      </c>
      <c r="I60" s="23" t="s">
        <v>28</v>
      </c>
      <c r="J60" s="23"/>
      <c r="K60" s="23" t="s">
        <v>30</v>
      </c>
    </row>
    <row r="61" spans="1:12" x14ac:dyDescent="0.2">
      <c r="A61" s="2" t="s">
        <v>4</v>
      </c>
      <c r="B61" s="2"/>
      <c r="C61" s="1">
        <v>3.5499999999999997E-2</v>
      </c>
      <c r="D61" s="4" t="s">
        <v>31</v>
      </c>
      <c r="E61" s="52">
        <v>32498</v>
      </c>
      <c r="F61" s="52">
        <v>45261</v>
      </c>
      <c r="G61" s="12">
        <v>585000</v>
      </c>
      <c r="H61" s="12">
        <f t="shared" ref="H61:H69" si="1">G61-I61</f>
        <v>546471</v>
      </c>
      <c r="I61" s="12">
        <v>38529</v>
      </c>
      <c r="J61" s="12"/>
      <c r="K61" s="26">
        <v>2119</v>
      </c>
      <c r="L61" s="24"/>
    </row>
    <row r="62" spans="1:12" x14ac:dyDescent="0.2">
      <c r="A62" s="2" t="s">
        <v>5</v>
      </c>
      <c r="B62" s="2"/>
      <c r="C62" s="1">
        <v>0.04</v>
      </c>
      <c r="D62" s="4" t="s">
        <v>31</v>
      </c>
      <c r="E62" s="52">
        <v>33612</v>
      </c>
      <c r="F62" s="52">
        <v>46388</v>
      </c>
      <c r="G62" s="12">
        <v>961000</v>
      </c>
      <c r="H62" s="12">
        <f t="shared" si="1"/>
        <v>720781</v>
      </c>
      <c r="I62" s="12">
        <v>240219</v>
      </c>
      <c r="J62" s="12"/>
      <c r="K62" s="26">
        <v>10631</v>
      </c>
      <c r="L62" s="24"/>
    </row>
    <row r="63" spans="1:12" x14ac:dyDescent="0.2">
      <c r="A63" s="2" t="s">
        <v>6</v>
      </c>
      <c r="B63" s="2"/>
      <c r="C63" s="1">
        <v>4.3999999999999997E-2</v>
      </c>
      <c r="D63" s="4" t="s">
        <v>31</v>
      </c>
      <c r="E63" s="52">
        <v>35907</v>
      </c>
      <c r="F63" s="52">
        <v>12145</v>
      </c>
      <c r="G63" s="12">
        <v>900000</v>
      </c>
      <c r="H63" s="12">
        <f t="shared" si="1"/>
        <v>433135</v>
      </c>
      <c r="I63" s="12">
        <v>466865</v>
      </c>
      <c r="J63" s="12"/>
      <c r="K63" s="26">
        <v>20936</v>
      </c>
      <c r="L63" s="24"/>
    </row>
    <row r="64" spans="1:12" x14ac:dyDescent="0.2">
      <c r="A64" s="2" t="s">
        <v>7</v>
      </c>
      <c r="B64" s="2"/>
      <c r="C64" s="1">
        <v>4.3999999999999997E-2</v>
      </c>
      <c r="D64" s="4" t="s">
        <v>31</v>
      </c>
      <c r="E64" s="52">
        <v>36053</v>
      </c>
      <c r="F64" s="52">
        <v>12145</v>
      </c>
      <c r="G64" s="12">
        <v>400000</v>
      </c>
      <c r="H64" s="12">
        <f t="shared" si="1"/>
        <v>192504</v>
      </c>
      <c r="I64" s="12">
        <v>207496</v>
      </c>
      <c r="J64" s="12"/>
      <c r="K64" s="26">
        <v>9306</v>
      </c>
      <c r="L64" s="24"/>
    </row>
    <row r="65" spans="1:12" x14ac:dyDescent="0.2">
      <c r="A65" s="2" t="s">
        <v>8</v>
      </c>
      <c r="B65" s="2"/>
      <c r="C65" s="1">
        <v>4.3999999999999997E-2</v>
      </c>
      <c r="D65" s="4" t="s">
        <v>31</v>
      </c>
      <c r="E65" s="52">
        <v>36114</v>
      </c>
      <c r="F65" s="52">
        <v>12145</v>
      </c>
      <c r="G65" s="12">
        <v>652000</v>
      </c>
      <c r="H65" s="12">
        <f t="shared" si="1"/>
        <v>320367</v>
      </c>
      <c r="I65" s="12">
        <v>331633</v>
      </c>
      <c r="J65" s="12"/>
      <c r="K65" s="26">
        <v>14873</v>
      </c>
      <c r="L65" s="24"/>
    </row>
    <row r="66" spans="1:12" x14ac:dyDescent="0.2">
      <c r="A66" s="3" t="s">
        <v>9</v>
      </c>
      <c r="B66" s="3"/>
      <c r="C66" s="4">
        <v>4.2000000000000003E-2</v>
      </c>
      <c r="D66" s="4" t="s">
        <v>31</v>
      </c>
      <c r="E66" s="53">
        <v>41110</v>
      </c>
      <c r="F66" s="53">
        <v>44682</v>
      </c>
      <c r="G66" s="11">
        <v>195552</v>
      </c>
      <c r="H66" s="11">
        <f t="shared" si="1"/>
        <v>195552</v>
      </c>
      <c r="I66" s="11">
        <v>0</v>
      </c>
      <c r="J66" s="11"/>
      <c r="K66" s="27">
        <v>1558</v>
      </c>
      <c r="L66" s="24"/>
    </row>
    <row r="67" spans="1:12" x14ac:dyDescent="0.2">
      <c r="A67" s="3" t="s">
        <v>10</v>
      </c>
      <c r="B67" s="3"/>
      <c r="C67" s="4">
        <v>4.2999999999999997E-2</v>
      </c>
      <c r="D67" s="4" t="s">
        <v>31</v>
      </c>
      <c r="E67" s="53">
        <v>41110</v>
      </c>
      <c r="F67" s="53">
        <v>45047</v>
      </c>
      <c r="G67" s="11">
        <v>218285</v>
      </c>
      <c r="H67" s="11">
        <f t="shared" si="1"/>
        <v>107976</v>
      </c>
      <c r="I67" s="11">
        <v>110309</v>
      </c>
      <c r="J67" s="11"/>
      <c r="K67" s="27">
        <v>8796</v>
      </c>
      <c r="L67" s="24"/>
    </row>
    <row r="68" spans="1:12" x14ac:dyDescent="0.2">
      <c r="A68" s="3" t="s">
        <v>11</v>
      </c>
      <c r="B68" s="3"/>
      <c r="C68" s="4">
        <v>4.3999999999999997E-2</v>
      </c>
      <c r="D68" s="4" t="s">
        <v>31</v>
      </c>
      <c r="E68" s="53">
        <v>41110</v>
      </c>
      <c r="F68" s="53">
        <v>45413</v>
      </c>
      <c r="G68" s="11">
        <v>151914</v>
      </c>
      <c r="H68" s="11">
        <f t="shared" si="1"/>
        <v>0</v>
      </c>
      <c r="I68" s="11">
        <v>151914</v>
      </c>
      <c r="J68" s="11"/>
      <c r="K68" s="27">
        <v>6684</v>
      </c>
      <c r="L68" s="24"/>
    </row>
    <row r="69" spans="1:12" x14ac:dyDescent="0.2">
      <c r="A69" s="3" t="s">
        <v>12</v>
      </c>
      <c r="B69" s="3"/>
      <c r="C69" s="4">
        <v>3.5000000000000003E-2</v>
      </c>
      <c r="D69" s="4" t="s">
        <v>31</v>
      </c>
      <c r="E69" s="53">
        <v>43059</v>
      </c>
      <c r="F69" s="53">
        <v>11201</v>
      </c>
      <c r="G69" s="11">
        <v>2886430</v>
      </c>
      <c r="H69" s="11">
        <f t="shared" si="1"/>
        <v>1131934</v>
      </c>
      <c r="I69" s="11">
        <v>1754496</v>
      </c>
      <c r="J69" s="11"/>
      <c r="K69" s="27">
        <v>66359</v>
      </c>
      <c r="L69" s="24"/>
    </row>
    <row r="70" spans="1:12" x14ac:dyDescent="0.2">
      <c r="A70" s="2"/>
      <c r="B70" s="2"/>
      <c r="C70" s="1"/>
      <c r="D70" s="1"/>
      <c r="E70" s="13"/>
      <c r="F70" s="13"/>
      <c r="G70" s="12"/>
      <c r="H70" s="12"/>
      <c r="I70" s="12"/>
      <c r="J70" s="12"/>
    </row>
    <row r="71" spans="1:12" ht="7.5" customHeight="1" x14ac:dyDescent="0.2">
      <c r="A71" s="30"/>
      <c r="B71" s="31"/>
      <c r="C71" s="31"/>
      <c r="D71" s="31"/>
      <c r="E71" s="31"/>
      <c r="F71" s="31"/>
      <c r="G71" s="31"/>
      <c r="H71" s="31"/>
      <c r="I71" s="31"/>
      <c r="J71" s="31"/>
      <c r="K71" s="32"/>
    </row>
    <row r="72" spans="1:12" ht="15.75" x14ac:dyDescent="0.25">
      <c r="A72" s="33"/>
      <c r="C72" s="22"/>
      <c r="D72" s="22"/>
      <c r="G72" s="23" t="s">
        <v>21</v>
      </c>
      <c r="H72" s="23" t="s">
        <v>13</v>
      </c>
      <c r="I72" s="23"/>
      <c r="K72" s="14" t="s">
        <v>22</v>
      </c>
    </row>
    <row r="73" spans="1:12" ht="15.75" x14ac:dyDescent="0.25">
      <c r="A73" s="20"/>
      <c r="B73" s="15"/>
      <c r="C73" s="16"/>
      <c r="D73" s="22"/>
      <c r="G73" s="23" t="s">
        <v>28</v>
      </c>
      <c r="H73" s="23" t="s">
        <v>29</v>
      </c>
      <c r="I73" s="23" t="s">
        <v>28</v>
      </c>
      <c r="K73" s="14" t="s">
        <v>30</v>
      </c>
    </row>
    <row r="74" spans="1:12" ht="15.75" x14ac:dyDescent="0.25">
      <c r="A74" s="34"/>
      <c r="D74" s="29"/>
      <c r="F74" s="9" t="s">
        <v>16</v>
      </c>
      <c r="G74" s="24">
        <f>SUM(G10:G56)</f>
        <v>74935000</v>
      </c>
      <c r="H74" s="24">
        <f>SUM(H10:H56)</f>
        <v>14466358</v>
      </c>
      <c r="I74" s="24">
        <f>SUM(I10:I56)</f>
        <v>60468642</v>
      </c>
      <c r="J74" s="24"/>
      <c r="K74" s="35">
        <f>SUM(K10:K56)</f>
        <v>1661317</v>
      </c>
      <c r="L74" s="28"/>
    </row>
    <row r="75" spans="1:12" ht="15.75" x14ac:dyDescent="0.25">
      <c r="A75" s="20"/>
      <c r="B75" s="19"/>
      <c r="C75" s="17"/>
      <c r="D75" s="29"/>
      <c r="F75" s="9" t="s">
        <v>76</v>
      </c>
      <c r="G75" s="24">
        <f>SUM(G61:G69)</f>
        <v>6950181</v>
      </c>
      <c r="H75" s="24">
        <f>SUM(H61:H69)</f>
        <v>3648720</v>
      </c>
      <c r="I75" s="24">
        <f>SUM(I61:I69)</f>
        <v>3301461</v>
      </c>
      <c r="J75" s="24"/>
      <c r="K75" s="35">
        <f>SUM(K61:K69)</f>
        <v>141262</v>
      </c>
      <c r="L75" s="28"/>
    </row>
    <row r="76" spans="1:12" ht="15.75" x14ac:dyDescent="0.25">
      <c r="A76" s="20"/>
      <c r="B76" s="19"/>
      <c r="C76" s="17"/>
      <c r="D76" s="29"/>
      <c r="F76" s="9" t="s">
        <v>77</v>
      </c>
      <c r="G76" s="24">
        <v>3000000</v>
      </c>
      <c r="H76" s="24">
        <f>G76-I76</f>
        <v>1407492</v>
      </c>
      <c r="I76" s="36">
        <v>1592508</v>
      </c>
      <c r="J76" s="24"/>
      <c r="K76" s="37">
        <v>0</v>
      </c>
      <c r="L76" s="24"/>
    </row>
    <row r="77" spans="1:12" ht="15.75" x14ac:dyDescent="0.25">
      <c r="A77" s="20"/>
      <c r="B77" s="19"/>
      <c r="C77" s="17"/>
      <c r="D77" s="29"/>
      <c r="F77" s="9"/>
      <c r="G77" s="24"/>
      <c r="H77" s="24"/>
      <c r="I77" s="24"/>
      <c r="J77" s="24"/>
      <c r="K77" s="38"/>
    </row>
    <row r="78" spans="1:12" ht="15.75" x14ac:dyDescent="0.25">
      <c r="A78" s="47"/>
      <c r="B78" s="19"/>
      <c r="C78" s="21"/>
      <c r="D78" s="29"/>
      <c r="E78" s="18"/>
      <c r="F78" s="9" t="s">
        <v>78</v>
      </c>
      <c r="G78" s="24"/>
      <c r="H78" s="24"/>
      <c r="I78" s="24">
        <f>SUM(I74:I76)</f>
        <v>65362611</v>
      </c>
      <c r="J78" s="24"/>
      <c r="K78" s="35">
        <f>SUM(K74:K76)</f>
        <v>1802579</v>
      </c>
    </row>
    <row r="79" spans="1:12" x14ac:dyDescent="0.2">
      <c r="A79" s="39"/>
      <c r="B79" s="40"/>
      <c r="C79" s="41"/>
      <c r="D79" s="41"/>
      <c r="E79" s="41"/>
      <c r="F79" s="41"/>
      <c r="G79" s="42"/>
      <c r="H79" s="42"/>
      <c r="I79" s="42"/>
      <c r="J79" s="42"/>
      <c r="K79" s="43"/>
    </row>
    <row r="81" spans="1:12" x14ac:dyDescent="0.2">
      <c r="H81" s="44" t="s">
        <v>85</v>
      </c>
      <c r="I81" s="24">
        <f>I78-I76</f>
        <v>63770103</v>
      </c>
      <c r="K81" s="24"/>
      <c r="L81" s="28"/>
    </row>
    <row r="82" spans="1:12" x14ac:dyDescent="0.2">
      <c r="H82" s="44" t="s">
        <v>79</v>
      </c>
      <c r="I82" s="45">
        <f>(SUM(I31:I33)+SUM(I51:I53))/I81</f>
        <v>0.13637167874732772</v>
      </c>
      <c r="K82" s="24"/>
    </row>
    <row r="83" spans="1:12" x14ac:dyDescent="0.2">
      <c r="C83" s="24"/>
      <c r="D83" s="24"/>
      <c r="E83" s="24"/>
      <c r="F83" s="24"/>
      <c r="H83" s="46" t="s">
        <v>80</v>
      </c>
      <c r="I83" s="45">
        <f>1-I82</f>
        <v>0.8636283212526723</v>
      </c>
    </row>
    <row r="84" spans="1:12" x14ac:dyDescent="0.2">
      <c r="C84" s="24"/>
      <c r="D84" s="24"/>
      <c r="E84" s="26"/>
      <c r="F84" s="24"/>
      <c r="H84" s="24"/>
      <c r="I84" s="26"/>
      <c r="K84" s="24"/>
    </row>
    <row r="85" spans="1:12" ht="15.75" customHeight="1" x14ac:dyDescent="0.2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</row>
    <row r="86" spans="1:12" x14ac:dyDescent="0.2">
      <c r="E86" s="24"/>
    </row>
  </sheetData>
  <mergeCells count="4">
    <mergeCell ref="A5:K5"/>
    <mergeCell ref="A85:K85"/>
    <mergeCell ref="A7:K7"/>
    <mergeCell ref="A58:K58"/>
  </mergeCells>
  <pageMargins left="0.7" right="0.7" top="0.75" bottom="0.75" header="0.3" footer="0.3"/>
  <pageSetup scale="5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Debt 12 31 22</vt:lpstr>
      <vt:lpstr>'Debt 12 31 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Jennie Phelps</dc:creator>
  <cp:lastModifiedBy>Jennie Phelps</cp:lastModifiedBy>
  <cp:lastPrinted>2023-08-27T11:39:54Z</cp:lastPrinted>
  <dcterms:created xsi:type="dcterms:W3CDTF">2021-01-15T14:06:52Z</dcterms:created>
  <dcterms:modified xsi:type="dcterms:W3CDTF">2023-08-27T11:40:26Z</dcterms:modified>
</cp:coreProperties>
</file>