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Completed Exhibits\"/>
    </mc:Choice>
  </mc:AlternateContent>
  <xr:revisionPtr revIDLastSave="0" documentId="13_ncr:1_{9EE50FC0-254D-4942-BA32-619161A349B4}" xr6:coauthVersionLast="36" xr6:coauthVersionMax="36" xr10:uidLastSave="{00000000-0000-0000-0000-000000000000}"/>
  <bookViews>
    <workbookView xWindow="0" yWindow="0" windowWidth="28800" windowHeight="11325" activeTab="7" xr2:uid="{2BD3AB17-93D2-46C8-ABAE-997C1744727C}"/>
  </bookViews>
  <sheets>
    <sheet name="930.10 SUM" sheetId="2" r:id="rId1"/>
    <sheet name="930.10" sheetId="3" r:id="rId2"/>
    <sheet name="930.20 SUM" sheetId="6" r:id="rId3"/>
    <sheet name="930.20" sheetId="5" r:id="rId4"/>
    <sheet name="930.21 SUM" sheetId="9" r:id="rId5"/>
    <sheet name="930.21" sheetId="8" r:id="rId6"/>
    <sheet name="930.23 SUM" sheetId="12" r:id="rId7"/>
    <sheet name="930.23" sheetId="11" r:id="rId8"/>
  </sheets>
  <definedNames>
    <definedName name="_xlnm.Print_Area" localSheetId="3">'930.20'!$A$1:$L$144</definedName>
    <definedName name="_xlnm.Print_Area" localSheetId="7">'930.23'!$A$1:$L$163</definedName>
    <definedName name="_xlnm.Print_Titles" localSheetId="3">'930.20'!$7:$8</definedName>
    <definedName name="_xlnm.Print_Titles" localSheetId="5">'930.21'!$7:$8</definedName>
    <definedName name="_xlnm.Print_Titles" localSheetId="7">'930.23'!$7:$8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2" l="1"/>
  <c r="K13" i="12"/>
  <c r="K8" i="12"/>
  <c r="I163" i="11" l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K22" i="12"/>
  <c r="A9" i="12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K16" i="9"/>
  <c r="K20" i="9"/>
  <c r="K18" i="9"/>
  <c r="K17" i="9"/>
  <c r="K10" i="9"/>
  <c r="K9" i="9"/>
  <c r="K22" i="9" l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I69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10" i="8"/>
  <c r="A10" i="6" l="1"/>
  <c r="A11" i="6"/>
  <c r="A12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K20" i="6"/>
  <c r="A9" i="6"/>
  <c r="I144" i="5"/>
  <c r="A35" i="3"/>
  <c r="A36" i="3" s="1"/>
  <c r="A11" i="3"/>
  <c r="A12" i="3"/>
  <c r="A13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10" i="3"/>
  <c r="I36" i="3"/>
  <c r="K2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10" i="2"/>
  <c r="A9" i="2"/>
  <c r="K22" i="6" l="1"/>
</calcChain>
</file>

<file path=xl/sharedStrings.xml><?xml version="1.0" encoding="utf-8"?>
<sst xmlns="http://schemas.openxmlformats.org/spreadsheetml/2006/main" count="1782" uniqueCount="564">
  <si>
    <t>ACCOUNT</t>
  </si>
  <si>
    <t>R-ACCT</t>
  </si>
  <si>
    <t>ITEM ID</t>
  </si>
  <si>
    <t>DATE</t>
  </si>
  <si>
    <t>VOUCHER</t>
  </si>
  <si>
    <t>VENDOR</t>
  </si>
  <si>
    <t>VENDOR NAME</t>
  </si>
  <si>
    <t>DEBIT</t>
  </si>
  <si>
    <t>CREDIT</t>
  </si>
  <si>
    <t>DESCRIPTION</t>
  </si>
  <si>
    <t>INVOICE NBR</t>
  </si>
  <si>
    <t>MBSV  10</t>
  </si>
  <si>
    <t>01/19/22</t>
  </si>
  <si>
    <t>KENTUCKY ELECTRIC</t>
  </si>
  <si>
    <t>KENTUCKY LIVING</t>
  </si>
  <si>
    <t>DUES  01</t>
  </si>
  <si>
    <t>01/31/22</t>
  </si>
  <si>
    <t>FJ2007</t>
  </si>
  <si>
    <t>DUES  -  KAEC</t>
  </si>
  <si>
    <t>02/15/22</t>
  </si>
  <si>
    <t>02/28/22</t>
  </si>
  <si>
    <t>03/17/22</t>
  </si>
  <si>
    <t>KY LIVING MAG MARCH</t>
  </si>
  <si>
    <t>03/31/22</t>
  </si>
  <si>
    <t>04/12/22</t>
  </si>
  <si>
    <t>04/30/22</t>
  </si>
  <si>
    <t>05/03/22</t>
  </si>
  <si>
    <t>05/11/22</t>
  </si>
  <si>
    <t>KENTUCKY LIVING MAGAZINE</t>
  </si>
  <si>
    <t>05/31/22</t>
  </si>
  <si>
    <t>06/14/22</t>
  </si>
  <si>
    <t>06/30/22</t>
  </si>
  <si>
    <t>07/19/22</t>
  </si>
  <si>
    <t>07/31/22</t>
  </si>
  <si>
    <t>08/11/22</t>
  </si>
  <si>
    <t>08/18/22</t>
  </si>
  <si>
    <t>KENTUCKY LIVING CORRECTION</t>
  </si>
  <si>
    <t>08/31/22</t>
  </si>
  <si>
    <t>09/15/22</t>
  </si>
  <si>
    <t>09/30/22</t>
  </si>
  <si>
    <t>10/11/22</t>
  </si>
  <si>
    <t>KEC 2021 DUES REFUND</t>
  </si>
  <si>
    <t>10/12/22</t>
  </si>
  <si>
    <t>10/31/22</t>
  </si>
  <si>
    <t>11/10/22</t>
  </si>
  <si>
    <t>11/30/22</t>
  </si>
  <si>
    <t>12/16/22</t>
  </si>
  <si>
    <t>12/31/22</t>
  </si>
  <si>
    <t xml:space="preserve">Farmers Rural Electric Cooperative Corp.  </t>
  </si>
  <si>
    <t>Summary of Account 930.10 - General Advertising Expense</t>
  </si>
  <si>
    <t>Line No.</t>
  </si>
  <si>
    <t>Item</t>
  </si>
  <si>
    <t>Amount</t>
  </si>
  <si>
    <t>(a)</t>
  </si>
  <si>
    <t>(b)</t>
  </si>
  <si>
    <t>Kentucky Living Magazine</t>
  </si>
  <si>
    <t>Dues - KAEC</t>
  </si>
  <si>
    <t xml:space="preserve">     TOTAL</t>
  </si>
  <si>
    <t>For the 12 Months Ending December 31, 2022</t>
  </si>
  <si>
    <t>Account 930.10 - General Advertising Expense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</si>
  <si>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</si>
  <si>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</si>
  <si>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</si>
  <si>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</si>
  <si>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</si>
  <si>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</si>
  <si>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</si>
  <si>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(j)</t>
  </si>
  <si>
    <t>(k)</t>
  </si>
  <si>
    <t>For the 12 Months Ended December 31, 2022</t>
  </si>
  <si>
    <t>TOTAL</t>
  </si>
  <si>
    <t>SAFT  03</t>
  </si>
  <si>
    <t>01/13/22</t>
  </si>
  <si>
    <t>CORNERSTONE DIAGNOSTICS</t>
  </si>
  <si>
    <t>SAFETY--DRUG SCREENS</t>
  </si>
  <si>
    <t>ADMN  03</t>
  </si>
  <si>
    <t>01/24/22</t>
  </si>
  <si>
    <t>U.S. BANK</t>
  </si>
  <si>
    <t>LUNCH FOR XMAS PARADE CREW</t>
  </si>
  <si>
    <t>SA00000000063899</t>
  </si>
  <si>
    <t>BREAKFAST FOR LINEMEN FROM STORM</t>
  </si>
  <si>
    <t>MISC CARD FOR RON SHEETS</t>
  </si>
  <si>
    <t>FOOD FOR EMPLOYEES</t>
  </si>
  <si>
    <t>BREAKFAST FOR OFFICE PERSONNEL</t>
  </si>
  <si>
    <t>LUNCH STORM RESTORE</t>
  </si>
  <si>
    <t>DUES  03</t>
  </si>
  <si>
    <t>DUES  -  NRECA</t>
  </si>
  <si>
    <t>SAFT  04</t>
  </si>
  <si>
    <t>02/18/22</t>
  </si>
  <si>
    <t>MSDSONLINE INC</t>
  </si>
  <si>
    <t>SA00000000063973</t>
  </si>
  <si>
    <t>02/22/22</t>
  </si>
  <si>
    <t>FEMA LUNCH/TB,LR</t>
  </si>
  <si>
    <t>SA00000000063991</t>
  </si>
  <si>
    <t>ELECTRICIAN'S MTG/FOOD,DRINKS</t>
  </si>
  <si>
    <t>LUNCH SL,NB,JA SAFETY DEMO TRAIL</t>
  </si>
  <si>
    <t>BDEX  03</t>
  </si>
  <si>
    <t>CUMBRLND VALLEY STORM REST FOOD</t>
  </si>
  <si>
    <t>ANNUAL FILING SEC. OF STATE</t>
  </si>
  <si>
    <t>LUNCHEON RM,CP,SL,JP</t>
  </si>
  <si>
    <t>JECR  07</t>
  </si>
  <si>
    <t>REVERSE DEC TRU UP A REECE</t>
  </si>
  <si>
    <t>03/15/22</t>
  </si>
  <si>
    <t>03/28/22</t>
  </si>
  <si>
    <t>SA00000000064072</t>
  </si>
  <si>
    <t>LUNCH FOR SERVICE DEPT./TS</t>
  </si>
  <si>
    <t>LUNCH FOR EMPS/MVILLE KITCHEN</t>
  </si>
  <si>
    <t>04/04/22</t>
  </si>
  <si>
    <t>KY TREAS DEPT UNCLAIMED PROPERTY</t>
  </si>
  <si>
    <t>04/18/22</t>
  </si>
  <si>
    <t>KY TIER II FILING FEE</t>
  </si>
  <si>
    <t>SA00000000064118</t>
  </si>
  <si>
    <t>BREAKFAST CB,CC</t>
  </si>
  <si>
    <t>LUNCH BD,BM</t>
  </si>
  <si>
    <t>ADVERTISING FOR TRUCK BIDS</t>
  </si>
  <si>
    <t>FOOD FOR EMPLOYEES/OUTAGE WORK</t>
  </si>
  <si>
    <t>NEW HIRE LUNCH/SS,GC</t>
  </si>
  <si>
    <t>ADMN  22</t>
  </si>
  <si>
    <t>GIBSON FRANK</t>
  </si>
  <si>
    <t>NOMINATING COMMITTEE 05/03/22</t>
  </si>
  <si>
    <t>SA00000000064152</t>
  </si>
  <si>
    <t>BROOKS DENISE</t>
  </si>
  <si>
    <t>SA00000000064153</t>
  </si>
  <si>
    <t>KEIGHTLY JON</t>
  </si>
  <si>
    <t>SA00000000064154</t>
  </si>
  <si>
    <t>MOSS JAMIE</t>
  </si>
  <si>
    <t>SA00000000064155</t>
  </si>
  <si>
    <t>MORRIS JOSH</t>
  </si>
  <si>
    <t>SA00000000064156</t>
  </si>
  <si>
    <t>SHOFNER MEGAN</t>
  </si>
  <si>
    <t>SA0000000006415V</t>
  </si>
  <si>
    <t>BUNNELL LOLA</t>
  </si>
  <si>
    <t>SA00000000064158</t>
  </si>
  <si>
    <t>OMEX  18</t>
  </si>
  <si>
    <t>05/23/22</t>
  </si>
  <si>
    <t>I0001574</t>
  </si>
  <si>
    <t>FEMA DISBURSEMENTS</t>
  </si>
  <si>
    <t>05/24/22</t>
  </si>
  <si>
    <t>SA00000000064209</t>
  </si>
  <si>
    <t>LUNCH FOR MSRS</t>
  </si>
  <si>
    <t>ISA MEMBERSHIP/MYERS</t>
  </si>
  <si>
    <t>LUNCH WITH D MOSIER/PRATHER</t>
  </si>
  <si>
    <t>DISPATCHER TRAINING MEAL</t>
  </si>
  <si>
    <t>06/22/22</t>
  </si>
  <si>
    <t>SA00000000064285</t>
  </si>
  <si>
    <t>RELIABILITY LUNCH SL,CC,TS,SS</t>
  </si>
  <si>
    <t>CREW AUDIT LUNCH</t>
  </si>
  <si>
    <t>SAFETY DEMO LUNCH SL,JE,TW,GC,JE</t>
  </si>
  <si>
    <t>SERVICE TRBLE CALL LUNC TS,MN,NB</t>
  </si>
  <si>
    <t>LUNCH FOR EMP. COOPER POWER PLNT</t>
  </si>
  <si>
    <t>06/23/22</t>
  </si>
  <si>
    <t>CDW DIRECT  LLC</t>
  </si>
  <si>
    <t>Z910856</t>
  </si>
  <si>
    <t>LOWE'S COMPANIES, INC.</t>
  </si>
  <si>
    <t>SAFETY COOKOUT GRILL SUPPLIES</t>
  </si>
  <si>
    <t>SA00000000064296</t>
  </si>
  <si>
    <t>07/07/22</t>
  </si>
  <si>
    <t>FARMERS RURAL ELECTRIC</t>
  </si>
  <si>
    <t>SA00000000064324</t>
  </si>
  <si>
    <t>SAFT  05</t>
  </si>
  <si>
    <t>07/14/22</t>
  </si>
  <si>
    <t>PROTEGIS FIRE &amp; SAFETY</t>
  </si>
  <si>
    <t>Annual Fire Extinguisher inspect</t>
  </si>
  <si>
    <t>FIRE EXTINGUISHER MAINTENANCE</t>
  </si>
  <si>
    <t>07/20/22</t>
  </si>
  <si>
    <t>SAFETY AWARD LUNCH SUPPLIES</t>
  </si>
  <si>
    <t>SA00000000064359</t>
  </si>
  <si>
    <t>DRINKS SAFETY AWARD LUNCH</t>
  </si>
  <si>
    <t>STATE FILING FEE</t>
  </si>
  <si>
    <t>LUNCH FOR EMP. COOPER POWER VISI</t>
  </si>
  <si>
    <t>ADMN  09</t>
  </si>
  <si>
    <t>08/24/22</t>
  </si>
  <si>
    <t>PVA DATA BARREN COUNTY</t>
  </si>
  <si>
    <t>SA00000000064456</t>
  </si>
  <si>
    <t>LUNCH WITH A&amp;G SL,TS</t>
  </si>
  <si>
    <t>HARDEES BKFST OFFICE EMPLOYEES</t>
  </si>
  <si>
    <t>PVA DATA METCALFE &amp; HART CO'S</t>
  </si>
  <si>
    <t>SA00000000064507</t>
  </si>
  <si>
    <t>LUNCH SL,JE,LR</t>
  </si>
  <si>
    <t>EMPL. SNACKS EKPC FAC MTG</t>
  </si>
  <si>
    <t>MTG W/SOUTH KY RECC CEO/PRATHER</t>
  </si>
  <si>
    <t>09/19/22</t>
  </si>
  <si>
    <t>BOYD COMPANY</t>
  </si>
  <si>
    <t>MISC. LATE FEE CHARGE</t>
  </si>
  <si>
    <t>SC000206789</t>
  </si>
  <si>
    <t>CORR PR ACC REF JE 083522&amp;083622</t>
  </si>
  <si>
    <t>10/20/22</t>
  </si>
  <si>
    <t>LUNCH SL,CB</t>
  </si>
  <si>
    <t>SA00000000064599</t>
  </si>
  <si>
    <t>NEW HIRE LUNCH/MSRS</t>
  </si>
  <si>
    <t>LUNCH WITH PSC/SL</t>
  </si>
  <si>
    <t>TS,BM LUNCH</t>
  </si>
  <si>
    <t>KY STATE FILING FEE</t>
  </si>
  <si>
    <t>FRAUDULENT CHG TO BE REIMBURSED</t>
  </si>
  <si>
    <t>10/26/22</t>
  </si>
  <si>
    <t>GERALD PRINTING</t>
  </si>
  <si>
    <t>RETIREE XMAS PARTY INVITATIONS</t>
  </si>
  <si>
    <t>11/11/22</t>
  </si>
  <si>
    <t>11/14/22</t>
  </si>
  <si>
    <t>NEW HIRE LUNCH/LINEMAN</t>
  </si>
  <si>
    <t>SA00000000064659</t>
  </si>
  <si>
    <t>LUNCH GC,JI</t>
  </si>
  <si>
    <t>FRAUDULENT CHG REIMBURSED</t>
  </si>
  <si>
    <t>11/16/22</t>
  </si>
  <si>
    <t>CFC ONE CARD REBATE</t>
  </si>
  <si>
    <t>MEAL/R SEXTON</t>
  </si>
  <si>
    <t>12/02/22</t>
  </si>
  <si>
    <t>12/01/22</t>
  </si>
  <si>
    <t>JONES JUDITH</t>
  </si>
  <si>
    <t>CHRISTMAS GIFT/JANITORIAL</t>
  </si>
  <si>
    <t>SA00000000064702</t>
  </si>
  <si>
    <t>REID'S PROPERTY MANAGEMENT</t>
  </si>
  <si>
    <t>SA00000000064703</t>
  </si>
  <si>
    <t>12/08/22</t>
  </si>
  <si>
    <t>12/21/22</t>
  </si>
  <si>
    <t>SA00000000064763</t>
  </si>
  <si>
    <t>MSR MEETING MEAL</t>
  </si>
  <si>
    <t>LUNCH WITH TREEKO/TS</t>
  </si>
  <si>
    <t>PHOTO DEVELOP PRATHER</t>
  </si>
  <si>
    <t>DINNER WITH NEW CEO/BP</t>
  </si>
  <si>
    <t>12/29/22</t>
  </si>
  <si>
    <t>TREE LIGHTS</t>
  </si>
  <si>
    <t>SA00000000064803</t>
  </si>
  <si>
    <t>Account 930.20 - Miscellaneous General Expense</t>
  </si>
  <si>
    <t>Summary of Account 930.20 - Miscellaneous General Expense</t>
  </si>
  <si>
    <t>Fire Extinguisher Expense</t>
  </si>
  <si>
    <t>Safety-Drug Screens</t>
  </si>
  <si>
    <t>Safety Meetings - Food</t>
  </si>
  <si>
    <t>Dues - NRECA</t>
  </si>
  <si>
    <t>Nominating Committee</t>
  </si>
  <si>
    <t>Christmas Bonus - Cleaning Staff</t>
  </si>
  <si>
    <t>Miscellaneous</t>
  </si>
  <si>
    <t>Meetings-Food</t>
  </si>
  <si>
    <t>Kitchen/Board Room Restock</t>
  </si>
  <si>
    <t>SAFETY DATA REPORTS - ANNUAL RENEWAL</t>
  </si>
  <si>
    <t>Safety Data Reports - Annual Renewal</t>
  </si>
  <si>
    <t>KITCHEN/BOARD ROOM RESTOCK</t>
  </si>
  <si>
    <t>ARTIC WOLF STARTUP - CLOUD DETECTION</t>
  </si>
  <si>
    <t>PVA Data</t>
  </si>
  <si>
    <t>SAFETY MEETING/FOOD</t>
  </si>
  <si>
    <t>Kentucky Filing Fees</t>
  </si>
  <si>
    <t>Cloud Detection &amp; Response and Domain Charge</t>
  </si>
  <si>
    <t>DOMAIN CHARGES</t>
  </si>
  <si>
    <t>Truck Bid Ads</t>
  </si>
  <si>
    <t>YEAR-END TRUE UP VARIOUS ACCT.</t>
  </si>
  <si>
    <t xml:space="preserve">MISC CORRET - AUGUST </t>
  </si>
  <si>
    <t>FOOD/SEXTON</t>
  </si>
  <si>
    <t>PURCHASE OF DESK</t>
  </si>
  <si>
    <t>RECLASS P/Y TRANSIT</t>
  </si>
  <si>
    <t>CHICKEN/STAFF2 MTG</t>
  </si>
  <si>
    <t>LUNCH/J WOLFRAM &amp; STAFF</t>
  </si>
  <si>
    <t>MBSV  03</t>
  </si>
  <si>
    <t>03/09/22</t>
  </si>
  <si>
    <t>VID MONSTER PRODUCTIONS</t>
  </si>
  <si>
    <t>LIVESTREAM ANNUAL MEETING</t>
  </si>
  <si>
    <t>INV-001351</t>
  </si>
  <si>
    <t>SHIPPING FOR ANNUAL MTG BROCHURE</t>
  </si>
  <si>
    <t>06/08/22</t>
  </si>
  <si>
    <t>SOUTHLAND PRINTING COMPANY</t>
  </si>
  <si>
    <t>ANNUAL MTG NOTIFICATION CARDS</t>
  </si>
  <si>
    <t>415799</t>
  </si>
  <si>
    <t>ANNUAL MTG KEYBOARDS</t>
  </si>
  <si>
    <t>BD53460</t>
  </si>
  <si>
    <t>07/05/22</t>
  </si>
  <si>
    <t>ROCKLAND ROAD</t>
  </si>
  <si>
    <t>ANNUAL MEETING ENTERTAINMENT</t>
  </si>
  <si>
    <t>SA00000000064300</t>
  </si>
  <si>
    <t>SPILLMAN PHOTOGRAPHY</t>
  </si>
  <si>
    <t>ANNUAL MEETING PHOTOGRAPHY</t>
  </si>
  <si>
    <t>SA00000000064301</t>
  </si>
  <si>
    <t>THE BARREN COUNTY JROTC</t>
  </si>
  <si>
    <t>ANNUAL MEETING EXPENSE/DONATION</t>
  </si>
  <si>
    <t>SA00000000064302</t>
  </si>
  <si>
    <t>CASH PRIZE $/ANNUAL MEETING</t>
  </si>
  <si>
    <t>SA00000000064303</t>
  </si>
  <si>
    <t>23 POLOS</t>
  </si>
  <si>
    <t>372172</t>
  </si>
  <si>
    <t>SIGN FOR MEETING</t>
  </si>
  <si>
    <t>373537</t>
  </si>
  <si>
    <t>Annual mtg. program</t>
  </si>
  <si>
    <t>373538</t>
  </si>
  <si>
    <t>COMMONWEALTH BROADCASTING</t>
  </si>
  <si>
    <t>ANNUAL MTG RADIO BROADCASTING</t>
  </si>
  <si>
    <t>SA00000000064339</t>
  </si>
  <si>
    <t>LABR  00</t>
  </si>
  <si>
    <t>07/15/22</t>
  </si>
  <si>
    <t>REGULAR LABOR</t>
  </si>
  <si>
    <t>LAOT  01</t>
  </si>
  <si>
    <t>LABOR - O.T.</t>
  </si>
  <si>
    <t>CAVE CITY CONVENTION CENTER</t>
  </si>
  <si>
    <t>2022 ANNUAL MEETING</t>
  </si>
  <si>
    <t>SA00000000064356</t>
  </si>
  <si>
    <t>07/25/22</t>
  </si>
  <si>
    <t>ANNUAL REPORT AND PHOTOSHOOT</t>
  </si>
  <si>
    <t>11681602</t>
  </si>
  <si>
    <t>BNFT  04</t>
  </si>
  <si>
    <t>CO PD/W.C. INSURANCE</t>
  </si>
  <si>
    <t>BNFT  02</t>
  </si>
  <si>
    <t>CO PD/TAXES</t>
  </si>
  <si>
    <t>ACRD  01</t>
  </si>
  <si>
    <t>ACCRUED VACATION</t>
  </si>
  <si>
    <t>ACRU  06</t>
  </si>
  <si>
    <t>ACCRUAL/SELF FUNDED HEALTH INS</t>
  </si>
  <si>
    <t>BNFT  06</t>
  </si>
  <si>
    <t>LIFE/L.T.D.</t>
  </si>
  <si>
    <t>BNFT  07</t>
  </si>
  <si>
    <t>401 K</t>
  </si>
  <si>
    <t>BNFT  32</t>
  </si>
  <si>
    <t>RETIREMENT</t>
  </si>
  <si>
    <t>BNFT  52</t>
  </si>
  <si>
    <t>EMPLOYEE ASSISTANCE PROGRAM</t>
  </si>
  <si>
    <t>BNFT  53</t>
  </si>
  <si>
    <t>POSTRETIREMENT BENEFIT (62-65)</t>
  </si>
  <si>
    <t>TRAN  00</t>
  </si>
  <si>
    <t>TRANSPORTATION EXP-P/R</t>
  </si>
  <si>
    <t>DEPOSIT FOR 2023 ANNUAL MEETING</t>
  </si>
  <si>
    <t>4097</t>
  </si>
  <si>
    <t>WIRELESS PRINTER FOR ANNUAL MTG</t>
  </si>
  <si>
    <t>TEAR OFF TICKETS FOR ANNUAL MTG.</t>
  </si>
  <si>
    <t>DRY CLEAN TABLE CLOTHS</t>
  </si>
  <si>
    <t>UHAUL/ANNUAL MEETING</t>
  </si>
  <si>
    <t>HAND SANITIZER/ANNUAL MEETING</t>
  </si>
  <si>
    <t>FOOD FOR EMPLOYEES ANNUAL MTG</t>
  </si>
  <si>
    <t>Account 930.21 - Annual Meeting Expense</t>
  </si>
  <si>
    <t>Summary of Account 930.21 - Annual Meeting Expense</t>
  </si>
  <si>
    <t>Advertising</t>
  </si>
  <si>
    <t>Facilities</t>
  </si>
  <si>
    <t>Barren County JROTC</t>
  </si>
  <si>
    <t>Livestream Services</t>
  </si>
  <si>
    <t>Prizes</t>
  </si>
  <si>
    <t>Concessions, Food and Tax</t>
  </si>
  <si>
    <t>Employee Polos</t>
  </si>
  <si>
    <t>Programs/Notification Cards</t>
  </si>
  <si>
    <t>Photography</t>
  </si>
  <si>
    <t>Technology - Printers/Keyboards</t>
  </si>
  <si>
    <t>Payroll &amp; Benefits</t>
  </si>
  <si>
    <t>U-Haul Rental</t>
  </si>
  <si>
    <t>Entertainment - Rockland Road</t>
  </si>
  <si>
    <t>Account 930.23 - Community Support Activities</t>
  </si>
  <si>
    <t>MBSV  07</t>
  </si>
  <si>
    <t>01/10/22</t>
  </si>
  <si>
    <t>EDMONTON - METCALFE CO</t>
  </si>
  <si>
    <t>2022 MEMBERSHIP INVESTMENT</t>
  </si>
  <si>
    <t>SA00000000063857</t>
  </si>
  <si>
    <t>HART CO CHAMBER OF COMMERCE</t>
  </si>
  <si>
    <t>SA00000000063858</t>
  </si>
  <si>
    <t>CAVE CITY CHAMBER COMMERCE</t>
  </si>
  <si>
    <t>2022 MEMBERSHIP DUES</t>
  </si>
  <si>
    <t>2849</t>
  </si>
  <si>
    <t>MBSV  01</t>
  </si>
  <si>
    <t>KICKOFF SPONSORSHIP</t>
  </si>
  <si>
    <t>SA00000000063860</t>
  </si>
  <si>
    <t>JOBE PUBLISHING INC</t>
  </si>
  <si>
    <t>CHRISTMAS GREETING/NEWSPAPER</t>
  </si>
  <si>
    <t>12947</t>
  </si>
  <si>
    <t>MBSV  02</t>
  </si>
  <si>
    <t>XMAS PARADE DECORATIONS</t>
  </si>
  <si>
    <t>ZOOM MEETINGS</t>
  </si>
  <si>
    <t>MBSV  17</t>
  </si>
  <si>
    <t>CUMBERLAND ENERGY</t>
  </si>
  <si>
    <t>ENERGY AUDITS</t>
  </si>
  <si>
    <t>SA00000000063955</t>
  </si>
  <si>
    <t>BARREN INC. BARREN COUNTY</t>
  </si>
  <si>
    <t>2022 PRESIDENT'S CLUB - BC CHAMB</t>
  </si>
  <si>
    <t>SA00000000063956</t>
  </si>
  <si>
    <t>02/08/22</t>
  </si>
  <si>
    <t>358872</t>
  </si>
  <si>
    <t>MBSV  16</t>
  </si>
  <si>
    <t>SOLAR FACEBOOK AD CAMPAIGN</t>
  </si>
  <si>
    <t>BARREN INC. ANNUAL MTG</t>
  </si>
  <si>
    <t>03/06/22</t>
  </si>
  <si>
    <t>IMAGE MARKETING INTERNATIONA</t>
  </si>
  <si>
    <t>2022 PERSONALIZED MESSAGES PKG</t>
  </si>
  <si>
    <t>4854</t>
  </si>
  <si>
    <t>MBSV  12</t>
  </si>
  <si>
    <t>MUNFORDVILLE ELEMENTARY SCH</t>
  </si>
  <si>
    <t>1/4 PG YEARBOOK AD</t>
  </si>
  <si>
    <t>SA00000000064023</t>
  </si>
  <si>
    <t>MBSV  06</t>
  </si>
  <si>
    <t>EDMONTON METCALFE CHAMBER</t>
  </si>
  <si>
    <t>SENIOR CELEBRITY BANQUET SPONSOR</t>
  </si>
  <si>
    <t>SA00000000064032</t>
  </si>
  <si>
    <t>STEVENS ANDREW K</t>
  </si>
  <si>
    <t>CONSERVATION CLUBHOUSE/NJE</t>
  </si>
  <si>
    <t>3072022</t>
  </si>
  <si>
    <t>CONSERVATION CLUBHOUSE/SGE</t>
  </si>
  <si>
    <t>3032022</t>
  </si>
  <si>
    <t>ACHIEVEMENT IN BUS LUNCHEON/3</t>
  </si>
  <si>
    <t>435</t>
  </si>
  <si>
    <t>MBSV  04</t>
  </si>
  <si>
    <t>03/21/22</t>
  </si>
  <si>
    <t>BARREN COUNTY FAIR &amp; LIVESTK</t>
  </si>
  <si>
    <t>BC FAIR LIVESTOCK SHOW DONATION</t>
  </si>
  <si>
    <t>SA00000000064052</t>
  </si>
  <si>
    <t>MBSV  13</t>
  </si>
  <si>
    <t>METCALFE COUNTY HIGH</t>
  </si>
  <si>
    <t>FOOTBALL BOOSTERS - DONATION</t>
  </si>
  <si>
    <t>SA00000000064053</t>
  </si>
  <si>
    <t>LEGISLATIVE LUNCHEON (5) TICKETS</t>
  </si>
  <si>
    <t>SA00000000064054</t>
  </si>
  <si>
    <t>BARREN INC AWARDS BANQ/JACKSON</t>
  </si>
  <si>
    <t>BARREN INC ANNUAL MTG SPONSOR</t>
  </si>
  <si>
    <t>BARREN INC ACH IN BUSINESS SPONS</t>
  </si>
  <si>
    <t>BARREN CO CONSERVATION DIST</t>
  </si>
  <si>
    <t>ART &amp; WRITING SPONSOR</t>
  </si>
  <si>
    <t>718</t>
  </si>
  <si>
    <t>COFFEE &amp; COMMERCE ATTENDEE (5)</t>
  </si>
  <si>
    <t>529</t>
  </si>
  <si>
    <t>MBSV  09</t>
  </si>
  <si>
    <t>BRKFST FRANKFORT YOUTH TOUR</t>
  </si>
  <si>
    <t>04/26/22</t>
  </si>
  <si>
    <t>DUPLICATE PYMT- NRECA DUES</t>
  </si>
  <si>
    <t>BARREN CO SHERIFF'S OFFICE</t>
  </si>
  <si>
    <t>SHERIFF'S MAGNET AD</t>
  </si>
  <si>
    <t>BARREN - 23 -105</t>
  </si>
  <si>
    <t>05/12/22</t>
  </si>
  <si>
    <t>MEMBERSHIP DUES</t>
  </si>
  <si>
    <t>626</t>
  </si>
  <si>
    <t>AD FOR CALENDAR POLICE DEPT.</t>
  </si>
  <si>
    <t>05/26/22</t>
  </si>
  <si>
    <t>BRANSTETTER PARK HOMECOMING</t>
  </si>
  <si>
    <t>HOMECOMING SPONSORSHIP</t>
  </si>
  <si>
    <t>SA00000000064211</t>
  </si>
  <si>
    <t>MBSV  19</t>
  </si>
  <si>
    <t>06/03/22</t>
  </si>
  <si>
    <t>DIANE'S CAKES &amp; CATERING</t>
  </si>
  <si>
    <t>GRASSROOTS COMMITTEE FOOD</t>
  </si>
  <si>
    <t>6816</t>
  </si>
  <si>
    <t>FARMERS 2202</t>
  </si>
  <si>
    <t>FREEDOM WARRIORS VET ORG</t>
  </si>
  <si>
    <t>GOLD SPONSOR/VET JAM</t>
  </si>
  <si>
    <t>SA00000000064237</t>
  </si>
  <si>
    <t>TOUCHSTONE ENERGY</t>
  </si>
  <si>
    <t>2021 MEMBERSHIP DUES</t>
  </si>
  <si>
    <t>SA00000000064241</t>
  </si>
  <si>
    <t>CHAMBER ANNUAL DINNER (2)</t>
  </si>
  <si>
    <t>58</t>
  </si>
  <si>
    <t>06/16/22</t>
  </si>
  <si>
    <t>INCENTIVE PAYMENTS</t>
  </si>
  <si>
    <t>SUMMER QUARTERLY BREAKFAST (3)</t>
  </si>
  <si>
    <t>SA00000000064282</t>
  </si>
  <si>
    <t>MBSV  11</t>
  </si>
  <si>
    <t>SOKY PRIME</t>
  </si>
  <si>
    <t>DONATION/SPONSORSHIP</t>
  </si>
  <si>
    <t>SA00000000064283</t>
  </si>
  <si>
    <t>STUFFED ANIMALS SAFETY DEMO</t>
  </si>
  <si>
    <t>LINEMEN PHOTO FRAMES</t>
  </si>
  <si>
    <t>METCALFE GRASSROOTS MEAL</t>
  </si>
  <si>
    <t>07/06/22</t>
  </si>
  <si>
    <t>COFFEE &amp; COMMERCE ATTENDEES(3)</t>
  </si>
  <si>
    <t>800</t>
  </si>
  <si>
    <t>MAGAZINE AD, 1/4 PAGE</t>
  </si>
  <si>
    <t>SA00000000064357</t>
  </si>
  <si>
    <t>LUNCH FOR GUYS DURING PHOTOSHOOT</t>
  </si>
  <si>
    <t>DISTRICT 2 GRASSROOTS MTG MEAL</t>
  </si>
  <si>
    <t>MBSV  05</t>
  </si>
  <si>
    <t>KY CUTTING BOARD</t>
  </si>
  <si>
    <t>07/21/22</t>
  </si>
  <si>
    <t>UNIVERSITY OF KENTUCKY</t>
  </si>
  <si>
    <t>SCHOLARSHIP/KENZIE BONNER</t>
  </si>
  <si>
    <t>SA00000000064364</t>
  </si>
  <si>
    <t>SOUTH CENTRAL KY COMMUNITY &amp;</t>
  </si>
  <si>
    <t>SCHOLARSHIP/MADISON DAVIS</t>
  </si>
  <si>
    <t>SA00000000064365</t>
  </si>
  <si>
    <t>WESTERN KENTUCKY UNIVERSITY</t>
  </si>
  <si>
    <t>SCHOLARSHIP/RYAN RUTLEDGE</t>
  </si>
  <si>
    <t>SA00000000064366</t>
  </si>
  <si>
    <t>SCHOLARSHIP/RYAN SHIRLEY</t>
  </si>
  <si>
    <t>SA00000000064367</t>
  </si>
  <si>
    <t>SCHOLARSHIP/CHELSEA RICH</t>
  </si>
  <si>
    <t>SA00000000064368</t>
  </si>
  <si>
    <t>SCHOLARSHIP/BAILEE GARRETT</t>
  </si>
  <si>
    <t>SA00000000064369</t>
  </si>
  <si>
    <t>SCHOLARSHIP/EMAKATE ATKINSON</t>
  </si>
  <si>
    <t>SA00000000064370</t>
  </si>
  <si>
    <t>SCHOLARSHIP/JUSTIN COOP</t>
  </si>
  <si>
    <t>SA00000000064371</t>
  </si>
  <si>
    <t>08/12/22</t>
  </si>
  <si>
    <t>GLASGOW ROTARY CLUB</t>
  </si>
  <si>
    <t>BENEFIT SHANTI HOSPICE HOME</t>
  </si>
  <si>
    <t>SA00000000064421</t>
  </si>
  <si>
    <t>FARMERS 2208</t>
  </si>
  <si>
    <t>09/13/22</t>
  </si>
  <si>
    <t>T-Shirts for Groove and Glow</t>
  </si>
  <si>
    <t>377896</t>
  </si>
  <si>
    <t>WASHINGTON/FRANKFORT YTH,SCHOLAR</t>
  </si>
  <si>
    <t>11685352</t>
  </si>
  <si>
    <t>BARREN INC AWARDS BANQUET</t>
  </si>
  <si>
    <t>09/22/22</t>
  </si>
  <si>
    <t>PUMPKIN FESTIVAL SPONSORSHIP</t>
  </si>
  <si>
    <t>SA00000000064522</t>
  </si>
  <si>
    <t>09/23/22</t>
  </si>
  <si>
    <t>COOPERATIVE BALLOON</t>
  </si>
  <si>
    <t>GROOVE &amp; GLOW FESTIVAL TEAM FEES</t>
  </si>
  <si>
    <t>2926</t>
  </si>
  <si>
    <t>09/28/22</t>
  </si>
  <si>
    <t>COMMUNITY RELIEF FUND</t>
  </si>
  <si>
    <t>TO THE BRIM FOOD DRIVE</t>
  </si>
  <si>
    <t>SA00000000064531</t>
  </si>
  <si>
    <t>ACCR  02</t>
  </si>
  <si>
    <t>ACCRUED LABOR - OVERTIME</t>
  </si>
  <si>
    <t>10/07/22</t>
  </si>
  <si>
    <t>FALL QTRLY BREAKFAST (4)</t>
  </si>
  <si>
    <t>SA00000000064560</t>
  </si>
  <si>
    <t>ENVISION ENERGY SERVICES,LLC</t>
  </si>
  <si>
    <t>889</t>
  </si>
  <si>
    <t>10/13/22</t>
  </si>
  <si>
    <t>BARREN COUNTY VETERANS ASSOC</t>
  </si>
  <si>
    <t>VETERAN'S DINNER DONATION</t>
  </si>
  <si>
    <t>SA00000000064575</t>
  </si>
  <si>
    <t>10/14/22</t>
  </si>
  <si>
    <t>2022 YOUTH TOUR (4) STUDENTS</t>
  </si>
  <si>
    <t>11687146</t>
  </si>
  <si>
    <t>CHRISTMAS PARADE ENTRY FEE</t>
  </si>
  <si>
    <t>SA00000000064598</t>
  </si>
  <si>
    <t>HOTEL CHGS FOR GROOVE N GLOW</t>
  </si>
  <si>
    <t>WATERS FOR GROOVE N GLOW</t>
  </si>
  <si>
    <t>SUPPLIES FOR GROOVE N GLOW</t>
  </si>
  <si>
    <t>WYT KY LIVING COVER FRAMES</t>
  </si>
  <si>
    <t>LINEMAN PHOTOS,PRKING ETC</t>
  </si>
  <si>
    <t>BARREN INC CHAMBER BRKFST (4)</t>
  </si>
  <si>
    <t>11/15/22</t>
  </si>
  <si>
    <t>CHRISTMAS BANQUET (6) TICKETS</t>
  </si>
  <si>
    <t>SA00000000064661</t>
  </si>
  <si>
    <t>891</t>
  </si>
  <si>
    <t>11/17/22</t>
  </si>
  <si>
    <t>EKPC INCENTIVE PYMTS</t>
  </si>
  <si>
    <t>11/26/22</t>
  </si>
  <si>
    <t>CHRISTMAS CARDS &amp; RETURN ENV.</t>
  </si>
  <si>
    <t>385971</t>
  </si>
  <si>
    <t>METCALFE COUNTY HIGH SCHOOL</t>
  </si>
  <si>
    <t>SCOREBOARD AD FOR YEARBOOK</t>
  </si>
  <si>
    <t>SA00000000064694</t>
  </si>
  <si>
    <t>2023 DUES BC ECON AUTH.</t>
  </si>
  <si>
    <t>2898262</t>
  </si>
  <si>
    <t>CUB RUN SCHOOL</t>
  </si>
  <si>
    <t>1/4 PAGE YEARBOOK AD</t>
  </si>
  <si>
    <t>SA00000000064695</t>
  </si>
  <si>
    <t>11/28/22</t>
  </si>
  <si>
    <t>LIGHTING UP XMAS COOP DONATION</t>
  </si>
  <si>
    <t>SA00000000064697</t>
  </si>
  <si>
    <t>12/06/22</t>
  </si>
  <si>
    <t>RETIREMENT REC. INSERTS</t>
  </si>
  <si>
    <t>381104</t>
  </si>
  <si>
    <t>895</t>
  </si>
  <si>
    <t>900</t>
  </si>
  <si>
    <t>CHRISTMAS GREETING 2022</t>
  </si>
  <si>
    <t>19390</t>
  </si>
  <si>
    <t>Advertising/Info for Members</t>
  </si>
  <si>
    <t>Civic Dues</t>
  </si>
  <si>
    <t>Civic Sponsored Events</t>
  </si>
  <si>
    <t>Lighting Up Christmas</t>
  </si>
  <si>
    <t>Sponsorship/Donation - Community Events</t>
  </si>
  <si>
    <t>Summary of Account 930.23 - Community Support Activities</t>
  </si>
  <si>
    <t>Community Events</t>
  </si>
  <si>
    <t>Energy Audit</t>
  </si>
  <si>
    <t>Youth Tour</t>
  </si>
  <si>
    <t>Payroll/Benefits</t>
  </si>
  <si>
    <t>College Scholarships</t>
  </si>
  <si>
    <t>Conversation Clubhouse</t>
  </si>
  <si>
    <t>Grassroots Community</t>
  </si>
  <si>
    <t>Advertising/School Sponsorship</t>
  </si>
  <si>
    <t>Case No. 2023-00158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</si>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</sst>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3" xfId="0" applyFont="1" applyBorder="1" applyAlignment="1"/>
    <xf numFmtId="0" fontId="2" fillId="0" borderId="13" xfId="0" applyFont="1" applyBorder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/>
    <xf numFmtId="0" fontId="4" fillId="0" borderId="0" xfId="0" applyFont="1"/>
    <xf numFmtId="164" fontId="5" fillId="0" borderId="1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64" fontId="3" fillId="0" borderId="2" xfId="0" applyNumberFormat="1" applyFont="1" applyBorder="1" applyAlignment="1">
      <alignment horizontal="centerContinuous"/>
    </xf>
    <xf numFmtId="43" fontId="3" fillId="0" borderId="2" xfId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43" fontId="3" fillId="0" borderId="0" xfId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164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43" fontId="3" fillId="0" borderId="7" xfId="1" applyFont="1" applyBorder="1"/>
    <xf numFmtId="0" fontId="3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0" borderId="9" xfId="0" quotePrefix="1" applyNumberFormat="1" applyFont="1" applyBorder="1" applyAlignment="1">
      <alignment horizontal="center"/>
    </xf>
    <xf numFmtId="0" fontId="5" fillId="0" borderId="9" xfId="0" quotePrefix="1" applyNumberFormat="1" applyFont="1" applyBorder="1" applyAlignment="1">
      <alignment horizontal="center"/>
    </xf>
    <xf numFmtId="43" fontId="5" fillId="0" borderId="9" xfId="1" quotePrefix="1" applyFont="1" applyBorder="1" applyAlignment="1">
      <alignment horizontal="center"/>
    </xf>
    <xf numFmtId="0" fontId="5" fillId="0" borderId="10" xfId="0" applyFont="1" applyBorder="1"/>
    <xf numFmtId="164" fontId="5" fillId="0" borderId="10" xfId="0" quotePrefix="1" applyNumberFormat="1" applyFont="1" applyBorder="1" applyAlignment="1">
      <alignment horizontal="center"/>
    </xf>
    <xf numFmtId="0" fontId="5" fillId="0" borderId="10" xfId="0" quotePrefix="1" applyNumberFormat="1" applyFont="1" applyBorder="1" applyAlignment="1">
      <alignment horizontal="center"/>
    </xf>
    <xf numFmtId="43" fontId="5" fillId="0" borderId="10" xfId="1" quotePrefix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quotePrefix="1" applyNumberFormat="1" applyFont="1" applyBorder="1" applyAlignment="1">
      <alignment horizontal="left"/>
    </xf>
    <xf numFmtId="0" fontId="4" fillId="0" borderId="11" xfId="0" quotePrefix="1" applyNumberFormat="1" applyFont="1" applyBorder="1" applyAlignment="1">
      <alignment horizontal="left"/>
    </xf>
    <xf numFmtId="0" fontId="4" fillId="0" borderId="11" xfId="0" applyFont="1" applyBorder="1"/>
    <xf numFmtId="43" fontId="4" fillId="0" borderId="11" xfId="1" quotePrefix="1" applyFont="1" applyBorder="1"/>
    <xf numFmtId="0" fontId="4" fillId="0" borderId="11" xfId="0" quotePrefix="1" applyNumberFormat="1" applyFont="1" applyBorder="1"/>
    <xf numFmtId="0" fontId="4" fillId="0" borderId="11" xfId="0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43" fontId="4" fillId="0" borderId="11" xfId="1" applyFont="1" applyBorder="1"/>
    <xf numFmtId="0" fontId="6" fillId="0" borderId="11" xfId="0" applyFont="1" applyBorder="1" applyAlignment="1">
      <alignment horizontal="right"/>
    </xf>
    <xf numFmtId="43" fontId="4" fillId="0" borderId="0" xfId="1" applyFont="1"/>
    <xf numFmtId="0" fontId="5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43" fontId="3" fillId="0" borderId="7" xfId="1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164" fontId="5" fillId="0" borderId="2" xfId="0" applyNumberFormat="1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43" fontId="5" fillId="0" borderId="2" xfId="1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3" fillId="0" borderId="10" xfId="0" applyFont="1" applyBorder="1"/>
    <xf numFmtId="164" fontId="5" fillId="0" borderId="6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43" fontId="5" fillId="0" borderId="7" xfId="1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3" xfId="0" applyFont="1" applyBorder="1" applyAlignment="1"/>
    <xf numFmtId="43" fontId="3" fillId="0" borderId="13" xfId="1" applyFont="1" applyBorder="1" applyAlignment="1"/>
    <xf numFmtId="0" fontId="3" fillId="0" borderId="14" xfId="0" applyFont="1" applyBorder="1" applyAlignment="1"/>
    <xf numFmtId="43" fontId="3" fillId="0" borderId="11" xfId="1" applyFont="1" applyBorder="1"/>
    <xf numFmtId="43" fontId="3" fillId="0" borderId="10" xfId="1" applyFont="1" applyBorder="1"/>
    <xf numFmtId="0" fontId="3" fillId="0" borderId="13" xfId="0" applyFont="1" applyBorder="1" applyAlignment="1">
      <alignment horizontal="left"/>
    </xf>
    <xf numFmtId="43" fontId="3" fillId="0" borderId="13" xfId="1" applyFont="1" applyBorder="1"/>
    <xf numFmtId="0" fontId="3" fillId="0" borderId="14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43" fontId="5" fillId="0" borderId="11" xfId="1" applyFont="1" applyBorder="1"/>
    <xf numFmtId="43" fontId="4" fillId="0" borderId="0" xfId="0" applyNumberFormat="1" applyFont="1"/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43" fontId="6" fillId="0" borderId="11" xfId="1" applyFont="1" applyBorder="1"/>
    <xf numFmtId="43" fontId="6" fillId="0" borderId="1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1BFA-89ED-432D-B914-29B32AFA0101}">
  <sheetPr>
    <pageSetUpPr fitToPage="1"/>
  </sheetPr>
  <dimension ref="A1:K21"/>
  <sheetViews>
    <sheetView workbookViewId="0">
      <selection activeCell="H29" sqref="H29"/>
    </sheetView>
  </sheetViews>
  <sheetFormatPr defaultRowHeight="12.75" x14ac:dyDescent="0.2"/>
  <cols>
    <col min="1" max="10" width="9.140625" style="9"/>
    <col min="11" max="11" width="12.7109375" style="9" bestFit="1" customWidth="1"/>
    <col min="12" max="16384" width="9.140625" style="9"/>
  </cols>
  <sheetData>
    <row r="1" spans="1:11" x14ac:dyDescent="0.2">
      <c r="A1" s="10" t="s">
        <v>48</v>
      </c>
      <c r="B1" s="12"/>
      <c r="C1" s="12"/>
      <c r="D1" s="11"/>
      <c r="E1" s="11"/>
      <c r="F1" s="11"/>
      <c r="G1" s="11"/>
      <c r="H1" s="13"/>
      <c r="I1" s="13"/>
      <c r="J1" s="11"/>
      <c r="K1" s="14"/>
    </row>
    <row r="2" spans="1:11" x14ac:dyDescent="0.2">
      <c r="A2" s="15" t="s">
        <v>562</v>
      </c>
      <c r="B2" s="17"/>
      <c r="C2" s="17"/>
      <c r="D2" s="16"/>
      <c r="E2" s="16"/>
      <c r="F2" s="16"/>
      <c r="G2" s="16"/>
      <c r="H2" s="18"/>
      <c r="I2" s="18"/>
      <c r="J2" s="16"/>
      <c r="K2" s="19"/>
    </row>
    <row r="3" spans="1:11" x14ac:dyDescent="0.2">
      <c r="A3" s="15" t="s">
        <v>49</v>
      </c>
      <c r="B3" s="17"/>
      <c r="C3" s="17"/>
      <c r="D3" s="16"/>
      <c r="E3" s="16"/>
      <c r="F3" s="16"/>
      <c r="G3" s="16"/>
      <c r="H3" s="18"/>
      <c r="I3" s="18"/>
      <c r="J3" s="16"/>
      <c r="K3" s="19"/>
    </row>
    <row r="4" spans="1:11" x14ac:dyDescent="0.2">
      <c r="A4" s="45" t="s">
        <v>58</v>
      </c>
      <c r="B4" s="46"/>
      <c r="C4" s="47"/>
      <c r="D4" s="16"/>
      <c r="E4" s="16"/>
      <c r="F4" s="16"/>
      <c r="G4" s="16"/>
      <c r="H4" s="18"/>
      <c r="I4" s="18"/>
      <c r="J4" s="16"/>
      <c r="K4" s="19"/>
    </row>
    <row r="5" spans="1:11" x14ac:dyDescent="0.2">
      <c r="A5" s="48"/>
      <c r="B5" s="49"/>
      <c r="C5" s="49"/>
      <c r="D5" s="50"/>
      <c r="E5" s="50"/>
      <c r="F5" s="50"/>
      <c r="G5" s="50"/>
      <c r="H5" s="51"/>
      <c r="I5" s="51"/>
      <c r="J5" s="50"/>
      <c r="K5" s="52"/>
    </row>
    <row r="6" spans="1:11" x14ac:dyDescent="0.2">
      <c r="A6" s="26" t="s">
        <v>50</v>
      </c>
      <c r="B6" s="10" t="s">
        <v>51</v>
      </c>
      <c r="C6" s="53"/>
      <c r="D6" s="54"/>
      <c r="E6" s="54"/>
      <c r="F6" s="54"/>
      <c r="G6" s="54"/>
      <c r="H6" s="55"/>
      <c r="I6" s="55"/>
      <c r="J6" s="56"/>
      <c r="K6" s="26" t="s">
        <v>52</v>
      </c>
    </row>
    <row r="7" spans="1:11" x14ac:dyDescent="0.2">
      <c r="A7" s="57"/>
      <c r="B7" s="58" t="s">
        <v>53</v>
      </c>
      <c r="C7" s="59"/>
      <c r="D7" s="60"/>
      <c r="E7" s="60"/>
      <c r="F7" s="60"/>
      <c r="G7" s="60"/>
      <c r="H7" s="61"/>
      <c r="I7" s="61"/>
      <c r="J7" s="62"/>
      <c r="K7" s="63" t="s">
        <v>54</v>
      </c>
    </row>
    <row r="8" spans="1:11" x14ac:dyDescent="0.2">
      <c r="A8" s="64">
        <v>1</v>
      </c>
      <c r="B8" s="65" t="s">
        <v>55</v>
      </c>
      <c r="C8" s="66"/>
      <c r="D8" s="67"/>
      <c r="E8" s="67"/>
      <c r="F8" s="67"/>
      <c r="G8" s="67"/>
      <c r="H8" s="68"/>
      <c r="I8" s="68"/>
      <c r="J8" s="69"/>
      <c r="K8" s="70">
        <v>123534.39</v>
      </c>
    </row>
    <row r="9" spans="1:11" x14ac:dyDescent="0.2">
      <c r="A9" s="64">
        <f t="shared" ref="A9:A21" si="0">A8+1</f>
        <v>2</v>
      </c>
      <c r="B9" s="65" t="s">
        <v>56</v>
      </c>
      <c r="C9" s="66"/>
      <c r="D9" s="67"/>
      <c r="E9" s="67"/>
      <c r="F9" s="67"/>
      <c r="G9" s="67"/>
      <c r="H9" s="68"/>
      <c r="I9" s="68"/>
      <c r="J9" s="69"/>
      <c r="K9" s="71">
        <v>12697</v>
      </c>
    </row>
    <row r="10" spans="1:11" x14ac:dyDescent="0.2">
      <c r="A10" s="64">
        <f t="shared" si="0"/>
        <v>3</v>
      </c>
      <c r="B10" s="65"/>
      <c r="C10" s="66"/>
      <c r="D10" s="67"/>
      <c r="E10" s="67"/>
      <c r="F10" s="67"/>
      <c r="G10" s="67"/>
      <c r="H10" s="68"/>
      <c r="I10" s="68"/>
      <c r="J10" s="69"/>
      <c r="K10" s="70"/>
    </row>
    <row r="11" spans="1:11" x14ac:dyDescent="0.2">
      <c r="A11" s="64">
        <f t="shared" si="0"/>
        <v>4</v>
      </c>
      <c r="B11" s="65"/>
      <c r="C11" s="66"/>
      <c r="D11" s="67"/>
      <c r="E11" s="67"/>
      <c r="F11" s="67"/>
      <c r="G11" s="67"/>
      <c r="H11" s="68"/>
      <c r="I11" s="68"/>
      <c r="J11" s="69"/>
      <c r="K11" s="70"/>
    </row>
    <row r="12" spans="1:11" x14ac:dyDescent="0.2">
      <c r="A12" s="64">
        <f t="shared" si="0"/>
        <v>5</v>
      </c>
      <c r="B12" s="65"/>
      <c r="C12" s="66"/>
      <c r="D12" s="67"/>
      <c r="E12" s="67"/>
      <c r="F12" s="67"/>
      <c r="G12" s="67"/>
      <c r="H12" s="68"/>
      <c r="I12" s="68"/>
      <c r="J12" s="69"/>
      <c r="K12" s="70"/>
    </row>
    <row r="13" spans="1:11" x14ac:dyDescent="0.2">
      <c r="A13" s="64">
        <f t="shared" si="0"/>
        <v>6</v>
      </c>
      <c r="B13" s="65"/>
      <c r="C13" s="66"/>
      <c r="D13" s="67"/>
      <c r="E13" s="67"/>
      <c r="F13" s="67"/>
      <c r="G13" s="67"/>
      <c r="H13" s="68"/>
      <c r="I13" s="68"/>
      <c r="J13" s="69"/>
      <c r="K13" s="70"/>
    </row>
    <row r="14" spans="1:11" x14ac:dyDescent="0.2">
      <c r="A14" s="64">
        <f t="shared" si="0"/>
        <v>7</v>
      </c>
      <c r="B14" s="65"/>
      <c r="C14" s="66"/>
      <c r="D14" s="72"/>
      <c r="E14" s="72"/>
      <c r="F14" s="72"/>
      <c r="G14" s="72"/>
      <c r="H14" s="73"/>
      <c r="I14" s="73"/>
      <c r="J14" s="74"/>
      <c r="K14" s="70"/>
    </row>
    <row r="15" spans="1:11" x14ac:dyDescent="0.2">
      <c r="A15" s="64">
        <f t="shared" si="0"/>
        <v>8</v>
      </c>
      <c r="B15" s="65"/>
      <c r="C15" s="66"/>
      <c r="D15" s="72"/>
      <c r="E15" s="72"/>
      <c r="F15" s="72"/>
      <c r="G15" s="72"/>
      <c r="H15" s="73"/>
      <c r="I15" s="73"/>
      <c r="J15" s="74"/>
      <c r="K15" s="70"/>
    </row>
    <row r="16" spans="1:11" x14ac:dyDescent="0.2">
      <c r="A16" s="64">
        <f t="shared" si="0"/>
        <v>9</v>
      </c>
      <c r="B16" s="65"/>
      <c r="C16" s="66"/>
      <c r="D16" s="72"/>
      <c r="E16" s="72"/>
      <c r="F16" s="72"/>
      <c r="G16" s="72"/>
      <c r="H16" s="73"/>
      <c r="I16" s="73"/>
      <c r="J16" s="74"/>
      <c r="K16" s="70"/>
    </row>
    <row r="17" spans="1:11" x14ac:dyDescent="0.2">
      <c r="A17" s="64">
        <f t="shared" si="0"/>
        <v>10</v>
      </c>
      <c r="B17" s="65"/>
      <c r="C17" s="66"/>
      <c r="D17" s="72"/>
      <c r="E17" s="72"/>
      <c r="F17" s="72"/>
      <c r="G17" s="72"/>
      <c r="H17" s="73"/>
      <c r="I17" s="73"/>
      <c r="J17" s="74"/>
      <c r="K17" s="70"/>
    </row>
    <row r="18" spans="1:11" x14ac:dyDescent="0.2">
      <c r="A18" s="64">
        <f t="shared" si="0"/>
        <v>11</v>
      </c>
      <c r="B18" s="65"/>
      <c r="C18" s="66"/>
      <c r="D18" s="72"/>
      <c r="E18" s="72"/>
      <c r="F18" s="72"/>
      <c r="G18" s="72"/>
      <c r="H18" s="73"/>
      <c r="I18" s="73"/>
      <c r="J18" s="74"/>
      <c r="K18" s="70"/>
    </row>
    <row r="19" spans="1:11" x14ac:dyDescent="0.2">
      <c r="A19" s="64">
        <f t="shared" si="0"/>
        <v>12</v>
      </c>
      <c r="B19" s="65"/>
      <c r="C19" s="66"/>
      <c r="D19" s="72"/>
      <c r="E19" s="72"/>
      <c r="F19" s="72"/>
      <c r="G19" s="72"/>
      <c r="H19" s="73"/>
      <c r="I19" s="73"/>
      <c r="J19" s="74"/>
      <c r="K19" s="70"/>
    </row>
    <row r="20" spans="1:11" x14ac:dyDescent="0.2">
      <c r="A20" s="64">
        <f t="shared" si="0"/>
        <v>13</v>
      </c>
      <c r="B20" s="65"/>
      <c r="C20" s="66"/>
      <c r="D20" s="72"/>
      <c r="E20" s="72"/>
      <c r="F20" s="72"/>
      <c r="G20" s="72"/>
      <c r="H20" s="73"/>
      <c r="I20" s="73"/>
      <c r="J20" s="74"/>
      <c r="K20" s="70"/>
    </row>
    <row r="21" spans="1:11" x14ac:dyDescent="0.2">
      <c r="A21" s="64">
        <f t="shared" si="0"/>
        <v>14</v>
      </c>
      <c r="B21" s="75" t="s">
        <v>57</v>
      </c>
      <c r="C21" s="66"/>
      <c r="D21" s="72"/>
      <c r="E21" s="72"/>
      <c r="F21" s="72"/>
      <c r="G21" s="72"/>
      <c r="H21" s="73"/>
      <c r="I21" s="73"/>
      <c r="J21" s="74"/>
      <c r="K21" s="76">
        <f>SUM(K8:K20)</f>
        <v>136231.39000000001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CE1D-D927-4654-A006-5E0712F1338C}">
  <sheetPr>
    <pageSetUpPr fitToPage="1"/>
  </sheetPr>
  <dimension ref="A1:L87"/>
  <sheetViews>
    <sheetView workbookViewId="0">
      <selection activeCell="J8" sqref="J8"/>
    </sheetView>
  </sheetViews>
  <sheetFormatPr defaultRowHeight="12.75" x14ac:dyDescent="0.2"/>
  <cols>
    <col min="1" max="1" width="9.140625" style="9"/>
    <col min="2" max="2" width="12" style="9" bestFit="1" customWidth="1"/>
    <col min="3" max="3" width="9.42578125" style="9" bestFit="1" customWidth="1"/>
    <col min="4" max="4" width="9.85546875" style="9" bestFit="1" customWidth="1"/>
    <col min="5" max="5" width="8.7109375" style="9" bestFit="1" customWidth="1"/>
    <col min="6" max="6" width="12" style="9" bestFit="1" customWidth="1"/>
    <col min="7" max="7" width="10.28515625" style="9" bestFit="1" customWidth="1"/>
    <col min="8" max="8" width="18.7109375" style="9" bestFit="1" customWidth="1"/>
    <col min="9" max="9" width="11.5703125" style="9" bestFit="1" customWidth="1"/>
    <col min="10" max="10" width="11" style="9" bestFit="1" customWidth="1"/>
    <col min="11" max="11" width="29" style="9" bestFit="1" customWidth="1"/>
    <col min="12" max="12" width="15.85546875" style="9" bestFit="1" customWidth="1"/>
    <col min="13" max="16384" width="9.140625" style="9"/>
  </cols>
  <sheetData>
    <row r="1" spans="1:12" x14ac:dyDescent="0.2">
      <c r="A1" s="5"/>
      <c r="B1" s="6"/>
      <c r="C1" s="6"/>
      <c r="D1" s="7"/>
      <c r="E1" s="7"/>
      <c r="F1" s="5"/>
      <c r="G1" s="7"/>
      <c r="H1" s="7"/>
      <c r="I1" s="8"/>
      <c r="J1" s="8"/>
      <c r="K1" s="7"/>
      <c r="L1" s="7"/>
    </row>
    <row r="2" spans="1:12" x14ac:dyDescent="0.2">
      <c r="A2" s="10" t="s">
        <v>48</v>
      </c>
      <c r="B2" s="11"/>
      <c r="C2" s="12"/>
      <c r="D2" s="11"/>
      <c r="E2" s="11"/>
      <c r="F2" s="11"/>
      <c r="G2" s="11"/>
      <c r="H2" s="11"/>
      <c r="I2" s="13"/>
      <c r="J2" s="13"/>
      <c r="K2" s="11"/>
      <c r="L2" s="14"/>
    </row>
    <row r="3" spans="1:12" x14ac:dyDescent="0.2">
      <c r="A3" s="15" t="s">
        <v>562</v>
      </c>
      <c r="B3" s="16"/>
      <c r="C3" s="17"/>
      <c r="D3" s="16"/>
      <c r="E3" s="16"/>
      <c r="F3" s="16"/>
      <c r="G3" s="16"/>
      <c r="H3" s="16"/>
      <c r="I3" s="18"/>
      <c r="J3" s="18"/>
      <c r="K3" s="16"/>
      <c r="L3" s="19"/>
    </row>
    <row r="4" spans="1:12" x14ac:dyDescent="0.2">
      <c r="A4" s="15" t="s">
        <v>59</v>
      </c>
      <c r="B4" s="16"/>
      <c r="C4" s="17"/>
      <c r="D4" s="16"/>
      <c r="E4" s="16"/>
      <c r="F4" s="16"/>
      <c r="G4" s="16"/>
      <c r="H4" s="16"/>
      <c r="I4" s="18"/>
      <c r="J4" s="18"/>
      <c r="K4" s="16"/>
      <c r="L4" s="19"/>
    </row>
    <row r="5" spans="1:12" x14ac:dyDescent="0.2">
      <c r="A5" s="15" t="s">
        <v>69</v>
      </c>
      <c r="B5" s="16"/>
      <c r="C5" s="17"/>
      <c r="D5" s="16"/>
      <c r="E5" s="16"/>
      <c r="F5" s="16"/>
      <c r="G5" s="16"/>
      <c r="H5" s="16"/>
      <c r="I5" s="18"/>
      <c r="J5" s="18"/>
      <c r="K5" s="16"/>
      <c r="L5" s="19"/>
    </row>
    <row r="6" spans="1:12" x14ac:dyDescent="0.2">
      <c r="A6" s="20"/>
      <c r="B6" s="21"/>
      <c r="C6" s="21"/>
      <c r="D6" s="22"/>
      <c r="E6" s="22"/>
      <c r="F6" s="23"/>
      <c r="G6" s="22"/>
      <c r="H6" s="22"/>
      <c r="I6" s="24"/>
      <c r="J6" s="24"/>
      <c r="K6" s="22"/>
      <c r="L6" s="25"/>
    </row>
    <row r="7" spans="1:12" x14ac:dyDescent="0.2">
      <c r="A7" s="26" t="s">
        <v>50</v>
      </c>
      <c r="B7" s="27" t="s">
        <v>0</v>
      </c>
      <c r="C7" s="27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9" t="s">
        <v>7</v>
      </c>
      <c r="J7" s="29" t="s">
        <v>8</v>
      </c>
      <c r="K7" s="28" t="s">
        <v>9</v>
      </c>
      <c r="L7" s="28" t="s">
        <v>10</v>
      </c>
    </row>
    <row r="8" spans="1:12" x14ac:dyDescent="0.2">
      <c r="A8" s="30"/>
      <c r="B8" s="31" t="s">
        <v>53</v>
      </c>
      <c r="C8" s="31" t="s">
        <v>54</v>
      </c>
      <c r="D8" s="32" t="s">
        <v>60</v>
      </c>
      <c r="E8" s="32" t="s">
        <v>61</v>
      </c>
      <c r="F8" s="32" t="s">
        <v>62</v>
      </c>
      <c r="G8" s="32" t="s">
        <v>63</v>
      </c>
      <c r="H8" s="32" t="s">
        <v>64</v>
      </c>
      <c r="I8" s="33" t="s">
        <v>65</v>
      </c>
      <c r="J8" s="33" t="s">
        <v>66</v>
      </c>
      <c r="K8" s="32" t="s">
        <v>67</v>
      </c>
      <c r="L8" s="32" t="s">
        <v>68</v>
      </c>
    </row>
    <row r="9" spans="1:12" x14ac:dyDescent="0.2">
      <c r="A9" s="34">
        <v>1</v>
      </c>
      <c r="B9" s="35">
        <v>930.1</v>
      </c>
      <c r="C9" s="35">
        <v>232.03</v>
      </c>
      <c r="D9" s="36" t="s">
        <v>11</v>
      </c>
      <c r="E9" s="36" t="s">
        <v>12</v>
      </c>
      <c r="F9" s="37"/>
      <c r="G9" s="36">
        <v>1295</v>
      </c>
      <c r="H9" s="36" t="s">
        <v>13</v>
      </c>
      <c r="I9" s="38">
        <v>9943.73</v>
      </c>
      <c r="J9" s="38">
        <v>0</v>
      </c>
      <c r="K9" s="36" t="s">
        <v>14</v>
      </c>
      <c r="L9" s="36">
        <v>11669828</v>
      </c>
    </row>
    <row r="10" spans="1:12" x14ac:dyDescent="0.2">
      <c r="A10" s="34">
        <f>A9+1</f>
        <v>2</v>
      </c>
      <c r="B10" s="35">
        <v>930.1</v>
      </c>
      <c r="C10" s="35">
        <v>165.2</v>
      </c>
      <c r="D10" s="36" t="s">
        <v>15</v>
      </c>
      <c r="E10" s="36" t="s">
        <v>16</v>
      </c>
      <c r="F10" s="39" t="s">
        <v>17</v>
      </c>
      <c r="G10" s="40"/>
      <c r="H10" s="40"/>
      <c r="I10" s="38">
        <v>1845.66</v>
      </c>
      <c r="J10" s="38">
        <v>0</v>
      </c>
      <c r="K10" s="36" t="s">
        <v>18</v>
      </c>
      <c r="L10" s="40"/>
    </row>
    <row r="11" spans="1:12" x14ac:dyDescent="0.2">
      <c r="A11" s="34">
        <f t="shared" ref="A11:A36" si="0">A10+1</f>
        <v>3</v>
      </c>
      <c r="B11" s="35">
        <v>930.1</v>
      </c>
      <c r="C11" s="35">
        <v>232.03</v>
      </c>
      <c r="D11" s="36" t="s">
        <v>11</v>
      </c>
      <c r="E11" s="36" t="s">
        <v>19</v>
      </c>
      <c r="F11" s="37"/>
      <c r="G11" s="36">
        <v>1295</v>
      </c>
      <c r="H11" s="36" t="s">
        <v>13</v>
      </c>
      <c r="I11" s="38">
        <v>9939.52</v>
      </c>
      <c r="J11" s="38">
        <v>0</v>
      </c>
      <c r="K11" s="36" t="s">
        <v>14</v>
      </c>
      <c r="L11" s="36">
        <v>11671401</v>
      </c>
    </row>
    <row r="12" spans="1:12" x14ac:dyDescent="0.2">
      <c r="A12" s="34">
        <f t="shared" si="0"/>
        <v>4</v>
      </c>
      <c r="B12" s="35">
        <v>930.1</v>
      </c>
      <c r="C12" s="35">
        <v>165.2</v>
      </c>
      <c r="D12" s="36" t="s">
        <v>15</v>
      </c>
      <c r="E12" s="36" t="s">
        <v>20</v>
      </c>
      <c r="F12" s="39" t="s">
        <v>17</v>
      </c>
      <c r="G12" s="40"/>
      <c r="H12" s="40"/>
      <c r="I12" s="38">
        <v>1862.94</v>
      </c>
      <c r="J12" s="38">
        <v>0</v>
      </c>
      <c r="K12" s="36" t="s">
        <v>18</v>
      </c>
      <c r="L12" s="40"/>
    </row>
    <row r="13" spans="1:12" x14ac:dyDescent="0.2">
      <c r="A13" s="34">
        <f t="shared" si="0"/>
        <v>5</v>
      </c>
      <c r="B13" s="35">
        <v>930.1</v>
      </c>
      <c r="C13" s="35">
        <v>232.03</v>
      </c>
      <c r="D13" s="36" t="s">
        <v>11</v>
      </c>
      <c r="E13" s="36" t="s">
        <v>21</v>
      </c>
      <c r="F13" s="37"/>
      <c r="G13" s="36">
        <v>1295</v>
      </c>
      <c r="H13" s="36" t="s">
        <v>13</v>
      </c>
      <c r="I13" s="38">
        <v>9949.52</v>
      </c>
      <c r="J13" s="38">
        <v>0</v>
      </c>
      <c r="K13" s="36" t="s">
        <v>22</v>
      </c>
      <c r="L13" s="36">
        <v>11673119</v>
      </c>
    </row>
    <row r="14" spans="1:12" x14ac:dyDescent="0.2">
      <c r="A14" s="34">
        <f t="shared" si="0"/>
        <v>6</v>
      </c>
      <c r="B14" s="35">
        <v>930.1</v>
      </c>
      <c r="C14" s="35">
        <v>165.2</v>
      </c>
      <c r="D14" s="36" t="s">
        <v>15</v>
      </c>
      <c r="E14" s="36" t="s">
        <v>23</v>
      </c>
      <c r="F14" s="39" t="s">
        <v>17</v>
      </c>
      <c r="G14" s="40"/>
      <c r="H14" s="40"/>
      <c r="I14" s="38">
        <v>1862.94</v>
      </c>
      <c r="J14" s="38">
        <v>0</v>
      </c>
      <c r="K14" s="36" t="s">
        <v>18</v>
      </c>
      <c r="L14" s="40"/>
    </row>
    <row r="15" spans="1:12" x14ac:dyDescent="0.2">
      <c r="A15" s="34">
        <f t="shared" si="0"/>
        <v>7</v>
      </c>
      <c r="B15" s="35">
        <v>930.1</v>
      </c>
      <c r="C15" s="35">
        <v>232.03</v>
      </c>
      <c r="D15" s="36" t="s">
        <v>11</v>
      </c>
      <c r="E15" s="36" t="s">
        <v>24</v>
      </c>
      <c r="F15" s="37"/>
      <c r="G15" s="36">
        <v>1295</v>
      </c>
      <c r="H15" s="36" t="s">
        <v>13</v>
      </c>
      <c r="I15" s="38">
        <v>9951.6299999999992</v>
      </c>
      <c r="J15" s="38">
        <v>0</v>
      </c>
      <c r="K15" s="36" t="s">
        <v>14</v>
      </c>
      <c r="L15" s="36">
        <v>11674692</v>
      </c>
    </row>
    <row r="16" spans="1:12" x14ac:dyDescent="0.2">
      <c r="A16" s="34">
        <f t="shared" si="0"/>
        <v>8</v>
      </c>
      <c r="B16" s="35">
        <v>930.1</v>
      </c>
      <c r="C16" s="35">
        <v>165.2</v>
      </c>
      <c r="D16" s="36" t="s">
        <v>15</v>
      </c>
      <c r="E16" s="36" t="s">
        <v>25</v>
      </c>
      <c r="F16" s="39" t="s">
        <v>17</v>
      </c>
      <c r="G16" s="40"/>
      <c r="H16" s="40"/>
      <c r="I16" s="38">
        <v>1862.94</v>
      </c>
      <c r="J16" s="38">
        <v>0</v>
      </c>
      <c r="K16" s="36" t="s">
        <v>18</v>
      </c>
      <c r="L16" s="40"/>
    </row>
    <row r="17" spans="1:12" x14ac:dyDescent="0.2">
      <c r="A17" s="34">
        <f t="shared" si="0"/>
        <v>9</v>
      </c>
      <c r="B17" s="35">
        <v>930.1</v>
      </c>
      <c r="C17" s="35">
        <v>232.03</v>
      </c>
      <c r="D17" s="36" t="s">
        <v>11</v>
      </c>
      <c r="E17" s="36" t="s">
        <v>27</v>
      </c>
      <c r="F17" s="37"/>
      <c r="G17" s="36">
        <v>1295</v>
      </c>
      <c r="H17" s="36" t="s">
        <v>13</v>
      </c>
      <c r="I17" s="38">
        <v>9964.2999999999993</v>
      </c>
      <c r="J17" s="38">
        <v>0</v>
      </c>
      <c r="K17" s="36" t="s">
        <v>28</v>
      </c>
      <c r="L17" s="36">
        <v>11676897</v>
      </c>
    </row>
    <row r="18" spans="1:12" x14ac:dyDescent="0.2">
      <c r="A18" s="34">
        <f t="shared" si="0"/>
        <v>10</v>
      </c>
      <c r="B18" s="35">
        <v>930.1</v>
      </c>
      <c r="C18" s="35">
        <v>165.2</v>
      </c>
      <c r="D18" s="36" t="s">
        <v>15</v>
      </c>
      <c r="E18" s="36" t="s">
        <v>29</v>
      </c>
      <c r="F18" s="39" t="s">
        <v>17</v>
      </c>
      <c r="G18" s="40"/>
      <c r="H18" s="40"/>
      <c r="I18" s="38">
        <v>1862.94</v>
      </c>
      <c r="J18" s="38">
        <v>0</v>
      </c>
      <c r="K18" s="36" t="s">
        <v>18</v>
      </c>
      <c r="L18" s="40"/>
    </row>
    <row r="19" spans="1:12" x14ac:dyDescent="0.2">
      <c r="A19" s="34">
        <f t="shared" si="0"/>
        <v>11</v>
      </c>
      <c r="B19" s="35">
        <v>930.1</v>
      </c>
      <c r="C19" s="35">
        <v>232.03</v>
      </c>
      <c r="D19" s="36" t="s">
        <v>11</v>
      </c>
      <c r="E19" s="36" t="s">
        <v>30</v>
      </c>
      <c r="F19" s="37"/>
      <c r="G19" s="36">
        <v>1295</v>
      </c>
      <c r="H19" s="36" t="s">
        <v>13</v>
      </c>
      <c r="I19" s="38">
        <v>9976.43</v>
      </c>
      <c r="J19" s="38">
        <v>0</v>
      </c>
      <c r="K19" s="36" t="s">
        <v>14</v>
      </c>
      <c r="L19" s="36">
        <v>11678842</v>
      </c>
    </row>
    <row r="20" spans="1:12" x14ac:dyDescent="0.2">
      <c r="A20" s="34">
        <f t="shared" si="0"/>
        <v>12</v>
      </c>
      <c r="B20" s="35">
        <v>930.1</v>
      </c>
      <c r="C20" s="35">
        <v>165.2</v>
      </c>
      <c r="D20" s="36" t="s">
        <v>15</v>
      </c>
      <c r="E20" s="36" t="s">
        <v>31</v>
      </c>
      <c r="F20" s="39" t="s">
        <v>17</v>
      </c>
      <c r="G20" s="40"/>
      <c r="H20" s="40"/>
      <c r="I20" s="38">
        <v>1862.94</v>
      </c>
      <c r="J20" s="38">
        <v>0</v>
      </c>
      <c r="K20" s="36" t="s">
        <v>18</v>
      </c>
      <c r="L20" s="40"/>
    </row>
    <row r="21" spans="1:12" x14ac:dyDescent="0.2">
      <c r="A21" s="34">
        <f t="shared" si="0"/>
        <v>13</v>
      </c>
      <c r="B21" s="35">
        <v>930.1</v>
      </c>
      <c r="C21" s="35">
        <v>232.03</v>
      </c>
      <c r="D21" s="36" t="s">
        <v>11</v>
      </c>
      <c r="E21" s="36" t="s">
        <v>32</v>
      </c>
      <c r="F21" s="37"/>
      <c r="G21" s="36">
        <v>1295</v>
      </c>
      <c r="H21" s="36" t="s">
        <v>13</v>
      </c>
      <c r="I21" s="38">
        <v>12888.51</v>
      </c>
      <c r="J21" s="38">
        <v>0</v>
      </c>
      <c r="K21" s="36" t="s">
        <v>14</v>
      </c>
      <c r="L21" s="36">
        <v>11681203</v>
      </c>
    </row>
    <row r="22" spans="1:12" x14ac:dyDescent="0.2">
      <c r="A22" s="34">
        <f t="shared" si="0"/>
        <v>14</v>
      </c>
      <c r="B22" s="35">
        <v>930.1</v>
      </c>
      <c r="C22" s="35">
        <v>165.2</v>
      </c>
      <c r="D22" s="36" t="s">
        <v>15</v>
      </c>
      <c r="E22" s="36" t="s">
        <v>33</v>
      </c>
      <c r="F22" s="39" t="s">
        <v>17</v>
      </c>
      <c r="G22" s="40"/>
      <c r="H22" s="40"/>
      <c r="I22" s="38">
        <v>1862.94</v>
      </c>
      <c r="J22" s="38">
        <v>0</v>
      </c>
      <c r="K22" s="36" t="s">
        <v>18</v>
      </c>
      <c r="L22" s="40"/>
    </row>
    <row r="23" spans="1:12" x14ac:dyDescent="0.2">
      <c r="A23" s="34">
        <f t="shared" si="0"/>
        <v>15</v>
      </c>
      <c r="B23" s="35">
        <v>930.1</v>
      </c>
      <c r="C23" s="35">
        <v>232.03</v>
      </c>
      <c r="D23" s="36" t="s">
        <v>11</v>
      </c>
      <c r="E23" s="36" t="s">
        <v>34</v>
      </c>
      <c r="F23" s="37"/>
      <c r="G23" s="36">
        <v>1295</v>
      </c>
      <c r="H23" s="36" t="s">
        <v>13</v>
      </c>
      <c r="I23" s="38">
        <v>10148.69</v>
      </c>
      <c r="J23" s="38">
        <v>0</v>
      </c>
      <c r="K23" s="36" t="s">
        <v>14</v>
      </c>
      <c r="L23" s="36">
        <v>11682507</v>
      </c>
    </row>
    <row r="24" spans="1:12" x14ac:dyDescent="0.2">
      <c r="A24" s="34">
        <f t="shared" si="0"/>
        <v>16</v>
      </c>
      <c r="B24" s="35">
        <v>930.1</v>
      </c>
      <c r="C24" s="35">
        <v>232.03</v>
      </c>
      <c r="D24" s="36" t="s">
        <v>11</v>
      </c>
      <c r="E24" s="36" t="s">
        <v>35</v>
      </c>
      <c r="F24" s="37"/>
      <c r="G24" s="36">
        <v>1295</v>
      </c>
      <c r="H24" s="36" t="s">
        <v>13</v>
      </c>
      <c r="I24" s="38">
        <v>10.72</v>
      </c>
      <c r="J24" s="38">
        <v>0</v>
      </c>
      <c r="K24" s="36" t="s">
        <v>36</v>
      </c>
      <c r="L24" s="36">
        <v>11683313</v>
      </c>
    </row>
    <row r="25" spans="1:12" x14ac:dyDescent="0.2">
      <c r="A25" s="34">
        <f t="shared" si="0"/>
        <v>17</v>
      </c>
      <c r="B25" s="35">
        <v>930.1</v>
      </c>
      <c r="C25" s="35">
        <v>165.2</v>
      </c>
      <c r="D25" s="36" t="s">
        <v>15</v>
      </c>
      <c r="E25" s="36" t="s">
        <v>37</v>
      </c>
      <c r="F25" s="39" t="s">
        <v>17</v>
      </c>
      <c r="G25" s="40"/>
      <c r="H25" s="40"/>
      <c r="I25" s="38">
        <v>1862.94</v>
      </c>
      <c r="J25" s="38">
        <v>0</v>
      </c>
      <c r="K25" s="36" t="s">
        <v>18</v>
      </c>
      <c r="L25" s="40"/>
    </row>
    <row r="26" spans="1:12" x14ac:dyDescent="0.2">
      <c r="A26" s="34">
        <f t="shared" si="0"/>
        <v>18</v>
      </c>
      <c r="B26" s="35">
        <v>930.1</v>
      </c>
      <c r="C26" s="35">
        <v>232.03</v>
      </c>
      <c r="D26" s="36" t="s">
        <v>11</v>
      </c>
      <c r="E26" s="36" t="s">
        <v>38</v>
      </c>
      <c r="F26" s="37"/>
      <c r="G26" s="36">
        <v>1295</v>
      </c>
      <c r="H26" s="36" t="s">
        <v>13</v>
      </c>
      <c r="I26" s="38">
        <v>10174.39</v>
      </c>
      <c r="J26" s="38">
        <v>0</v>
      </c>
      <c r="K26" s="36" t="s">
        <v>14</v>
      </c>
      <c r="L26" s="36">
        <v>11684813</v>
      </c>
    </row>
    <row r="27" spans="1:12" x14ac:dyDescent="0.2">
      <c r="A27" s="34">
        <f t="shared" si="0"/>
        <v>19</v>
      </c>
      <c r="B27" s="35">
        <v>930.1</v>
      </c>
      <c r="C27" s="35">
        <v>165.2</v>
      </c>
      <c r="D27" s="36" t="s">
        <v>15</v>
      </c>
      <c r="E27" s="36" t="s">
        <v>39</v>
      </c>
      <c r="F27" s="39" t="s">
        <v>17</v>
      </c>
      <c r="G27" s="40"/>
      <c r="H27" s="40"/>
      <c r="I27" s="38">
        <v>1862.94</v>
      </c>
      <c r="J27" s="38">
        <v>0</v>
      </c>
      <c r="K27" s="36" t="s">
        <v>18</v>
      </c>
      <c r="L27" s="40"/>
    </row>
    <row r="28" spans="1:12" x14ac:dyDescent="0.2">
      <c r="A28" s="34">
        <f t="shared" si="0"/>
        <v>20</v>
      </c>
      <c r="B28" s="35">
        <v>930.1</v>
      </c>
      <c r="C28" s="41"/>
      <c r="D28" s="36" t="s">
        <v>15</v>
      </c>
      <c r="E28" s="36" t="s">
        <v>40</v>
      </c>
      <c r="F28" s="39">
        <v>87900</v>
      </c>
      <c r="G28" s="40"/>
      <c r="H28" s="40"/>
      <c r="I28" s="38">
        <v>0</v>
      </c>
      <c r="J28" s="38">
        <v>-9641</v>
      </c>
      <c r="K28" s="36" t="s">
        <v>41</v>
      </c>
      <c r="L28" s="40"/>
    </row>
    <row r="29" spans="1:12" x14ac:dyDescent="0.2">
      <c r="A29" s="34">
        <f t="shared" si="0"/>
        <v>21</v>
      </c>
      <c r="B29" s="35">
        <v>930.1</v>
      </c>
      <c r="C29" s="35">
        <v>232.03</v>
      </c>
      <c r="D29" s="36" t="s">
        <v>11</v>
      </c>
      <c r="E29" s="36" t="s">
        <v>42</v>
      </c>
      <c r="F29" s="37"/>
      <c r="G29" s="36">
        <v>1295</v>
      </c>
      <c r="H29" s="36" t="s">
        <v>13</v>
      </c>
      <c r="I29" s="38">
        <v>10191.01</v>
      </c>
      <c r="J29" s="38">
        <v>0</v>
      </c>
      <c r="K29" s="36" t="s">
        <v>14</v>
      </c>
      <c r="L29" s="36">
        <v>11686971</v>
      </c>
    </row>
    <row r="30" spans="1:12" x14ac:dyDescent="0.2">
      <c r="A30" s="34">
        <f t="shared" si="0"/>
        <v>22</v>
      </c>
      <c r="B30" s="35">
        <v>930.1</v>
      </c>
      <c r="C30" s="35">
        <v>165.2</v>
      </c>
      <c r="D30" s="36" t="s">
        <v>15</v>
      </c>
      <c r="E30" s="36" t="s">
        <v>43</v>
      </c>
      <c r="F30" s="39" t="s">
        <v>17</v>
      </c>
      <c r="G30" s="40"/>
      <c r="H30" s="40"/>
      <c r="I30" s="38">
        <v>1862.94</v>
      </c>
      <c r="J30" s="38">
        <v>0</v>
      </c>
      <c r="K30" s="36" t="s">
        <v>18</v>
      </c>
      <c r="L30" s="40"/>
    </row>
    <row r="31" spans="1:12" x14ac:dyDescent="0.2">
      <c r="A31" s="34">
        <f t="shared" si="0"/>
        <v>23</v>
      </c>
      <c r="B31" s="35">
        <v>930.1</v>
      </c>
      <c r="C31" s="35">
        <v>232.03</v>
      </c>
      <c r="D31" s="36" t="s">
        <v>11</v>
      </c>
      <c r="E31" s="36" t="s">
        <v>44</v>
      </c>
      <c r="F31" s="37"/>
      <c r="G31" s="36">
        <v>1295</v>
      </c>
      <c r="H31" s="36" t="s">
        <v>13</v>
      </c>
      <c r="I31" s="38">
        <v>10199.57</v>
      </c>
      <c r="J31" s="38">
        <v>0</v>
      </c>
      <c r="K31" s="36" t="s">
        <v>14</v>
      </c>
      <c r="L31" s="36">
        <v>11688597</v>
      </c>
    </row>
    <row r="32" spans="1:12" x14ac:dyDescent="0.2">
      <c r="A32" s="34">
        <f t="shared" si="0"/>
        <v>24</v>
      </c>
      <c r="B32" s="35">
        <v>930.1</v>
      </c>
      <c r="C32" s="35">
        <v>165.2</v>
      </c>
      <c r="D32" s="36" t="s">
        <v>15</v>
      </c>
      <c r="E32" s="36" t="s">
        <v>45</v>
      </c>
      <c r="F32" s="39" t="s">
        <v>17</v>
      </c>
      <c r="G32" s="40"/>
      <c r="H32" s="40"/>
      <c r="I32" s="38">
        <v>1862.94</v>
      </c>
      <c r="J32" s="38">
        <v>0</v>
      </c>
      <c r="K32" s="36" t="s">
        <v>18</v>
      </c>
      <c r="L32" s="40"/>
    </row>
    <row r="33" spans="1:12" x14ac:dyDescent="0.2">
      <c r="A33" s="34">
        <f t="shared" si="0"/>
        <v>25</v>
      </c>
      <c r="B33" s="35">
        <v>930.1</v>
      </c>
      <c r="C33" s="35">
        <v>232.03</v>
      </c>
      <c r="D33" s="36" t="s">
        <v>11</v>
      </c>
      <c r="E33" s="36" t="s">
        <v>46</v>
      </c>
      <c r="F33" s="37"/>
      <c r="G33" s="36">
        <v>1295</v>
      </c>
      <c r="H33" s="36" t="s">
        <v>13</v>
      </c>
      <c r="I33" s="38">
        <v>10196.370000000001</v>
      </c>
      <c r="J33" s="38">
        <v>0</v>
      </c>
      <c r="K33" s="36" t="s">
        <v>14</v>
      </c>
      <c r="L33" s="36">
        <v>11690619</v>
      </c>
    </row>
    <row r="34" spans="1:12" x14ac:dyDescent="0.2">
      <c r="A34" s="34">
        <f t="shared" si="0"/>
        <v>26</v>
      </c>
      <c r="B34" s="35">
        <v>930.1</v>
      </c>
      <c r="C34" s="35">
        <v>165.2</v>
      </c>
      <c r="D34" s="36" t="s">
        <v>15</v>
      </c>
      <c r="E34" s="36" t="s">
        <v>47</v>
      </c>
      <c r="F34" s="39" t="s">
        <v>17</v>
      </c>
      <c r="G34" s="40"/>
      <c r="H34" s="40"/>
      <c r="I34" s="38">
        <v>1862.94</v>
      </c>
      <c r="J34" s="38">
        <v>0</v>
      </c>
      <c r="K34" s="36" t="s">
        <v>18</v>
      </c>
      <c r="L34" s="40"/>
    </row>
    <row r="35" spans="1:12" x14ac:dyDescent="0.2">
      <c r="A35" s="34">
        <f t="shared" si="0"/>
        <v>27</v>
      </c>
      <c r="B35" s="37"/>
      <c r="C35" s="37"/>
      <c r="D35" s="37"/>
      <c r="E35" s="37"/>
      <c r="F35" s="37"/>
      <c r="G35" s="37"/>
      <c r="H35" s="37"/>
      <c r="I35" s="42"/>
      <c r="J35" s="42"/>
      <c r="K35" s="37"/>
      <c r="L35" s="37"/>
    </row>
    <row r="36" spans="1:12" x14ac:dyDescent="0.2">
      <c r="A36" s="34">
        <f t="shared" si="0"/>
        <v>28</v>
      </c>
      <c r="B36" s="37"/>
      <c r="C36" s="37"/>
      <c r="D36" s="37"/>
      <c r="E36" s="37"/>
      <c r="F36" s="37"/>
      <c r="G36" s="37"/>
      <c r="H36" s="43" t="s">
        <v>70</v>
      </c>
      <c r="I36" s="87">
        <f>SUM(I9:J34)</f>
        <v>136231.38999999998</v>
      </c>
      <c r="J36" s="42"/>
      <c r="K36" s="37"/>
      <c r="L36" s="37"/>
    </row>
    <row r="37" spans="1:12" x14ac:dyDescent="0.2">
      <c r="I37" s="44"/>
      <c r="J37" s="44"/>
    </row>
    <row r="38" spans="1:12" x14ac:dyDescent="0.2">
      <c r="I38" s="44"/>
      <c r="J38" s="44"/>
    </row>
    <row r="39" spans="1:12" x14ac:dyDescent="0.2">
      <c r="I39" s="44"/>
      <c r="J39" s="44"/>
    </row>
    <row r="40" spans="1:12" x14ac:dyDescent="0.2">
      <c r="I40" s="44"/>
      <c r="J40" s="44"/>
    </row>
    <row r="41" spans="1:12" x14ac:dyDescent="0.2">
      <c r="I41" s="44"/>
      <c r="J41" s="44"/>
    </row>
    <row r="42" spans="1:12" x14ac:dyDescent="0.2">
      <c r="I42" s="44"/>
      <c r="J42" s="44"/>
    </row>
    <row r="43" spans="1:12" x14ac:dyDescent="0.2">
      <c r="I43" s="44"/>
      <c r="J43" s="44"/>
    </row>
    <row r="44" spans="1:12" x14ac:dyDescent="0.2">
      <c r="I44" s="44"/>
      <c r="J44" s="44"/>
    </row>
    <row r="45" spans="1:12" x14ac:dyDescent="0.2">
      <c r="I45" s="44"/>
      <c r="J45" s="44"/>
    </row>
    <row r="46" spans="1:12" x14ac:dyDescent="0.2">
      <c r="I46" s="44"/>
      <c r="J46" s="44"/>
    </row>
    <row r="47" spans="1:12" x14ac:dyDescent="0.2">
      <c r="I47" s="44"/>
      <c r="J47" s="44"/>
    </row>
    <row r="48" spans="1:12" x14ac:dyDescent="0.2">
      <c r="I48" s="44"/>
      <c r="J48" s="44"/>
    </row>
    <row r="49" spans="9:10" x14ac:dyDescent="0.2">
      <c r="I49" s="44"/>
      <c r="J49" s="44"/>
    </row>
    <row r="50" spans="9:10" x14ac:dyDescent="0.2">
      <c r="I50" s="44"/>
      <c r="J50" s="44"/>
    </row>
    <row r="51" spans="9:10" x14ac:dyDescent="0.2">
      <c r="I51" s="44"/>
      <c r="J51" s="44"/>
    </row>
    <row r="52" spans="9:10" x14ac:dyDescent="0.2">
      <c r="I52" s="44"/>
      <c r="J52" s="44"/>
    </row>
    <row r="53" spans="9:10" x14ac:dyDescent="0.2">
      <c r="I53" s="44"/>
      <c r="J53" s="44"/>
    </row>
    <row r="54" spans="9:10" x14ac:dyDescent="0.2">
      <c r="I54" s="44"/>
      <c r="J54" s="44"/>
    </row>
    <row r="55" spans="9:10" x14ac:dyDescent="0.2">
      <c r="I55" s="44"/>
      <c r="J55" s="44"/>
    </row>
    <row r="56" spans="9:10" x14ac:dyDescent="0.2">
      <c r="I56" s="44"/>
      <c r="J56" s="44"/>
    </row>
    <row r="57" spans="9:10" x14ac:dyDescent="0.2">
      <c r="I57" s="44"/>
      <c r="J57" s="44"/>
    </row>
    <row r="58" spans="9:10" x14ac:dyDescent="0.2">
      <c r="I58" s="44"/>
      <c r="J58" s="44"/>
    </row>
    <row r="59" spans="9:10" x14ac:dyDescent="0.2">
      <c r="I59" s="44"/>
      <c r="J59" s="44"/>
    </row>
    <row r="60" spans="9:10" x14ac:dyDescent="0.2">
      <c r="I60" s="44"/>
      <c r="J60" s="44"/>
    </row>
    <row r="61" spans="9:10" x14ac:dyDescent="0.2">
      <c r="I61" s="44"/>
      <c r="J61" s="44"/>
    </row>
    <row r="62" spans="9:10" x14ac:dyDescent="0.2">
      <c r="I62" s="44"/>
      <c r="J62" s="44"/>
    </row>
    <row r="63" spans="9:10" x14ac:dyDescent="0.2">
      <c r="I63" s="44"/>
      <c r="J63" s="44"/>
    </row>
    <row r="64" spans="9:10" x14ac:dyDescent="0.2">
      <c r="I64" s="44"/>
      <c r="J64" s="44"/>
    </row>
    <row r="65" spans="9:10" x14ac:dyDescent="0.2">
      <c r="I65" s="44"/>
      <c r="J65" s="44"/>
    </row>
    <row r="66" spans="9:10" x14ac:dyDescent="0.2">
      <c r="I66" s="44"/>
      <c r="J66" s="44"/>
    </row>
    <row r="67" spans="9:10" x14ac:dyDescent="0.2">
      <c r="I67" s="44"/>
      <c r="J67" s="44"/>
    </row>
    <row r="68" spans="9:10" x14ac:dyDescent="0.2">
      <c r="I68" s="44"/>
      <c r="J68" s="44"/>
    </row>
    <row r="69" spans="9:10" x14ac:dyDescent="0.2">
      <c r="I69" s="44"/>
      <c r="J69" s="44"/>
    </row>
    <row r="70" spans="9:10" x14ac:dyDescent="0.2">
      <c r="I70" s="44"/>
      <c r="J70" s="44"/>
    </row>
    <row r="71" spans="9:10" x14ac:dyDescent="0.2">
      <c r="I71" s="44"/>
      <c r="J71" s="44"/>
    </row>
    <row r="72" spans="9:10" x14ac:dyDescent="0.2">
      <c r="I72" s="44"/>
      <c r="J72" s="44"/>
    </row>
    <row r="73" spans="9:10" x14ac:dyDescent="0.2">
      <c r="I73" s="44"/>
      <c r="J73" s="44"/>
    </row>
    <row r="74" spans="9:10" x14ac:dyDescent="0.2">
      <c r="I74" s="44"/>
      <c r="J74" s="44"/>
    </row>
    <row r="75" spans="9:10" x14ac:dyDescent="0.2">
      <c r="I75" s="44"/>
      <c r="J75" s="44"/>
    </row>
    <row r="76" spans="9:10" x14ac:dyDescent="0.2">
      <c r="I76" s="44"/>
      <c r="J76" s="44"/>
    </row>
    <row r="77" spans="9:10" x14ac:dyDescent="0.2">
      <c r="I77" s="44"/>
      <c r="J77" s="44"/>
    </row>
    <row r="78" spans="9:10" x14ac:dyDescent="0.2">
      <c r="I78" s="44"/>
      <c r="J78" s="44"/>
    </row>
    <row r="79" spans="9:10" x14ac:dyDescent="0.2">
      <c r="I79" s="44"/>
      <c r="J79" s="44"/>
    </row>
    <row r="80" spans="9:10" x14ac:dyDescent="0.2">
      <c r="I80" s="44"/>
      <c r="J80" s="44"/>
    </row>
    <row r="81" spans="9:10" x14ac:dyDescent="0.2">
      <c r="I81" s="44"/>
      <c r="J81" s="44"/>
    </row>
    <row r="82" spans="9:10" x14ac:dyDescent="0.2">
      <c r="I82" s="44"/>
      <c r="J82" s="44"/>
    </row>
    <row r="83" spans="9:10" x14ac:dyDescent="0.2">
      <c r="I83" s="44"/>
      <c r="J83" s="44"/>
    </row>
    <row r="84" spans="9:10" x14ac:dyDescent="0.2">
      <c r="I84" s="44"/>
      <c r="J84" s="44"/>
    </row>
    <row r="85" spans="9:10" x14ac:dyDescent="0.2">
      <c r="I85" s="44"/>
      <c r="J85" s="44"/>
    </row>
    <row r="86" spans="9:10" x14ac:dyDescent="0.2">
      <c r="I86" s="44"/>
      <c r="J86" s="44"/>
    </row>
    <row r="87" spans="9:10" x14ac:dyDescent="0.2">
      <c r="I87" s="44"/>
      <c r="J87" s="44"/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AFC-FFA2-4C1B-BD58-475DA6C55883}">
  <sheetPr>
    <pageSetUpPr fitToPage="1"/>
  </sheetPr>
  <dimension ref="A1:K24"/>
  <sheetViews>
    <sheetView workbookViewId="0">
      <selection activeCell="A3" sqref="A3"/>
    </sheetView>
  </sheetViews>
  <sheetFormatPr defaultRowHeight="12.75" x14ac:dyDescent="0.2"/>
  <cols>
    <col min="1" max="10" width="9.140625" style="9"/>
    <col min="11" max="11" width="12.7109375" style="9" bestFit="1" customWidth="1"/>
    <col min="12" max="16384" width="9.140625" style="9"/>
  </cols>
  <sheetData>
    <row r="1" spans="1:11" x14ac:dyDescent="0.2">
      <c r="A1" s="10" t="s">
        <v>48</v>
      </c>
      <c r="B1" s="12"/>
      <c r="C1" s="12"/>
      <c r="D1" s="11"/>
      <c r="E1" s="11"/>
      <c r="F1" s="11"/>
      <c r="G1" s="11"/>
      <c r="H1" s="13"/>
      <c r="I1" s="13"/>
      <c r="J1" s="11"/>
      <c r="K1" s="14"/>
    </row>
    <row r="2" spans="1:11" x14ac:dyDescent="0.2">
      <c r="A2" s="15" t="s">
        <v>562</v>
      </c>
      <c r="B2" s="17"/>
      <c r="C2" s="17"/>
      <c r="D2" s="16"/>
      <c r="E2" s="16"/>
      <c r="F2" s="16"/>
      <c r="G2" s="16"/>
      <c r="H2" s="18"/>
      <c r="I2" s="18"/>
      <c r="J2" s="16"/>
      <c r="K2" s="19"/>
    </row>
    <row r="3" spans="1:11" x14ac:dyDescent="0.2">
      <c r="A3" s="15" t="s">
        <v>224</v>
      </c>
      <c r="B3" s="17"/>
      <c r="C3" s="17"/>
      <c r="D3" s="16"/>
      <c r="E3" s="16"/>
      <c r="F3" s="16"/>
      <c r="G3" s="16"/>
      <c r="H3" s="18"/>
      <c r="I3" s="18"/>
      <c r="J3" s="16"/>
      <c r="K3" s="19"/>
    </row>
    <row r="4" spans="1:11" x14ac:dyDescent="0.2">
      <c r="A4" s="45" t="s">
        <v>58</v>
      </c>
      <c r="B4" s="46"/>
      <c r="C4" s="47"/>
      <c r="D4" s="16"/>
      <c r="E4" s="16"/>
      <c r="F4" s="16"/>
      <c r="G4" s="16"/>
      <c r="H4" s="18"/>
      <c r="I4" s="18"/>
      <c r="J4" s="16"/>
      <c r="K4" s="19"/>
    </row>
    <row r="5" spans="1:11" x14ac:dyDescent="0.2">
      <c r="A5" s="48"/>
      <c r="B5" s="49"/>
      <c r="C5" s="49"/>
      <c r="D5" s="50"/>
      <c r="E5" s="50"/>
      <c r="F5" s="50"/>
      <c r="G5" s="50"/>
      <c r="H5" s="51"/>
      <c r="I5" s="51"/>
      <c r="J5" s="50"/>
      <c r="K5" s="52"/>
    </row>
    <row r="6" spans="1:11" x14ac:dyDescent="0.2">
      <c r="A6" s="26" t="s">
        <v>50</v>
      </c>
      <c r="B6" s="10" t="s">
        <v>51</v>
      </c>
      <c r="C6" s="53"/>
      <c r="D6" s="54"/>
      <c r="E6" s="54"/>
      <c r="F6" s="54"/>
      <c r="G6" s="54"/>
      <c r="H6" s="55"/>
      <c r="I6" s="55"/>
      <c r="J6" s="56"/>
      <c r="K6" s="26" t="s">
        <v>52</v>
      </c>
    </row>
    <row r="7" spans="1:11" x14ac:dyDescent="0.2">
      <c r="A7" s="57"/>
      <c r="B7" s="58" t="s">
        <v>53</v>
      </c>
      <c r="C7" s="59"/>
      <c r="D7" s="60"/>
      <c r="E7" s="60"/>
      <c r="F7" s="60"/>
      <c r="G7" s="60"/>
      <c r="H7" s="61"/>
      <c r="I7" s="61"/>
      <c r="J7" s="62"/>
      <c r="K7" s="63" t="s">
        <v>54</v>
      </c>
    </row>
    <row r="8" spans="1:11" ht="15" x14ac:dyDescent="0.25">
      <c r="A8" s="64">
        <v>1</v>
      </c>
      <c r="B8" s="1" t="s">
        <v>225</v>
      </c>
      <c r="C8" s="2"/>
      <c r="D8" s="3"/>
      <c r="E8" s="67"/>
      <c r="F8" s="67"/>
      <c r="G8" s="67"/>
      <c r="H8" s="68"/>
      <c r="I8" s="68"/>
      <c r="J8" s="69"/>
      <c r="K8" s="70">
        <v>1763.37</v>
      </c>
    </row>
    <row r="9" spans="1:11" ht="15" x14ac:dyDescent="0.25">
      <c r="A9" s="64">
        <f t="shared" ref="A9:A22" si="0">A8+1</f>
        <v>2</v>
      </c>
      <c r="B9" s="1" t="s">
        <v>226</v>
      </c>
      <c r="C9" s="2"/>
      <c r="D9" s="3"/>
      <c r="E9" s="67"/>
      <c r="F9" s="67"/>
      <c r="G9" s="67"/>
      <c r="H9" s="68"/>
      <c r="I9" s="68"/>
      <c r="J9" s="69"/>
      <c r="K9" s="71">
        <v>4298</v>
      </c>
    </row>
    <row r="10" spans="1:11" ht="15" x14ac:dyDescent="0.25">
      <c r="A10" s="64">
        <f t="shared" si="0"/>
        <v>3</v>
      </c>
      <c r="B10" s="1" t="s">
        <v>227</v>
      </c>
      <c r="C10" s="2"/>
      <c r="D10" s="3"/>
      <c r="E10" s="67"/>
      <c r="F10" s="67"/>
      <c r="G10" s="67"/>
      <c r="H10" s="68"/>
      <c r="I10" s="68"/>
      <c r="J10" s="69"/>
      <c r="K10" s="70">
        <v>1082.99</v>
      </c>
    </row>
    <row r="11" spans="1:11" ht="15" x14ac:dyDescent="0.25">
      <c r="A11" s="64">
        <f t="shared" si="0"/>
        <v>4</v>
      </c>
      <c r="B11" s="1" t="s">
        <v>235</v>
      </c>
      <c r="C11" s="2"/>
      <c r="D11" s="3"/>
      <c r="E11" s="67"/>
      <c r="F11" s="67"/>
      <c r="G11" s="67"/>
      <c r="H11" s="68"/>
      <c r="I11" s="68"/>
      <c r="J11" s="69"/>
      <c r="K11" s="70">
        <v>2450</v>
      </c>
    </row>
    <row r="12" spans="1:11" ht="15" x14ac:dyDescent="0.25">
      <c r="A12" s="64">
        <f t="shared" si="0"/>
        <v>5</v>
      </c>
      <c r="B12" s="1" t="s">
        <v>228</v>
      </c>
      <c r="C12" s="2"/>
      <c r="D12" s="3"/>
      <c r="E12" s="67"/>
      <c r="F12" s="67"/>
      <c r="G12" s="67"/>
      <c r="H12" s="68"/>
      <c r="I12" s="68"/>
      <c r="J12" s="69"/>
      <c r="K12" s="70">
        <v>71394.710000000006</v>
      </c>
    </row>
    <row r="13" spans="1:11" ht="15" x14ac:dyDescent="0.25">
      <c r="A13" s="64">
        <f t="shared" si="0"/>
        <v>6</v>
      </c>
      <c r="B13" s="1" t="s">
        <v>229</v>
      </c>
      <c r="C13" s="2"/>
      <c r="D13" s="3"/>
      <c r="E13" s="67"/>
      <c r="F13" s="67"/>
      <c r="G13" s="67"/>
      <c r="H13" s="68"/>
      <c r="I13" s="68"/>
      <c r="J13" s="69"/>
      <c r="K13" s="70">
        <v>476.97</v>
      </c>
    </row>
    <row r="14" spans="1:11" ht="15" x14ac:dyDescent="0.25">
      <c r="A14" s="64">
        <f t="shared" si="0"/>
        <v>7</v>
      </c>
      <c r="B14" s="1" t="s">
        <v>230</v>
      </c>
      <c r="C14" s="2"/>
      <c r="D14" s="4"/>
      <c r="E14" s="72"/>
      <c r="F14" s="72"/>
      <c r="G14" s="72"/>
      <c r="H14" s="73"/>
      <c r="I14" s="73"/>
      <c r="J14" s="74"/>
      <c r="K14" s="70">
        <v>300</v>
      </c>
    </row>
    <row r="15" spans="1:11" ht="15" x14ac:dyDescent="0.25">
      <c r="A15" s="64">
        <f t="shared" si="0"/>
        <v>8</v>
      </c>
      <c r="B15" s="1" t="s">
        <v>231</v>
      </c>
      <c r="C15" s="2"/>
      <c r="D15" s="4"/>
      <c r="E15" s="72"/>
      <c r="F15" s="72"/>
      <c r="G15" s="72"/>
      <c r="H15" s="73"/>
      <c r="I15" s="73"/>
      <c r="J15" s="74"/>
      <c r="K15" s="70">
        <v>280.7</v>
      </c>
    </row>
    <row r="16" spans="1:11" ht="15" x14ac:dyDescent="0.25">
      <c r="A16" s="64">
        <f t="shared" si="0"/>
        <v>9</v>
      </c>
      <c r="B16" s="1" t="s">
        <v>232</v>
      </c>
      <c r="C16" s="2"/>
      <c r="D16" s="4"/>
      <c r="E16" s="72"/>
      <c r="F16" s="72"/>
      <c r="G16" s="72"/>
      <c r="H16" s="73"/>
      <c r="I16" s="73"/>
      <c r="J16" s="74"/>
      <c r="K16" s="70">
        <v>3221.66</v>
      </c>
    </row>
    <row r="17" spans="1:11" ht="15" x14ac:dyDescent="0.25">
      <c r="A17" s="64">
        <f t="shared" si="0"/>
        <v>10</v>
      </c>
      <c r="B17" s="1" t="s">
        <v>240</v>
      </c>
      <c r="C17" s="2"/>
      <c r="D17" s="4"/>
      <c r="E17" s="72"/>
      <c r="F17" s="72"/>
      <c r="G17" s="72"/>
      <c r="H17" s="73"/>
      <c r="I17" s="73"/>
      <c r="J17" s="74"/>
      <c r="K17" s="70">
        <v>96.95</v>
      </c>
    </row>
    <row r="18" spans="1:11" ht="15" x14ac:dyDescent="0.25">
      <c r="A18" s="64">
        <f t="shared" si="0"/>
        <v>11</v>
      </c>
      <c r="B18" s="1" t="s">
        <v>243</v>
      </c>
      <c r="C18" s="2"/>
      <c r="D18" s="4"/>
      <c r="E18" s="72"/>
      <c r="F18" s="72"/>
      <c r="G18" s="72"/>
      <c r="H18" s="73"/>
      <c r="I18" s="73"/>
      <c r="J18" s="74"/>
      <c r="K18" s="70">
        <v>48</v>
      </c>
    </row>
    <row r="19" spans="1:11" ht="15" x14ac:dyDescent="0.25">
      <c r="A19" s="64">
        <f t="shared" si="0"/>
        <v>12</v>
      </c>
      <c r="B19" s="1" t="s">
        <v>238</v>
      </c>
      <c r="C19" s="2"/>
      <c r="D19" s="4"/>
      <c r="E19" s="72"/>
      <c r="F19" s="72"/>
      <c r="G19" s="72"/>
      <c r="H19" s="73"/>
      <c r="I19" s="73"/>
      <c r="J19" s="74"/>
      <c r="K19" s="70">
        <v>300</v>
      </c>
    </row>
    <row r="20" spans="1:11" ht="15" x14ac:dyDescent="0.25">
      <c r="A20" s="64">
        <f t="shared" si="0"/>
        <v>13</v>
      </c>
      <c r="B20" s="1" t="s">
        <v>241</v>
      </c>
      <c r="C20" s="2"/>
      <c r="D20" s="4"/>
      <c r="E20" s="72"/>
      <c r="F20" s="72"/>
      <c r="G20" s="72"/>
      <c r="H20" s="73"/>
      <c r="I20" s="73"/>
      <c r="J20" s="74"/>
      <c r="K20" s="70">
        <f>77.89+3180</f>
        <v>3257.89</v>
      </c>
    </row>
    <row r="21" spans="1:11" ht="15" x14ac:dyDescent="0.25">
      <c r="A21" s="64">
        <f t="shared" si="0"/>
        <v>14</v>
      </c>
      <c r="B21" s="1" t="s">
        <v>233</v>
      </c>
      <c r="C21" s="2"/>
      <c r="D21" s="4"/>
      <c r="E21" s="72"/>
      <c r="F21" s="72"/>
      <c r="G21" s="72"/>
      <c r="H21" s="73"/>
      <c r="I21" s="73"/>
      <c r="J21" s="74"/>
      <c r="K21" s="70">
        <v>809.72</v>
      </c>
    </row>
    <row r="22" spans="1:11" x14ac:dyDescent="0.2">
      <c r="A22" s="64">
        <f t="shared" si="0"/>
        <v>15</v>
      </c>
      <c r="B22" s="75" t="s">
        <v>57</v>
      </c>
      <c r="C22" s="66"/>
      <c r="D22" s="72"/>
      <c r="E22" s="72"/>
      <c r="F22" s="72"/>
      <c r="G22" s="72"/>
      <c r="H22" s="73"/>
      <c r="I22" s="73"/>
      <c r="J22" s="74"/>
      <c r="K22" s="76">
        <f>SUM(K8:K21)</f>
        <v>89780.96</v>
      </c>
    </row>
    <row r="24" spans="1:11" x14ac:dyDescent="0.2">
      <c r="K24" s="77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DDBA-5E99-4C77-B2D8-48A1CB6BE02F}">
  <dimension ref="A1:O148"/>
  <sheetViews>
    <sheetView topLeftCell="A46" workbookViewId="0">
      <selection activeCell="K34" sqref="K34"/>
    </sheetView>
  </sheetViews>
  <sheetFormatPr defaultRowHeight="12.75" x14ac:dyDescent="0.2"/>
  <cols>
    <col min="1" max="7" width="9.140625" style="9"/>
    <col min="8" max="8" width="30.140625" style="9" bestFit="1" customWidth="1"/>
    <col min="9" max="9" width="10.5703125" style="9" bestFit="1" customWidth="1"/>
    <col min="10" max="10" width="11.28515625" style="9" bestFit="1" customWidth="1"/>
    <col min="11" max="11" width="40" style="9" bestFit="1" customWidth="1"/>
    <col min="12" max="12" width="17.85546875" style="9" bestFit="1" customWidth="1"/>
    <col min="13" max="16384" width="9.140625" style="9"/>
  </cols>
  <sheetData>
    <row r="1" spans="1:12" x14ac:dyDescent="0.2">
      <c r="A1" s="5"/>
      <c r="B1" s="6"/>
      <c r="C1" s="6"/>
      <c r="D1" s="7"/>
      <c r="E1" s="7"/>
      <c r="F1" s="5"/>
      <c r="G1" s="7"/>
      <c r="H1" s="7"/>
      <c r="I1" s="8"/>
      <c r="J1" s="8"/>
      <c r="K1" s="7"/>
      <c r="L1" s="7"/>
    </row>
    <row r="2" spans="1:12" x14ac:dyDescent="0.2">
      <c r="A2" s="10" t="s">
        <v>48</v>
      </c>
      <c r="B2" s="11"/>
      <c r="C2" s="12"/>
      <c r="D2" s="11"/>
      <c r="E2" s="11"/>
      <c r="F2" s="11"/>
      <c r="G2" s="11"/>
      <c r="H2" s="11"/>
      <c r="I2" s="13"/>
      <c r="J2" s="13"/>
      <c r="K2" s="11"/>
      <c r="L2" s="14"/>
    </row>
    <row r="3" spans="1:12" x14ac:dyDescent="0.2">
      <c r="A3" s="15" t="s">
        <v>562</v>
      </c>
      <c r="B3" s="16"/>
      <c r="C3" s="17"/>
      <c r="D3" s="16"/>
      <c r="E3" s="16"/>
      <c r="F3" s="16"/>
      <c r="G3" s="16"/>
      <c r="H3" s="16"/>
      <c r="I3" s="18"/>
      <c r="J3" s="18"/>
      <c r="K3" s="16"/>
      <c r="L3" s="19"/>
    </row>
    <row r="4" spans="1:12" x14ac:dyDescent="0.2">
      <c r="A4" s="15" t="s">
        <v>223</v>
      </c>
      <c r="B4" s="16"/>
      <c r="C4" s="17"/>
      <c r="D4" s="16"/>
      <c r="E4" s="16"/>
      <c r="F4" s="16"/>
      <c r="G4" s="16"/>
      <c r="H4" s="16"/>
      <c r="I4" s="18"/>
      <c r="J4" s="18"/>
      <c r="K4" s="16"/>
      <c r="L4" s="19"/>
    </row>
    <row r="5" spans="1:12" x14ac:dyDescent="0.2">
      <c r="A5" s="15" t="s">
        <v>69</v>
      </c>
      <c r="B5" s="16"/>
      <c r="C5" s="17"/>
      <c r="D5" s="16"/>
      <c r="E5" s="16"/>
      <c r="F5" s="16"/>
      <c r="G5" s="16"/>
      <c r="H5" s="16"/>
      <c r="I5" s="18"/>
      <c r="J5" s="18"/>
      <c r="K5" s="16"/>
      <c r="L5" s="19"/>
    </row>
    <row r="6" spans="1:12" x14ac:dyDescent="0.2">
      <c r="A6" s="20"/>
      <c r="B6" s="21"/>
      <c r="C6" s="21"/>
      <c r="D6" s="22"/>
      <c r="E6" s="22"/>
      <c r="F6" s="23"/>
      <c r="G6" s="22"/>
      <c r="H6" s="22"/>
      <c r="I6" s="24"/>
      <c r="J6" s="24"/>
      <c r="K6" s="22"/>
      <c r="L6" s="25"/>
    </row>
    <row r="7" spans="1:12" x14ac:dyDescent="0.2">
      <c r="A7" s="26" t="s">
        <v>50</v>
      </c>
      <c r="B7" s="27" t="s">
        <v>0</v>
      </c>
      <c r="C7" s="27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9" t="s">
        <v>7</v>
      </c>
      <c r="J7" s="29" t="s">
        <v>8</v>
      </c>
      <c r="K7" s="28" t="s">
        <v>9</v>
      </c>
      <c r="L7" s="28" t="s">
        <v>10</v>
      </c>
    </row>
    <row r="8" spans="1:12" x14ac:dyDescent="0.2">
      <c r="A8" s="30"/>
      <c r="B8" s="31" t="s">
        <v>53</v>
      </c>
      <c r="C8" s="31" t="s">
        <v>54</v>
      </c>
      <c r="D8" s="32" t="s">
        <v>60</v>
      </c>
      <c r="E8" s="32" t="s">
        <v>61</v>
      </c>
      <c r="F8" s="32" t="s">
        <v>62</v>
      </c>
      <c r="G8" s="32" t="s">
        <v>63</v>
      </c>
      <c r="H8" s="32" t="s">
        <v>64</v>
      </c>
      <c r="I8" s="33" t="s">
        <v>65</v>
      </c>
      <c r="J8" s="33" t="s">
        <v>66</v>
      </c>
      <c r="K8" s="32" t="s">
        <v>67</v>
      </c>
      <c r="L8" s="32" t="s">
        <v>68</v>
      </c>
    </row>
    <row r="9" spans="1:12" x14ac:dyDescent="0.2">
      <c r="A9" s="34">
        <v>1</v>
      </c>
      <c r="B9" s="35">
        <v>930.2</v>
      </c>
      <c r="C9" s="35">
        <v>232.03</v>
      </c>
      <c r="D9" s="36" t="s">
        <v>71</v>
      </c>
      <c r="E9" s="36" t="s">
        <v>72</v>
      </c>
      <c r="F9" s="37"/>
      <c r="G9" s="36">
        <v>11572</v>
      </c>
      <c r="H9" s="36" t="s">
        <v>73</v>
      </c>
      <c r="I9" s="38">
        <v>740</v>
      </c>
      <c r="J9" s="38">
        <v>0</v>
      </c>
      <c r="K9" s="36" t="s">
        <v>74</v>
      </c>
      <c r="L9" s="36">
        <v>258366</v>
      </c>
    </row>
    <row r="10" spans="1:12" x14ac:dyDescent="0.2">
      <c r="A10" s="34">
        <v>2</v>
      </c>
      <c r="B10" s="35">
        <v>930.2</v>
      </c>
      <c r="C10" s="35">
        <v>232.03</v>
      </c>
      <c r="D10" s="36" t="s">
        <v>75</v>
      </c>
      <c r="E10" s="36" t="s">
        <v>76</v>
      </c>
      <c r="F10" s="37"/>
      <c r="G10" s="36">
        <v>14670</v>
      </c>
      <c r="H10" s="36" t="s">
        <v>77</v>
      </c>
      <c r="I10" s="38">
        <v>59.53</v>
      </c>
      <c r="J10" s="38">
        <v>0</v>
      </c>
      <c r="K10" s="36" t="s">
        <v>78</v>
      </c>
      <c r="L10" s="36" t="s">
        <v>79</v>
      </c>
    </row>
    <row r="11" spans="1:12" x14ac:dyDescent="0.2">
      <c r="A11" s="34">
        <v>3</v>
      </c>
      <c r="B11" s="35">
        <v>930.2</v>
      </c>
      <c r="C11" s="35">
        <v>232.03</v>
      </c>
      <c r="D11" s="36" t="s">
        <v>75</v>
      </c>
      <c r="E11" s="36" t="s">
        <v>76</v>
      </c>
      <c r="F11" s="37"/>
      <c r="G11" s="36">
        <v>14670</v>
      </c>
      <c r="H11" s="36" t="s">
        <v>77</v>
      </c>
      <c r="I11" s="38">
        <v>148.75</v>
      </c>
      <c r="J11" s="38">
        <v>0</v>
      </c>
      <c r="K11" s="36" t="s">
        <v>80</v>
      </c>
      <c r="L11" s="36" t="s">
        <v>79</v>
      </c>
    </row>
    <row r="12" spans="1:12" x14ac:dyDescent="0.2">
      <c r="A12" s="34">
        <v>4</v>
      </c>
      <c r="B12" s="35">
        <v>930.2</v>
      </c>
      <c r="C12" s="35">
        <v>232.03</v>
      </c>
      <c r="D12" s="36" t="s">
        <v>75</v>
      </c>
      <c r="E12" s="36" t="s">
        <v>76</v>
      </c>
      <c r="F12" s="37"/>
      <c r="G12" s="36">
        <v>14670</v>
      </c>
      <c r="H12" s="36" t="s">
        <v>77</v>
      </c>
      <c r="I12" s="38">
        <v>7.73</v>
      </c>
      <c r="J12" s="38">
        <v>0</v>
      </c>
      <c r="K12" s="36" t="s">
        <v>81</v>
      </c>
      <c r="L12" s="36" t="s">
        <v>79</v>
      </c>
    </row>
    <row r="13" spans="1:12" x14ac:dyDescent="0.2">
      <c r="A13" s="34">
        <v>5</v>
      </c>
      <c r="B13" s="35">
        <v>930.2</v>
      </c>
      <c r="C13" s="35">
        <v>232.03</v>
      </c>
      <c r="D13" s="36" t="s">
        <v>75</v>
      </c>
      <c r="E13" s="36" t="s">
        <v>76</v>
      </c>
      <c r="F13" s="37"/>
      <c r="G13" s="36">
        <v>14670</v>
      </c>
      <c r="H13" s="36" t="s">
        <v>77</v>
      </c>
      <c r="I13" s="38">
        <v>14.82</v>
      </c>
      <c r="J13" s="38">
        <v>0</v>
      </c>
      <c r="K13" s="36" t="s">
        <v>82</v>
      </c>
      <c r="L13" s="36" t="s">
        <v>79</v>
      </c>
    </row>
    <row r="14" spans="1:12" x14ac:dyDescent="0.2">
      <c r="A14" s="34">
        <v>6</v>
      </c>
      <c r="B14" s="35">
        <v>930.2</v>
      </c>
      <c r="C14" s="35">
        <v>232.03</v>
      </c>
      <c r="D14" s="36" t="s">
        <v>75</v>
      </c>
      <c r="E14" s="36" t="s">
        <v>76</v>
      </c>
      <c r="F14" s="37"/>
      <c r="G14" s="36">
        <v>14670</v>
      </c>
      <c r="H14" s="36" t="s">
        <v>77</v>
      </c>
      <c r="I14" s="38">
        <v>65.55</v>
      </c>
      <c r="J14" s="38">
        <v>0</v>
      </c>
      <c r="K14" s="36" t="s">
        <v>83</v>
      </c>
      <c r="L14" s="36" t="s">
        <v>79</v>
      </c>
    </row>
    <row r="15" spans="1:12" x14ac:dyDescent="0.2">
      <c r="A15" s="34">
        <v>7</v>
      </c>
      <c r="B15" s="35">
        <v>930.2</v>
      </c>
      <c r="C15" s="35">
        <v>232.03</v>
      </c>
      <c r="D15" s="36" t="s">
        <v>75</v>
      </c>
      <c r="E15" s="36" t="s">
        <v>76</v>
      </c>
      <c r="F15" s="37"/>
      <c r="G15" s="36">
        <v>14670</v>
      </c>
      <c r="H15" s="36" t="s">
        <v>77</v>
      </c>
      <c r="I15" s="38">
        <v>17.12</v>
      </c>
      <c r="J15" s="38">
        <v>0</v>
      </c>
      <c r="K15" s="36" t="s">
        <v>84</v>
      </c>
      <c r="L15" s="36" t="s">
        <v>79</v>
      </c>
    </row>
    <row r="16" spans="1:12" x14ac:dyDescent="0.2">
      <c r="A16" s="34">
        <v>8</v>
      </c>
      <c r="B16" s="35">
        <v>930.2</v>
      </c>
      <c r="C16" s="35">
        <v>165.2</v>
      </c>
      <c r="D16" s="36" t="s">
        <v>85</v>
      </c>
      <c r="E16" s="36" t="s">
        <v>16</v>
      </c>
      <c r="F16" s="39" t="s">
        <v>17</v>
      </c>
      <c r="G16" s="40"/>
      <c r="H16" s="40"/>
      <c r="I16" s="38">
        <v>5906.81</v>
      </c>
      <c r="J16" s="38">
        <v>0</v>
      </c>
      <c r="K16" s="36" t="s">
        <v>86</v>
      </c>
      <c r="L16" s="40"/>
    </row>
    <row r="17" spans="1:12" x14ac:dyDescent="0.2">
      <c r="A17" s="34">
        <v>9</v>
      </c>
      <c r="B17" s="35">
        <v>930.2</v>
      </c>
      <c r="C17" s="35">
        <v>232.03</v>
      </c>
      <c r="D17" s="36" t="s">
        <v>87</v>
      </c>
      <c r="E17" s="36" t="s">
        <v>88</v>
      </c>
      <c r="F17" s="37"/>
      <c r="G17" s="36">
        <v>14478</v>
      </c>
      <c r="H17" s="36" t="s">
        <v>89</v>
      </c>
      <c r="I17" s="38">
        <v>2450</v>
      </c>
      <c r="J17" s="38">
        <v>0</v>
      </c>
      <c r="K17" s="36" t="s">
        <v>234</v>
      </c>
      <c r="L17" s="36" t="s">
        <v>90</v>
      </c>
    </row>
    <row r="18" spans="1:12" x14ac:dyDescent="0.2">
      <c r="A18" s="34">
        <v>10</v>
      </c>
      <c r="B18" s="35">
        <v>930.2</v>
      </c>
      <c r="C18" s="35">
        <v>232.03</v>
      </c>
      <c r="D18" s="36" t="s">
        <v>75</v>
      </c>
      <c r="E18" s="36" t="s">
        <v>91</v>
      </c>
      <c r="F18" s="37"/>
      <c r="G18" s="36">
        <v>14670</v>
      </c>
      <c r="H18" s="36" t="s">
        <v>77</v>
      </c>
      <c r="I18" s="38">
        <v>16.75</v>
      </c>
      <c r="J18" s="38">
        <v>0</v>
      </c>
      <c r="K18" s="36" t="s">
        <v>92</v>
      </c>
      <c r="L18" s="36" t="s">
        <v>93</v>
      </c>
    </row>
    <row r="19" spans="1:12" x14ac:dyDescent="0.2">
      <c r="A19" s="34">
        <v>11</v>
      </c>
      <c r="B19" s="35">
        <v>930.2</v>
      </c>
      <c r="C19" s="35">
        <v>232.03</v>
      </c>
      <c r="D19" s="36" t="s">
        <v>75</v>
      </c>
      <c r="E19" s="36" t="s">
        <v>91</v>
      </c>
      <c r="F19" s="37"/>
      <c r="G19" s="36">
        <v>14670</v>
      </c>
      <c r="H19" s="36" t="s">
        <v>77</v>
      </c>
      <c r="I19" s="38">
        <v>324.60000000000002</v>
      </c>
      <c r="J19" s="38">
        <v>0</v>
      </c>
      <c r="K19" s="36" t="s">
        <v>94</v>
      </c>
      <c r="L19" s="36" t="s">
        <v>93</v>
      </c>
    </row>
    <row r="20" spans="1:12" x14ac:dyDescent="0.2">
      <c r="A20" s="34">
        <v>12</v>
      </c>
      <c r="B20" s="35">
        <v>930.2</v>
      </c>
      <c r="C20" s="35">
        <v>232.03</v>
      </c>
      <c r="D20" s="36" t="s">
        <v>75</v>
      </c>
      <c r="E20" s="36" t="s">
        <v>91</v>
      </c>
      <c r="F20" s="37"/>
      <c r="G20" s="36">
        <v>14670</v>
      </c>
      <c r="H20" s="36" t="s">
        <v>77</v>
      </c>
      <c r="I20" s="38">
        <v>42.38</v>
      </c>
      <c r="J20" s="38">
        <v>0</v>
      </c>
      <c r="K20" s="36" t="s">
        <v>236</v>
      </c>
      <c r="L20" s="36" t="s">
        <v>93</v>
      </c>
    </row>
    <row r="21" spans="1:12" x14ac:dyDescent="0.2">
      <c r="A21" s="34">
        <v>13</v>
      </c>
      <c r="B21" s="35">
        <v>930.2</v>
      </c>
      <c r="C21" s="35">
        <v>232.03</v>
      </c>
      <c r="D21" s="36" t="s">
        <v>75</v>
      </c>
      <c r="E21" s="36" t="s">
        <v>91</v>
      </c>
      <c r="F21" s="37"/>
      <c r="G21" s="36">
        <v>14670</v>
      </c>
      <c r="H21" s="36" t="s">
        <v>77</v>
      </c>
      <c r="I21" s="38">
        <v>40</v>
      </c>
      <c r="J21" s="38">
        <v>0</v>
      </c>
      <c r="K21" s="36" t="s">
        <v>95</v>
      </c>
      <c r="L21" s="36" t="s">
        <v>93</v>
      </c>
    </row>
    <row r="22" spans="1:12" x14ac:dyDescent="0.2">
      <c r="A22" s="34">
        <v>14</v>
      </c>
      <c r="B22" s="35">
        <v>930.2</v>
      </c>
      <c r="C22" s="35">
        <v>232.03</v>
      </c>
      <c r="D22" s="36" t="s">
        <v>96</v>
      </c>
      <c r="E22" s="36" t="s">
        <v>91</v>
      </c>
      <c r="F22" s="37"/>
      <c r="G22" s="36">
        <v>14670</v>
      </c>
      <c r="H22" s="36" t="s">
        <v>77</v>
      </c>
      <c r="I22" s="38">
        <v>36.43</v>
      </c>
      <c r="J22" s="38">
        <v>0</v>
      </c>
      <c r="K22" s="36" t="s">
        <v>236</v>
      </c>
      <c r="L22" s="36" t="s">
        <v>93</v>
      </c>
    </row>
    <row r="23" spans="1:12" x14ac:dyDescent="0.2">
      <c r="A23" s="34">
        <v>15</v>
      </c>
      <c r="B23" s="35">
        <v>930.2</v>
      </c>
      <c r="C23" s="35">
        <v>232.03</v>
      </c>
      <c r="D23" s="36" t="s">
        <v>75</v>
      </c>
      <c r="E23" s="36" t="s">
        <v>91</v>
      </c>
      <c r="F23" s="37"/>
      <c r="G23" s="36">
        <v>14670</v>
      </c>
      <c r="H23" s="36" t="s">
        <v>77</v>
      </c>
      <c r="I23" s="38">
        <v>123.54</v>
      </c>
      <c r="J23" s="38">
        <v>0</v>
      </c>
      <c r="K23" s="36" t="s">
        <v>97</v>
      </c>
      <c r="L23" s="36" t="s">
        <v>93</v>
      </c>
    </row>
    <row r="24" spans="1:12" x14ac:dyDescent="0.2">
      <c r="A24" s="34">
        <v>16</v>
      </c>
      <c r="B24" s="35">
        <v>930.2</v>
      </c>
      <c r="C24" s="35">
        <v>232.03</v>
      </c>
      <c r="D24" s="36" t="s">
        <v>75</v>
      </c>
      <c r="E24" s="36" t="s">
        <v>91</v>
      </c>
      <c r="F24" s="37"/>
      <c r="G24" s="36">
        <v>14670</v>
      </c>
      <c r="H24" s="36" t="s">
        <v>77</v>
      </c>
      <c r="I24" s="38">
        <v>15</v>
      </c>
      <c r="J24" s="38">
        <v>0</v>
      </c>
      <c r="K24" s="36" t="s">
        <v>98</v>
      </c>
      <c r="L24" s="36" t="s">
        <v>93</v>
      </c>
    </row>
    <row r="25" spans="1:12" x14ac:dyDescent="0.2">
      <c r="A25" s="34">
        <v>17</v>
      </c>
      <c r="B25" s="35">
        <v>930.2</v>
      </c>
      <c r="C25" s="35">
        <v>232.03</v>
      </c>
      <c r="D25" s="36" t="s">
        <v>75</v>
      </c>
      <c r="E25" s="36" t="s">
        <v>91</v>
      </c>
      <c r="F25" s="37"/>
      <c r="G25" s="36">
        <v>14670</v>
      </c>
      <c r="H25" s="36" t="s">
        <v>77</v>
      </c>
      <c r="I25" s="38">
        <v>76.31</v>
      </c>
      <c r="J25" s="38">
        <v>0</v>
      </c>
      <c r="K25" s="36" t="s">
        <v>99</v>
      </c>
      <c r="L25" s="36" t="s">
        <v>93</v>
      </c>
    </row>
    <row r="26" spans="1:12" x14ac:dyDescent="0.2">
      <c r="A26" s="34">
        <v>18</v>
      </c>
      <c r="B26" s="35">
        <v>930.2</v>
      </c>
      <c r="C26" s="35">
        <v>165.2</v>
      </c>
      <c r="D26" s="36" t="s">
        <v>85</v>
      </c>
      <c r="E26" s="36" t="s">
        <v>20</v>
      </c>
      <c r="F26" s="39" t="s">
        <v>17</v>
      </c>
      <c r="G26" s="40"/>
      <c r="H26" s="40"/>
      <c r="I26" s="38">
        <v>5938.92</v>
      </c>
      <c r="J26" s="38">
        <v>0</v>
      </c>
      <c r="K26" s="36" t="s">
        <v>86</v>
      </c>
      <c r="L26" s="40"/>
    </row>
    <row r="27" spans="1:12" x14ac:dyDescent="0.2">
      <c r="A27" s="34">
        <v>19</v>
      </c>
      <c r="B27" s="35">
        <v>930.2</v>
      </c>
      <c r="C27" s="35">
        <v>242.8</v>
      </c>
      <c r="D27" s="36" t="s">
        <v>100</v>
      </c>
      <c r="E27" s="36" t="s">
        <v>20</v>
      </c>
      <c r="F27" s="39">
        <v>22522</v>
      </c>
      <c r="G27" s="40"/>
      <c r="H27" s="40"/>
      <c r="I27" s="38">
        <v>0</v>
      </c>
      <c r="J27" s="38">
        <v>-2.63</v>
      </c>
      <c r="K27" s="36" t="s">
        <v>101</v>
      </c>
      <c r="L27" s="40"/>
    </row>
    <row r="28" spans="1:12" x14ac:dyDescent="0.2">
      <c r="A28" s="34">
        <v>20</v>
      </c>
      <c r="B28" s="35">
        <v>930.2</v>
      </c>
      <c r="C28" s="35">
        <v>232.03</v>
      </c>
      <c r="D28" s="36" t="s">
        <v>71</v>
      </c>
      <c r="E28" s="36" t="s">
        <v>102</v>
      </c>
      <c r="F28" s="37"/>
      <c r="G28" s="36">
        <v>11572</v>
      </c>
      <c r="H28" s="36" t="s">
        <v>73</v>
      </c>
      <c r="I28" s="38">
        <v>200</v>
      </c>
      <c r="J28" s="38">
        <v>0</v>
      </c>
      <c r="K28" s="36" t="s">
        <v>74</v>
      </c>
      <c r="L28" s="36">
        <v>259340</v>
      </c>
    </row>
    <row r="29" spans="1:12" x14ac:dyDescent="0.2">
      <c r="A29" s="34">
        <v>21</v>
      </c>
      <c r="B29" s="35">
        <v>930.2</v>
      </c>
      <c r="C29" s="35">
        <v>232.03</v>
      </c>
      <c r="D29" s="36" t="s">
        <v>96</v>
      </c>
      <c r="E29" s="36" t="s">
        <v>103</v>
      </c>
      <c r="F29" s="37"/>
      <c r="G29" s="36">
        <v>14670</v>
      </c>
      <c r="H29" s="36" t="s">
        <v>77</v>
      </c>
      <c r="I29" s="38">
        <v>67.31</v>
      </c>
      <c r="J29" s="38">
        <v>0</v>
      </c>
      <c r="K29" s="36" t="s">
        <v>236</v>
      </c>
      <c r="L29" s="36" t="s">
        <v>104</v>
      </c>
    </row>
    <row r="30" spans="1:12" x14ac:dyDescent="0.2">
      <c r="A30" s="34">
        <v>22</v>
      </c>
      <c r="B30" s="35">
        <v>930.2</v>
      </c>
      <c r="C30" s="35">
        <v>232.03</v>
      </c>
      <c r="D30" s="36" t="s">
        <v>75</v>
      </c>
      <c r="E30" s="36" t="s">
        <v>103</v>
      </c>
      <c r="F30" s="37"/>
      <c r="G30" s="36">
        <v>14670</v>
      </c>
      <c r="H30" s="36" t="s">
        <v>77</v>
      </c>
      <c r="I30" s="38">
        <v>91.74</v>
      </c>
      <c r="J30" s="38">
        <v>0</v>
      </c>
      <c r="K30" s="36" t="s">
        <v>105</v>
      </c>
      <c r="L30" s="36" t="s">
        <v>104</v>
      </c>
    </row>
    <row r="31" spans="1:12" x14ac:dyDescent="0.2">
      <c r="A31" s="34">
        <v>23</v>
      </c>
      <c r="B31" s="35">
        <v>930.2</v>
      </c>
      <c r="C31" s="35">
        <v>232.03</v>
      </c>
      <c r="D31" s="36" t="s">
        <v>75</v>
      </c>
      <c r="E31" s="36" t="s">
        <v>103</v>
      </c>
      <c r="F31" s="37"/>
      <c r="G31" s="36">
        <v>14670</v>
      </c>
      <c r="H31" s="36" t="s">
        <v>77</v>
      </c>
      <c r="I31" s="38">
        <v>46.89</v>
      </c>
      <c r="J31" s="38">
        <v>0</v>
      </c>
      <c r="K31" s="36" t="s">
        <v>106</v>
      </c>
      <c r="L31" s="36" t="s">
        <v>104</v>
      </c>
    </row>
    <row r="32" spans="1:12" x14ac:dyDescent="0.2">
      <c r="A32" s="34">
        <v>24</v>
      </c>
      <c r="B32" s="35">
        <v>930.2</v>
      </c>
      <c r="C32" s="41"/>
      <c r="D32" s="36" t="s">
        <v>75</v>
      </c>
      <c r="E32" s="36" t="s">
        <v>23</v>
      </c>
      <c r="F32" s="39">
        <v>32022</v>
      </c>
      <c r="G32" s="40"/>
      <c r="H32" s="40"/>
      <c r="I32" s="38">
        <v>2915.69</v>
      </c>
      <c r="J32" s="38">
        <v>0</v>
      </c>
      <c r="K32" s="36" t="s">
        <v>248</v>
      </c>
      <c r="L32" s="40"/>
    </row>
    <row r="33" spans="1:12" x14ac:dyDescent="0.2">
      <c r="A33" s="34">
        <v>25</v>
      </c>
      <c r="B33" s="35">
        <v>930.2</v>
      </c>
      <c r="C33" s="35">
        <v>165.2</v>
      </c>
      <c r="D33" s="36" t="s">
        <v>85</v>
      </c>
      <c r="E33" s="36" t="s">
        <v>23</v>
      </c>
      <c r="F33" s="39" t="s">
        <v>17</v>
      </c>
      <c r="G33" s="40"/>
      <c r="H33" s="40"/>
      <c r="I33" s="38">
        <v>5938.92</v>
      </c>
      <c r="J33" s="38">
        <v>0</v>
      </c>
      <c r="K33" s="36" t="s">
        <v>86</v>
      </c>
      <c r="L33" s="40"/>
    </row>
    <row r="34" spans="1:12" x14ac:dyDescent="0.2">
      <c r="A34" s="34">
        <v>26</v>
      </c>
      <c r="B34" s="35">
        <v>930.2</v>
      </c>
      <c r="C34" s="41"/>
      <c r="D34" s="36" t="s">
        <v>75</v>
      </c>
      <c r="E34" s="36" t="s">
        <v>107</v>
      </c>
      <c r="F34" s="39">
        <v>81025</v>
      </c>
      <c r="G34" s="40"/>
      <c r="H34" s="40"/>
      <c r="I34" s="38">
        <v>0</v>
      </c>
      <c r="J34" s="38">
        <v>-147.86000000000001</v>
      </c>
      <c r="K34" s="36" t="s">
        <v>108</v>
      </c>
      <c r="L34" s="40"/>
    </row>
    <row r="35" spans="1:12" x14ac:dyDescent="0.2">
      <c r="A35" s="34">
        <v>27</v>
      </c>
      <c r="B35" s="35">
        <v>930.2</v>
      </c>
      <c r="C35" s="35">
        <v>232.03</v>
      </c>
      <c r="D35" s="36" t="s">
        <v>75</v>
      </c>
      <c r="E35" s="36" t="s">
        <v>109</v>
      </c>
      <c r="F35" s="37"/>
      <c r="G35" s="36">
        <v>14670</v>
      </c>
      <c r="H35" s="36" t="s">
        <v>77</v>
      </c>
      <c r="I35" s="38">
        <v>66.95</v>
      </c>
      <c r="J35" s="38">
        <v>0</v>
      </c>
      <c r="K35" s="36" t="s">
        <v>110</v>
      </c>
      <c r="L35" s="36" t="s">
        <v>111</v>
      </c>
    </row>
    <row r="36" spans="1:12" x14ac:dyDescent="0.2">
      <c r="A36" s="34">
        <v>28</v>
      </c>
      <c r="B36" s="35">
        <v>930.2</v>
      </c>
      <c r="C36" s="35">
        <v>232.03</v>
      </c>
      <c r="D36" s="36" t="s">
        <v>75</v>
      </c>
      <c r="E36" s="36" t="s">
        <v>109</v>
      </c>
      <c r="F36" s="37"/>
      <c r="G36" s="36">
        <v>14670</v>
      </c>
      <c r="H36" s="36" t="s">
        <v>77</v>
      </c>
      <c r="I36" s="38">
        <v>9.31</v>
      </c>
      <c r="J36" s="38">
        <v>0</v>
      </c>
      <c r="K36" s="36" t="s">
        <v>112</v>
      </c>
      <c r="L36" s="36" t="s">
        <v>111</v>
      </c>
    </row>
    <row r="37" spans="1:12" x14ac:dyDescent="0.2">
      <c r="A37" s="34">
        <v>29</v>
      </c>
      <c r="B37" s="35">
        <v>930.2</v>
      </c>
      <c r="C37" s="35">
        <v>232.03</v>
      </c>
      <c r="D37" s="36" t="s">
        <v>75</v>
      </c>
      <c r="E37" s="36" t="s">
        <v>109</v>
      </c>
      <c r="F37" s="37"/>
      <c r="G37" s="36">
        <v>14670</v>
      </c>
      <c r="H37" s="36" t="s">
        <v>77</v>
      </c>
      <c r="I37" s="38">
        <v>14.51</v>
      </c>
      <c r="J37" s="38">
        <v>0</v>
      </c>
      <c r="K37" s="36" t="s">
        <v>113</v>
      </c>
      <c r="L37" s="36" t="s">
        <v>111</v>
      </c>
    </row>
    <row r="38" spans="1:12" x14ac:dyDescent="0.2">
      <c r="A38" s="34">
        <v>30</v>
      </c>
      <c r="B38" s="35">
        <v>930.2</v>
      </c>
      <c r="C38" s="35">
        <v>232.03</v>
      </c>
      <c r="D38" s="36" t="s">
        <v>75</v>
      </c>
      <c r="E38" s="36" t="s">
        <v>109</v>
      </c>
      <c r="F38" s="37"/>
      <c r="G38" s="36">
        <v>14670</v>
      </c>
      <c r="H38" s="36" t="s">
        <v>77</v>
      </c>
      <c r="I38" s="38">
        <v>48</v>
      </c>
      <c r="J38" s="38">
        <v>0</v>
      </c>
      <c r="K38" s="36" t="s">
        <v>114</v>
      </c>
      <c r="L38" s="36" t="s">
        <v>111</v>
      </c>
    </row>
    <row r="39" spans="1:12" x14ac:dyDescent="0.2">
      <c r="A39" s="34">
        <v>31</v>
      </c>
      <c r="B39" s="35">
        <v>930.2</v>
      </c>
      <c r="C39" s="35">
        <v>232.03</v>
      </c>
      <c r="D39" s="36" t="s">
        <v>75</v>
      </c>
      <c r="E39" s="36" t="s">
        <v>109</v>
      </c>
      <c r="F39" s="37"/>
      <c r="G39" s="36">
        <v>14670</v>
      </c>
      <c r="H39" s="36" t="s">
        <v>77</v>
      </c>
      <c r="I39" s="38">
        <v>64.680000000000007</v>
      </c>
      <c r="J39" s="38">
        <v>0</v>
      </c>
      <c r="K39" s="36" t="s">
        <v>115</v>
      </c>
      <c r="L39" s="36" t="s">
        <v>111</v>
      </c>
    </row>
    <row r="40" spans="1:12" x14ac:dyDescent="0.2">
      <c r="A40" s="34">
        <v>32</v>
      </c>
      <c r="B40" s="35">
        <v>930.2</v>
      </c>
      <c r="C40" s="35">
        <v>232.03</v>
      </c>
      <c r="D40" s="36" t="s">
        <v>75</v>
      </c>
      <c r="E40" s="36" t="s">
        <v>109</v>
      </c>
      <c r="F40" s="37"/>
      <c r="G40" s="36">
        <v>14670</v>
      </c>
      <c r="H40" s="36" t="s">
        <v>77</v>
      </c>
      <c r="I40" s="38">
        <v>41</v>
      </c>
      <c r="J40" s="38">
        <v>0</v>
      </c>
      <c r="K40" s="36" t="s">
        <v>116</v>
      </c>
      <c r="L40" s="36" t="s">
        <v>111</v>
      </c>
    </row>
    <row r="41" spans="1:12" x14ac:dyDescent="0.2">
      <c r="A41" s="34">
        <v>33</v>
      </c>
      <c r="B41" s="35">
        <v>930.2</v>
      </c>
      <c r="C41" s="35">
        <v>165.2</v>
      </c>
      <c r="D41" s="36" t="s">
        <v>85</v>
      </c>
      <c r="E41" s="36" t="s">
        <v>25</v>
      </c>
      <c r="F41" s="39" t="s">
        <v>17</v>
      </c>
      <c r="G41" s="40"/>
      <c r="H41" s="40"/>
      <c r="I41" s="38">
        <v>5938.92</v>
      </c>
      <c r="J41" s="38">
        <v>0</v>
      </c>
      <c r="K41" s="36" t="s">
        <v>86</v>
      </c>
      <c r="L41" s="40"/>
    </row>
    <row r="42" spans="1:12" x14ac:dyDescent="0.2">
      <c r="A42" s="34">
        <v>34</v>
      </c>
      <c r="B42" s="35">
        <v>930.2</v>
      </c>
      <c r="C42" s="35">
        <v>232.03</v>
      </c>
      <c r="D42" s="36" t="s">
        <v>117</v>
      </c>
      <c r="E42" s="36" t="s">
        <v>26</v>
      </c>
      <c r="F42" s="37"/>
      <c r="G42" s="36">
        <v>719</v>
      </c>
      <c r="H42" s="36" t="s">
        <v>118</v>
      </c>
      <c r="I42" s="38">
        <v>75.16</v>
      </c>
      <c r="J42" s="38">
        <v>0</v>
      </c>
      <c r="K42" s="36" t="s">
        <v>119</v>
      </c>
      <c r="L42" s="36" t="s">
        <v>120</v>
      </c>
    </row>
    <row r="43" spans="1:12" x14ac:dyDescent="0.2">
      <c r="A43" s="34">
        <v>35</v>
      </c>
      <c r="B43" s="35">
        <v>930.2</v>
      </c>
      <c r="C43" s="35">
        <v>232.03</v>
      </c>
      <c r="D43" s="36" t="s">
        <v>117</v>
      </c>
      <c r="E43" s="36" t="s">
        <v>26</v>
      </c>
      <c r="F43" s="37"/>
      <c r="G43" s="36">
        <v>13875</v>
      </c>
      <c r="H43" s="36" t="s">
        <v>121</v>
      </c>
      <c r="I43" s="38">
        <v>72.819999999999993</v>
      </c>
      <c r="J43" s="38">
        <v>0</v>
      </c>
      <c r="K43" s="36" t="s">
        <v>119</v>
      </c>
      <c r="L43" s="36" t="s">
        <v>122</v>
      </c>
    </row>
    <row r="44" spans="1:12" x14ac:dyDescent="0.2">
      <c r="A44" s="34">
        <v>36</v>
      </c>
      <c r="B44" s="35">
        <v>930.2</v>
      </c>
      <c r="C44" s="35">
        <v>232.03</v>
      </c>
      <c r="D44" s="36" t="s">
        <v>117</v>
      </c>
      <c r="E44" s="36" t="s">
        <v>26</v>
      </c>
      <c r="F44" s="37"/>
      <c r="G44" s="36">
        <v>14851</v>
      </c>
      <c r="H44" s="36" t="s">
        <v>123</v>
      </c>
      <c r="I44" s="38">
        <v>59.95</v>
      </c>
      <c r="J44" s="38">
        <v>0</v>
      </c>
      <c r="K44" s="36" t="s">
        <v>119</v>
      </c>
      <c r="L44" s="36" t="s">
        <v>124</v>
      </c>
    </row>
    <row r="45" spans="1:12" x14ac:dyDescent="0.2">
      <c r="A45" s="34">
        <v>37</v>
      </c>
      <c r="B45" s="35">
        <v>930.2</v>
      </c>
      <c r="C45" s="35">
        <v>232.03</v>
      </c>
      <c r="D45" s="36" t="s">
        <v>117</v>
      </c>
      <c r="E45" s="36" t="s">
        <v>26</v>
      </c>
      <c r="F45" s="37"/>
      <c r="G45" s="36">
        <v>14852</v>
      </c>
      <c r="H45" s="36" t="s">
        <v>125</v>
      </c>
      <c r="I45" s="38">
        <v>72.819999999999993</v>
      </c>
      <c r="J45" s="38">
        <v>0</v>
      </c>
      <c r="K45" s="36" t="s">
        <v>119</v>
      </c>
      <c r="L45" s="36" t="s">
        <v>126</v>
      </c>
    </row>
    <row r="46" spans="1:12" x14ac:dyDescent="0.2">
      <c r="A46" s="34">
        <v>38</v>
      </c>
      <c r="B46" s="35">
        <v>930.2</v>
      </c>
      <c r="C46" s="35">
        <v>232.03</v>
      </c>
      <c r="D46" s="36" t="s">
        <v>117</v>
      </c>
      <c r="E46" s="36" t="s">
        <v>26</v>
      </c>
      <c r="F46" s="37"/>
      <c r="G46" s="36">
        <v>14853</v>
      </c>
      <c r="H46" s="36" t="s">
        <v>127</v>
      </c>
      <c r="I46" s="38">
        <v>59.36</v>
      </c>
      <c r="J46" s="38">
        <v>0</v>
      </c>
      <c r="K46" s="36" t="s">
        <v>119</v>
      </c>
      <c r="L46" s="36" t="s">
        <v>128</v>
      </c>
    </row>
    <row r="47" spans="1:12" x14ac:dyDescent="0.2">
      <c r="A47" s="34">
        <v>39</v>
      </c>
      <c r="B47" s="35">
        <v>930.2</v>
      </c>
      <c r="C47" s="35">
        <v>232.03</v>
      </c>
      <c r="D47" s="36" t="s">
        <v>117</v>
      </c>
      <c r="E47" s="36" t="s">
        <v>26</v>
      </c>
      <c r="F47" s="37"/>
      <c r="G47" s="36">
        <v>14584</v>
      </c>
      <c r="H47" s="36" t="s">
        <v>129</v>
      </c>
      <c r="I47" s="38">
        <v>54.68</v>
      </c>
      <c r="J47" s="38">
        <v>0</v>
      </c>
      <c r="K47" s="36" t="s">
        <v>119</v>
      </c>
      <c r="L47" s="36" t="s">
        <v>130</v>
      </c>
    </row>
    <row r="48" spans="1:12" x14ac:dyDescent="0.2">
      <c r="A48" s="34">
        <v>40</v>
      </c>
      <c r="B48" s="35">
        <v>930.2</v>
      </c>
      <c r="C48" s="35">
        <v>232.03</v>
      </c>
      <c r="D48" s="36" t="s">
        <v>117</v>
      </c>
      <c r="E48" s="36" t="s">
        <v>26</v>
      </c>
      <c r="F48" s="37"/>
      <c r="G48" s="36">
        <v>9296</v>
      </c>
      <c r="H48" s="36" t="s">
        <v>131</v>
      </c>
      <c r="I48" s="38">
        <v>82.18</v>
      </c>
      <c r="J48" s="38">
        <v>0</v>
      </c>
      <c r="K48" s="36" t="s">
        <v>119</v>
      </c>
      <c r="L48" s="36" t="s">
        <v>132</v>
      </c>
    </row>
    <row r="49" spans="1:12" x14ac:dyDescent="0.2">
      <c r="A49" s="34">
        <v>41</v>
      </c>
      <c r="B49" s="35">
        <v>930.2</v>
      </c>
      <c r="C49" s="35">
        <v>143.30000000000001</v>
      </c>
      <c r="D49" s="36" t="s">
        <v>133</v>
      </c>
      <c r="E49" s="36" t="s">
        <v>134</v>
      </c>
      <c r="F49" s="39" t="s">
        <v>135</v>
      </c>
      <c r="G49" s="40"/>
      <c r="H49" s="40"/>
      <c r="I49" s="38">
        <v>0</v>
      </c>
      <c r="J49" s="38">
        <v>-874.46</v>
      </c>
      <c r="K49" s="36" t="s">
        <v>136</v>
      </c>
      <c r="L49" s="40"/>
    </row>
    <row r="50" spans="1:12" x14ac:dyDescent="0.2">
      <c r="A50" s="34">
        <v>42</v>
      </c>
      <c r="B50" s="35">
        <v>930.2</v>
      </c>
      <c r="C50" s="35">
        <v>232.03</v>
      </c>
      <c r="D50" s="36" t="s">
        <v>71</v>
      </c>
      <c r="E50" s="36" t="s">
        <v>137</v>
      </c>
      <c r="F50" s="37"/>
      <c r="G50" s="36">
        <v>11572</v>
      </c>
      <c r="H50" s="36" t="s">
        <v>73</v>
      </c>
      <c r="I50" s="38">
        <v>60</v>
      </c>
      <c r="J50" s="38">
        <v>0</v>
      </c>
      <c r="K50" s="36" t="s">
        <v>74</v>
      </c>
      <c r="L50" s="36">
        <v>260527</v>
      </c>
    </row>
    <row r="51" spans="1:12" x14ac:dyDescent="0.2">
      <c r="A51" s="34">
        <v>43</v>
      </c>
      <c r="B51" s="35">
        <v>930.2</v>
      </c>
      <c r="C51" s="35">
        <v>232.03</v>
      </c>
      <c r="D51" s="36" t="s">
        <v>96</v>
      </c>
      <c r="E51" s="36" t="s">
        <v>137</v>
      </c>
      <c r="F51" s="37"/>
      <c r="G51" s="36">
        <v>14670</v>
      </c>
      <c r="H51" s="36" t="s">
        <v>77</v>
      </c>
      <c r="I51" s="38">
        <v>53.19</v>
      </c>
      <c r="J51" s="38">
        <v>0</v>
      </c>
      <c r="K51" s="36" t="s">
        <v>236</v>
      </c>
      <c r="L51" s="36" t="s">
        <v>138</v>
      </c>
    </row>
    <row r="52" spans="1:12" x14ac:dyDescent="0.2">
      <c r="A52" s="34">
        <v>44</v>
      </c>
      <c r="B52" s="35">
        <v>930.2</v>
      </c>
      <c r="C52" s="35">
        <v>232.03</v>
      </c>
      <c r="D52" s="36" t="s">
        <v>75</v>
      </c>
      <c r="E52" s="36" t="s">
        <v>137</v>
      </c>
      <c r="F52" s="37"/>
      <c r="G52" s="36">
        <v>14670</v>
      </c>
      <c r="H52" s="36" t="s">
        <v>77</v>
      </c>
      <c r="I52" s="38">
        <v>141.58000000000001</v>
      </c>
      <c r="J52" s="38">
        <v>0</v>
      </c>
      <c r="K52" s="36" t="s">
        <v>139</v>
      </c>
      <c r="L52" s="36" t="s">
        <v>138</v>
      </c>
    </row>
    <row r="53" spans="1:12" x14ac:dyDescent="0.2">
      <c r="A53" s="34">
        <v>45</v>
      </c>
      <c r="B53" s="35">
        <v>930.2</v>
      </c>
      <c r="C53" s="35">
        <v>232.03</v>
      </c>
      <c r="D53" s="36" t="s">
        <v>75</v>
      </c>
      <c r="E53" s="36" t="s">
        <v>137</v>
      </c>
      <c r="F53" s="37"/>
      <c r="G53" s="36">
        <v>14670</v>
      </c>
      <c r="H53" s="36" t="s">
        <v>77</v>
      </c>
      <c r="I53" s="38">
        <v>175</v>
      </c>
      <c r="J53" s="38">
        <v>0</v>
      </c>
      <c r="K53" s="36" t="s">
        <v>140</v>
      </c>
      <c r="L53" s="36" t="s">
        <v>138</v>
      </c>
    </row>
    <row r="54" spans="1:12" x14ac:dyDescent="0.2">
      <c r="A54" s="34">
        <v>46</v>
      </c>
      <c r="B54" s="35">
        <v>930.2</v>
      </c>
      <c r="C54" s="35">
        <v>232.03</v>
      </c>
      <c r="D54" s="36" t="s">
        <v>75</v>
      </c>
      <c r="E54" s="36" t="s">
        <v>137</v>
      </c>
      <c r="F54" s="37"/>
      <c r="G54" s="36">
        <v>14670</v>
      </c>
      <c r="H54" s="36" t="s">
        <v>77</v>
      </c>
      <c r="I54" s="38">
        <v>70.069999999999993</v>
      </c>
      <c r="J54" s="38">
        <v>0</v>
      </c>
      <c r="K54" s="36" t="s">
        <v>239</v>
      </c>
      <c r="L54" s="36" t="s">
        <v>138</v>
      </c>
    </row>
    <row r="55" spans="1:12" x14ac:dyDescent="0.2">
      <c r="A55" s="34">
        <v>47</v>
      </c>
      <c r="B55" s="35">
        <v>930.2</v>
      </c>
      <c r="C55" s="35">
        <v>232.03</v>
      </c>
      <c r="D55" s="36" t="s">
        <v>75</v>
      </c>
      <c r="E55" s="36" t="s">
        <v>137</v>
      </c>
      <c r="F55" s="37"/>
      <c r="G55" s="36">
        <v>14670</v>
      </c>
      <c r="H55" s="36" t="s">
        <v>77</v>
      </c>
      <c r="I55" s="38">
        <v>31.1</v>
      </c>
      <c r="J55" s="38">
        <v>0</v>
      </c>
      <c r="K55" s="36" t="s">
        <v>239</v>
      </c>
      <c r="L55" s="36" t="s">
        <v>138</v>
      </c>
    </row>
    <row r="56" spans="1:12" x14ac:dyDescent="0.2">
      <c r="A56" s="34">
        <v>48</v>
      </c>
      <c r="B56" s="35">
        <v>930.2</v>
      </c>
      <c r="C56" s="35">
        <v>232.03</v>
      </c>
      <c r="D56" s="36" t="s">
        <v>75</v>
      </c>
      <c r="E56" s="36" t="s">
        <v>137</v>
      </c>
      <c r="F56" s="37"/>
      <c r="G56" s="36">
        <v>14670</v>
      </c>
      <c r="H56" s="36" t="s">
        <v>77</v>
      </c>
      <c r="I56" s="38">
        <v>77.89</v>
      </c>
      <c r="J56" s="38">
        <v>0</v>
      </c>
      <c r="K56" s="36" t="s">
        <v>242</v>
      </c>
      <c r="L56" s="36" t="s">
        <v>138</v>
      </c>
    </row>
    <row r="57" spans="1:12" x14ac:dyDescent="0.2">
      <c r="A57" s="34">
        <v>49</v>
      </c>
      <c r="B57" s="35">
        <v>930.2</v>
      </c>
      <c r="C57" s="35">
        <v>232.03</v>
      </c>
      <c r="D57" s="36" t="s">
        <v>75</v>
      </c>
      <c r="E57" s="36" t="s">
        <v>137</v>
      </c>
      <c r="F57" s="37"/>
      <c r="G57" s="36">
        <v>14670</v>
      </c>
      <c r="H57" s="36" t="s">
        <v>77</v>
      </c>
      <c r="I57" s="38">
        <v>37.76</v>
      </c>
      <c r="J57" s="38">
        <v>0</v>
      </c>
      <c r="K57" s="36" t="s">
        <v>141</v>
      </c>
      <c r="L57" s="36" t="s">
        <v>138</v>
      </c>
    </row>
    <row r="58" spans="1:12" x14ac:dyDescent="0.2">
      <c r="A58" s="34">
        <v>50</v>
      </c>
      <c r="B58" s="35">
        <v>930.2</v>
      </c>
      <c r="C58" s="35">
        <v>232.03</v>
      </c>
      <c r="D58" s="36" t="s">
        <v>75</v>
      </c>
      <c r="E58" s="36" t="s">
        <v>137</v>
      </c>
      <c r="F58" s="37"/>
      <c r="G58" s="36">
        <v>14670</v>
      </c>
      <c r="H58" s="36" t="s">
        <v>77</v>
      </c>
      <c r="I58" s="38">
        <v>37.42</v>
      </c>
      <c r="J58" s="38">
        <v>0</v>
      </c>
      <c r="K58" s="36" t="s">
        <v>142</v>
      </c>
      <c r="L58" s="36" t="s">
        <v>138</v>
      </c>
    </row>
    <row r="59" spans="1:12" x14ac:dyDescent="0.2">
      <c r="A59" s="34">
        <v>51</v>
      </c>
      <c r="B59" s="35">
        <v>930.2</v>
      </c>
      <c r="C59" s="35">
        <v>165.2</v>
      </c>
      <c r="D59" s="36" t="s">
        <v>85</v>
      </c>
      <c r="E59" s="36" t="s">
        <v>29</v>
      </c>
      <c r="F59" s="39" t="s">
        <v>17</v>
      </c>
      <c r="G59" s="40"/>
      <c r="H59" s="40"/>
      <c r="I59" s="38">
        <v>5938.92</v>
      </c>
      <c r="J59" s="38">
        <v>0</v>
      </c>
      <c r="K59" s="36" t="s">
        <v>86</v>
      </c>
      <c r="L59" s="40"/>
    </row>
    <row r="60" spans="1:12" x14ac:dyDescent="0.2">
      <c r="A60" s="34">
        <v>52</v>
      </c>
      <c r="B60" s="35">
        <v>930.2</v>
      </c>
      <c r="C60" s="35">
        <v>232.03</v>
      </c>
      <c r="D60" s="36" t="s">
        <v>75</v>
      </c>
      <c r="E60" s="36" t="s">
        <v>143</v>
      </c>
      <c r="F60" s="37"/>
      <c r="G60" s="36">
        <v>14670</v>
      </c>
      <c r="H60" s="36" t="s">
        <v>77</v>
      </c>
      <c r="I60" s="38">
        <v>247.44</v>
      </c>
      <c r="J60" s="38">
        <v>0</v>
      </c>
      <c r="K60" s="36" t="s">
        <v>239</v>
      </c>
      <c r="L60" s="36" t="s">
        <v>144</v>
      </c>
    </row>
    <row r="61" spans="1:12" x14ac:dyDescent="0.2">
      <c r="A61" s="34">
        <v>53</v>
      </c>
      <c r="B61" s="35">
        <v>930.2</v>
      </c>
      <c r="C61" s="35">
        <v>232.03</v>
      </c>
      <c r="D61" s="36" t="s">
        <v>75</v>
      </c>
      <c r="E61" s="36" t="s">
        <v>143</v>
      </c>
      <c r="F61" s="37"/>
      <c r="G61" s="36">
        <v>14670</v>
      </c>
      <c r="H61" s="36" t="s">
        <v>77</v>
      </c>
      <c r="I61" s="38">
        <v>52</v>
      </c>
      <c r="J61" s="38">
        <v>0</v>
      </c>
      <c r="K61" s="36" t="s">
        <v>145</v>
      </c>
      <c r="L61" s="36" t="s">
        <v>144</v>
      </c>
    </row>
    <row r="62" spans="1:12" x14ac:dyDescent="0.2">
      <c r="A62" s="34">
        <v>54</v>
      </c>
      <c r="B62" s="35">
        <v>930.2</v>
      </c>
      <c r="C62" s="35">
        <v>232.03</v>
      </c>
      <c r="D62" s="36" t="s">
        <v>75</v>
      </c>
      <c r="E62" s="36" t="s">
        <v>143</v>
      </c>
      <c r="F62" s="37"/>
      <c r="G62" s="36">
        <v>14670</v>
      </c>
      <c r="H62" s="36" t="s">
        <v>77</v>
      </c>
      <c r="I62" s="38">
        <v>45.19</v>
      </c>
      <c r="J62" s="38">
        <v>0</v>
      </c>
      <c r="K62" s="36" t="s">
        <v>146</v>
      </c>
      <c r="L62" s="36" t="s">
        <v>144</v>
      </c>
    </row>
    <row r="63" spans="1:12" x14ac:dyDescent="0.2">
      <c r="A63" s="34">
        <v>55</v>
      </c>
      <c r="B63" s="35">
        <v>930.2</v>
      </c>
      <c r="C63" s="35">
        <v>232.03</v>
      </c>
      <c r="D63" s="36" t="s">
        <v>96</v>
      </c>
      <c r="E63" s="36" t="s">
        <v>143</v>
      </c>
      <c r="F63" s="37"/>
      <c r="G63" s="36">
        <v>14670</v>
      </c>
      <c r="H63" s="36" t="s">
        <v>77</v>
      </c>
      <c r="I63" s="38">
        <v>57.84</v>
      </c>
      <c r="J63" s="38">
        <v>0</v>
      </c>
      <c r="K63" s="36" t="s">
        <v>236</v>
      </c>
      <c r="L63" s="36" t="s">
        <v>144</v>
      </c>
    </row>
    <row r="64" spans="1:12" x14ac:dyDescent="0.2">
      <c r="A64" s="34">
        <v>56</v>
      </c>
      <c r="B64" s="35">
        <v>930.2</v>
      </c>
      <c r="C64" s="35">
        <v>232.03</v>
      </c>
      <c r="D64" s="36" t="s">
        <v>75</v>
      </c>
      <c r="E64" s="36" t="s">
        <v>143</v>
      </c>
      <c r="F64" s="37"/>
      <c r="G64" s="36">
        <v>14670</v>
      </c>
      <c r="H64" s="36" t="s">
        <v>77</v>
      </c>
      <c r="I64" s="38">
        <v>85</v>
      </c>
      <c r="J64" s="38">
        <v>0</v>
      </c>
      <c r="K64" s="36" t="s">
        <v>147</v>
      </c>
      <c r="L64" s="36" t="s">
        <v>144</v>
      </c>
    </row>
    <row r="65" spans="1:12" x14ac:dyDescent="0.2">
      <c r="A65" s="34">
        <v>57</v>
      </c>
      <c r="B65" s="35">
        <v>930.2</v>
      </c>
      <c r="C65" s="35">
        <v>232.03</v>
      </c>
      <c r="D65" s="36" t="s">
        <v>75</v>
      </c>
      <c r="E65" s="36" t="s">
        <v>143</v>
      </c>
      <c r="F65" s="37"/>
      <c r="G65" s="36">
        <v>14670</v>
      </c>
      <c r="H65" s="36" t="s">
        <v>77</v>
      </c>
      <c r="I65" s="38">
        <v>29.81</v>
      </c>
      <c r="J65" s="38">
        <v>0</v>
      </c>
      <c r="K65" s="36" t="s">
        <v>148</v>
      </c>
      <c r="L65" s="36" t="s">
        <v>144</v>
      </c>
    </row>
    <row r="66" spans="1:12" x14ac:dyDescent="0.2">
      <c r="A66" s="34">
        <v>58</v>
      </c>
      <c r="B66" s="35">
        <v>930.2</v>
      </c>
      <c r="C66" s="35">
        <v>232.03</v>
      </c>
      <c r="D66" s="36" t="s">
        <v>75</v>
      </c>
      <c r="E66" s="36" t="s">
        <v>143</v>
      </c>
      <c r="F66" s="37"/>
      <c r="G66" s="36">
        <v>14670</v>
      </c>
      <c r="H66" s="36" t="s">
        <v>77</v>
      </c>
      <c r="I66" s="38">
        <v>6.24</v>
      </c>
      <c r="J66" s="38">
        <v>0</v>
      </c>
      <c r="K66" s="36" t="s">
        <v>239</v>
      </c>
      <c r="L66" s="36" t="s">
        <v>144</v>
      </c>
    </row>
    <row r="67" spans="1:12" x14ac:dyDescent="0.2">
      <c r="A67" s="34">
        <v>59</v>
      </c>
      <c r="B67" s="35">
        <v>930.2</v>
      </c>
      <c r="C67" s="35">
        <v>232.03</v>
      </c>
      <c r="D67" s="36" t="s">
        <v>96</v>
      </c>
      <c r="E67" s="36" t="s">
        <v>143</v>
      </c>
      <c r="F67" s="37"/>
      <c r="G67" s="36">
        <v>14670</v>
      </c>
      <c r="H67" s="36" t="s">
        <v>77</v>
      </c>
      <c r="I67" s="38">
        <v>11.65</v>
      </c>
      <c r="J67" s="38">
        <v>0</v>
      </c>
      <c r="K67" s="36" t="s">
        <v>236</v>
      </c>
      <c r="L67" s="36" t="s">
        <v>144</v>
      </c>
    </row>
    <row r="68" spans="1:12" x14ac:dyDescent="0.2">
      <c r="A68" s="34">
        <v>60</v>
      </c>
      <c r="B68" s="35">
        <v>930.2</v>
      </c>
      <c r="C68" s="35">
        <v>232.03</v>
      </c>
      <c r="D68" s="36" t="s">
        <v>75</v>
      </c>
      <c r="E68" s="36" t="s">
        <v>143</v>
      </c>
      <c r="F68" s="37"/>
      <c r="G68" s="36">
        <v>14670</v>
      </c>
      <c r="H68" s="36" t="s">
        <v>77</v>
      </c>
      <c r="I68" s="38">
        <v>246.13</v>
      </c>
      <c r="J68" s="38">
        <v>0</v>
      </c>
      <c r="K68" s="36" t="s">
        <v>149</v>
      </c>
      <c r="L68" s="36" t="s">
        <v>144</v>
      </c>
    </row>
    <row r="69" spans="1:12" x14ac:dyDescent="0.2">
      <c r="A69" s="34">
        <v>61</v>
      </c>
      <c r="B69" s="35">
        <v>930.2</v>
      </c>
      <c r="C69" s="35">
        <v>232.03</v>
      </c>
      <c r="D69" s="36" t="s">
        <v>75</v>
      </c>
      <c r="E69" s="36" t="s">
        <v>150</v>
      </c>
      <c r="F69" s="37"/>
      <c r="G69" s="36">
        <v>1122</v>
      </c>
      <c r="H69" s="36" t="s">
        <v>151</v>
      </c>
      <c r="I69" s="38">
        <v>3180</v>
      </c>
      <c r="J69" s="38">
        <v>0</v>
      </c>
      <c r="K69" s="36" t="s">
        <v>237</v>
      </c>
      <c r="L69" s="36" t="s">
        <v>152</v>
      </c>
    </row>
    <row r="70" spans="1:12" x14ac:dyDescent="0.2">
      <c r="A70" s="34">
        <v>62</v>
      </c>
      <c r="B70" s="35">
        <v>930.2</v>
      </c>
      <c r="C70" s="35">
        <v>232.03</v>
      </c>
      <c r="D70" s="36" t="s">
        <v>75</v>
      </c>
      <c r="E70" s="36" t="s">
        <v>31</v>
      </c>
      <c r="F70" s="37"/>
      <c r="G70" s="36">
        <v>710</v>
      </c>
      <c r="H70" s="36" t="s">
        <v>153</v>
      </c>
      <c r="I70" s="38">
        <v>38.880000000000003</v>
      </c>
      <c r="J70" s="38">
        <v>0</v>
      </c>
      <c r="K70" s="36" t="s">
        <v>154</v>
      </c>
      <c r="L70" s="36" t="s">
        <v>155</v>
      </c>
    </row>
    <row r="71" spans="1:12" x14ac:dyDescent="0.2">
      <c r="A71" s="34">
        <v>63</v>
      </c>
      <c r="B71" s="35">
        <v>930.2</v>
      </c>
      <c r="C71" s="35">
        <v>165.2</v>
      </c>
      <c r="D71" s="36" t="s">
        <v>85</v>
      </c>
      <c r="E71" s="36" t="s">
        <v>31</v>
      </c>
      <c r="F71" s="39" t="s">
        <v>17</v>
      </c>
      <c r="G71" s="40"/>
      <c r="H71" s="40"/>
      <c r="I71" s="38">
        <v>5938.92</v>
      </c>
      <c r="J71" s="38">
        <v>0</v>
      </c>
      <c r="K71" s="36" t="s">
        <v>86</v>
      </c>
      <c r="L71" s="40"/>
    </row>
    <row r="72" spans="1:12" x14ac:dyDescent="0.2">
      <c r="A72" s="34">
        <v>64</v>
      </c>
      <c r="B72" s="35">
        <v>930.2</v>
      </c>
      <c r="C72" s="35">
        <v>232.03</v>
      </c>
      <c r="D72" s="36" t="s">
        <v>75</v>
      </c>
      <c r="E72" s="36" t="s">
        <v>156</v>
      </c>
      <c r="F72" s="37"/>
      <c r="G72" s="36">
        <v>1183</v>
      </c>
      <c r="H72" s="36" t="s">
        <v>157</v>
      </c>
      <c r="I72" s="38">
        <v>19.43</v>
      </c>
      <c r="J72" s="38">
        <v>0</v>
      </c>
      <c r="K72" s="36" t="s">
        <v>239</v>
      </c>
      <c r="L72" s="36" t="s">
        <v>158</v>
      </c>
    </row>
    <row r="73" spans="1:12" x14ac:dyDescent="0.2">
      <c r="A73" s="34">
        <v>65</v>
      </c>
      <c r="B73" s="35">
        <v>930.2</v>
      </c>
      <c r="C73" s="35">
        <v>232.03</v>
      </c>
      <c r="D73" s="36" t="s">
        <v>159</v>
      </c>
      <c r="E73" s="36" t="s">
        <v>160</v>
      </c>
      <c r="F73" s="37"/>
      <c r="G73" s="36">
        <v>9950</v>
      </c>
      <c r="H73" s="36" t="s">
        <v>161</v>
      </c>
      <c r="I73" s="38">
        <v>1691.39</v>
      </c>
      <c r="J73" s="38">
        <v>0</v>
      </c>
      <c r="K73" s="36" t="s">
        <v>162</v>
      </c>
      <c r="L73" s="36">
        <v>12469906</v>
      </c>
    </row>
    <row r="74" spans="1:12" x14ac:dyDescent="0.2">
      <c r="A74" s="34">
        <v>66</v>
      </c>
      <c r="B74" s="35">
        <v>930.2</v>
      </c>
      <c r="C74" s="35">
        <v>232.03</v>
      </c>
      <c r="D74" s="36" t="s">
        <v>159</v>
      </c>
      <c r="E74" s="36" t="s">
        <v>160</v>
      </c>
      <c r="F74" s="37"/>
      <c r="G74" s="36">
        <v>9950</v>
      </c>
      <c r="H74" s="36" t="s">
        <v>161</v>
      </c>
      <c r="I74" s="38">
        <v>71.98</v>
      </c>
      <c r="J74" s="38">
        <v>0</v>
      </c>
      <c r="K74" s="36" t="s">
        <v>163</v>
      </c>
      <c r="L74" s="36">
        <v>12472176</v>
      </c>
    </row>
    <row r="75" spans="1:12" x14ac:dyDescent="0.2">
      <c r="A75" s="34">
        <v>67</v>
      </c>
      <c r="B75" s="35">
        <v>930.2</v>
      </c>
      <c r="C75" s="35">
        <v>232.03</v>
      </c>
      <c r="D75" s="36" t="s">
        <v>75</v>
      </c>
      <c r="E75" s="36" t="s">
        <v>164</v>
      </c>
      <c r="F75" s="37"/>
      <c r="G75" s="36">
        <v>14670</v>
      </c>
      <c r="H75" s="36" t="s">
        <v>77</v>
      </c>
      <c r="I75" s="38">
        <v>409.29</v>
      </c>
      <c r="J75" s="38">
        <v>0</v>
      </c>
      <c r="K75" s="36" t="s">
        <v>165</v>
      </c>
      <c r="L75" s="36" t="s">
        <v>166</v>
      </c>
    </row>
    <row r="76" spans="1:12" x14ac:dyDescent="0.2">
      <c r="A76" s="34">
        <v>68</v>
      </c>
      <c r="B76" s="35">
        <v>930.2</v>
      </c>
      <c r="C76" s="35">
        <v>232.03</v>
      </c>
      <c r="D76" s="36" t="s">
        <v>96</v>
      </c>
      <c r="E76" s="36" t="s">
        <v>164</v>
      </c>
      <c r="F76" s="37"/>
      <c r="G76" s="36">
        <v>14670</v>
      </c>
      <c r="H76" s="36" t="s">
        <v>77</v>
      </c>
      <c r="I76" s="38">
        <v>90</v>
      </c>
      <c r="J76" s="38">
        <v>0</v>
      </c>
      <c r="K76" s="36" t="s">
        <v>236</v>
      </c>
      <c r="L76" s="36" t="s">
        <v>166</v>
      </c>
    </row>
    <row r="77" spans="1:12" x14ac:dyDescent="0.2">
      <c r="A77" s="34">
        <v>69</v>
      </c>
      <c r="B77" s="35">
        <v>930.2</v>
      </c>
      <c r="C77" s="35">
        <v>232.03</v>
      </c>
      <c r="D77" s="36" t="s">
        <v>75</v>
      </c>
      <c r="E77" s="36" t="s">
        <v>164</v>
      </c>
      <c r="F77" s="37"/>
      <c r="G77" s="36">
        <v>14670</v>
      </c>
      <c r="H77" s="36" t="s">
        <v>77</v>
      </c>
      <c r="I77" s="38">
        <v>163.89</v>
      </c>
      <c r="J77" s="38">
        <v>0</v>
      </c>
      <c r="K77" s="36" t="s">
        <v>165</v>
      </c>
      <c r="L77" s="36" t="s">
        <v>166</v>
      </c>
    </row>
    <row r="78" spans="1:12" x14ac:dyDescent="0.2">
      <c r="A78" s="34">
        <v>70</v>
      </c>
      <c r="B78" s="35">
        <v>930.2</v>
      </c>
      <c r="C78" s="35">
        <v>232.03</v>
      </c>
      <c r="D78" s="36" t="s">
        <v>75</v>
      </c>
      <c r="E78" s="36" t="s">
        <v>164</v>
      </c>
      <c r="F78" s="37"/>
      <c r="G78" s="36">
        <v>14670</v>
      </c>
      <c r="H78" s="36" t="s">
        <v>77</v>
      </c>
      <c r="I78" s="38">
        <v>11.65</v>
      </c>
      <c r="J78" s="38">
        <v>0</v>
      </c>
      <c r="K78" s="36" t="s">
        <v>167</v>
      </c>
      <c r="L78" s="36" t="s">
        <v>166</v>
      </c>
    </row>
    <row r="79" spans="1:12" x14ac:dyDescent="0.2">
      <c r="A79" s="34">
        <v>71</v>
      </c>
      <c r="B79" s="35">
        <v>930.2</v>
      </c>
      <c r="C79" s="35">
        <v>232.03</v>
      </c>
      <c r="D79" s="36" t="s">
        <v>75</v>
      </c>
      <c r="E79" s="36" t="s">
        <v>164</v>
      </c>
      <c r="F79" s="37"/>
      <c r="G79" s="36">
        <v>14670</v>
      </c>
      <c r="H79" s="36" t="s">
        <v>77</v>
      </c>
      <c r="I79" s="38">
        <v>5</v>
      </c>
      <c r="J79" s="38">
        <v>0</v>
      </c>
      <c r="K79" s="36" t="s">
        <v>168</v>
      </c>
      <c r="L79" s="36" t="s">
        <v>166</v>
      </c>
    </row>
    <row r="80" spans="1:12" x14ac:dyDescent="0.2">
      <c r="A80" s="34">
        <v>72</v>
      </c>
      <c r="B80" s="35">
        <v>930.2</v>
      </c>
      <c r="C80" s="35">
        <v>232.03</v>
      </c>
      <c r="D80" s="36" t="s">
        <v>75</v>
      </c>
      <c r="E80" s="36" t="s">
        <v>164</v>
      </c>
      <c r="F80" s="37"/>
      <c r="G80" s="36">
        <v>14670</v>
      </c>
      <c r="H80" s="36" t="s">
        <v>77</v>
      </c>
      <c r="I80" s="38">
        <v>133.11000000000001</v>
      </c>
      <c r="J80" s="38">
        <v>0</v>
      </c>
      <c r="K80" s="36" t="s">
        <v>169</v>
      </c>
      <c r="L80" s="36" t="s">
        <v>166</v>
      </c>
    </row>
    <row r="81" spans="1:12" x14ac:dyDescent="0.2">
      <c r="A81" s="34">
        <v>73</v>
      </c>
      <c r="B81" s="35">
        <v>930.2</v>
      </c>
      <c r="C81" s="35">
        <v>165.2</v>
      </c>
      <c r="D81" s="36" t="s">
        <v>85</v>
      </c>
      <c r="E81" s="36" t="s">
        <v>33</v>
      </c>
      <c r="F81" s="39" t="s">
        <v>17</v>
      </c>
      <c r="G81" s="40"/>
      <c r="H81" s="40"/>
      <c r="I81" s="38">
        <v>5938.92</v>
      </c>
      <c r="J81" s="38">
        <v>0</v>
      </c>
      <c r="K81" s="36" t="s">
        <v>86</v>
      </c>
      <c r="L81" s="40"/>
    </row>
    <row r="82" spans="1:12" x14ac:dyDescent="0.2">
      <c r="A82" s="34">
        <v>74</v>
      </c>
      <c r="B82" s="35">
        <v>930.2</v>
      </c>
      <c r="C82" s="35">
        <v>232.03</v>
      </c>
      <c r="D82" s="36" t="s">
        <v>170</v>
      </c>
      <c r="E82" s="36" t="s">
        <v>171</v>
      </c>
      <c r="F82" s="37"/>
      <c r="G82" s="36">
        <v>14670</v>
      </c>
      <c r="H82" s="36" t="s">
        <v>77</v>
      </c>
      <c r="I82" s="38">
        <v>100</v>
      </c>
      <c r="J82" s="38">
        <v>0</v>
      </c>
      <c r="K82" s="36" t="s">
        <v>172</v>
      </c>
      <c r="L82" s="36" t="s">
        <v>173</v>
      </c>
    </row>
    <row r="83" spans="1:12" x14ac:dyDescent="0.2">
      <c r="A83" s="34">
        <v>75</v>
      </c>
      <c r="B83" s="35">
        <v>930.2</v>
      </c>
      <c r="C83" s="35">
        <v>232.03</v>
      </c>
      <c r="D83" s="36" t="s">
        <v>96</v>
      </c>
      <c r="E83" s="36" t="s">
        <v>171</v>
      </c>
      <c r="F83" s="37"/>
      <c r="G83" s="36">
        <v>14670</v>
      </c>
      <c r="H83" s="36" t="s">
        <v>77</v>
      </c>
      <c r="I83" s="38">
        <v>152.63999999999999</v>
      </c>
      <c r="J83" s="38">
        <v>0</v>
      </c>
      <c r="K83" s="36" t="s">
        <v>236</v>
      </c>
      <c r="L83" s="36" t="s">
        <v>173</v>
      </c>
    </row>
    <row r="84" spans="1:12" x14ac:dyDescent="0.2">
      <c r="A84" s="34">
        <v>76</v>
      </c>
      <c r="B84" s="35">
        <v>930.2</v>
      </c>
      <c r="C84" s="35">
        <v>232.03</v>
      </c>
      <c r="D84" s="36" t="s">
        <v>96</v>
      </c>
      <c r="E84" s="36" t="s">
        <v>171</v>
      </c>
      <c r="F84" s="37"/>
      <c r="G84" s="36">
        <v>14670</v>
      </c>
      <c r="H84" s="36" t="s">
        <v>77</v>
      </c>
      <c r="I84" s="38">
        <v>70.58</v>
      </c>
      <c r="J84" s="38">
        <v>0</v>
      </c>
      <c r="K84" s="36" t="s">
        <v>236</v>
      </c>
      <c r="L84" s="36" t="s">
        <v>173</v>
      </c>
    </row>
    <row r="85" spans="1:12" x14ac:dyDescent="0.2">
      <c r="A85" s="34">
        <v>77</v>
      </c>
      <c r="B85" s="35">
        <v>930.2</v>
      </c>
      <c r="C85" s="35">
        <v>232.03</v>
      </c>
      <c r="D85" s="36" t="s">
        <v>75</v>
      </c>
      <c r="E85" s="36" t="s">
        <v>171</v>
      </c>
      <c r="F85" s="37"/>
      <c r="G85" s="36">
        <v>14670</v>
      </c>
      <c r="H85" s="36" t="s">
        <v>77</v>
      </c>
      <c r="I85" s="38">
        <v>70</v>
      </c>
      <c r="J85" s="38">
        <v>0</v>
      </c>
      <c r="K85" s="36" t="s">
        <v>174</v>
      </c>
      <c r="L85" s="36" t="s">
        <v>173</v>
      </c>
    </row>
    <row r="86" spans="1:12" x14ac:dyDescent="0.2">
      <c r="A86" s="34">
        <v>78</v>
      </c>
      <c r="B86" s="35">
        <v>930.2</v>
      </c>
      <c r="C86" s="35">
        <v>232.03</v>
      </c>
      <c r="D86" s="36" t="s">
        <v>75</v>
      </c>
      <c r="E86" s="36" t="s">
        <v>171</v>
      </c>
      <c r="F86" s="37"/>
      <c r="G86" s="36">
        <v>14670</v>
      </c>
      <c r="H86" s="36" t="s">
        <v>77</v>
      </c>
      <c r="I86" s="38">
        <v>40.06</v>
      </c>
      <c r="J86" s="38">
        <v>0</v>
      </c>
      <c r="K86" s="36" t="s">
        <v>175</v>
      </c>
      <c r="L86" s="36" t="s">
        <v>173</v>
      </c>
    </row>
    <row r="87" spans="1:12" x14ac:dyDescent="0.2">
      <c r="A87" s="34">
        <v>79</v>
      </c>
      <c r="B87" s="35">
        <v>930.2</v>
      </c>
      <c r="C87" s="35">
        <v>165.2</v>
      </c>
      <c r="D87" s="36" t="s">
        <v>85</v>
      </c>
      <c r="E87" s="36" t="s">
        <v>37</v>
      </c>
      <c r="F87" s="39" t="s">
        <v>17</v>
      </c>
      <c r="G87" s="40"/>
      <c r="H87" s="40"/>
      <c r="I87" s="38">
        <v>5938.92</v>
      </c>
      <c r="J87" s="38">
        <v>0</v>
      </c>
      <c r="K87" s="36" t="s">
        <v>86</v>
      </c>
      <c r="L87" s="40"/>
    </row>
    <row r="88" spans="1:12" x14ac:dyDescent="0.2">
      <c r="A88" s="34">
        <v>80</v>
      </c>
      <c r="B88" s="35">
        <v>930.2</v>
      </c>
      <c r="C88" s="35"/>
      <c r="D88" s="36" t="s">
        <v>100</v>
      </c>
      <c r="E88" s="36" t="s">
        <v>37</v>
      </c>
      <c r="F88" s="39"/>
      <c r="G88" s="40"/>
      <c r="H88" s="40"/>
      <c r="I88" s="38"/>
      <c r="J88" s="38">
        <v>-133.94999999999999</v>
      </c>
      <c r="K88" s="36" t="s">
        <v>245</v>
      </c>
      <c r="L88" s="40"/>
    </row>
    <row r="89" spans="1:12" x14ac:dyDescent="0.2">
      <c r="A89" s="34">
        <v>81</v>
      </c>
      <c r="B89" s="35">
        <v>930.2</v>
      </c>
      <c r="C89" s="35">
        <v>232.03</v>
      </c>
      <c r="D89" s="36" t="s">
        <v>170</v>
      </c>
      <c r="E89" s="36" t="s">
        <v>38</v>
      </c>
      <c r="F89" s="37"/>
      <c r="G89" s="36">
        <v>14670</v>
      </c>
      <c r="H89" s="36" t="s">
        <v>77</v>
      </c>
      <c r="I89" s="38">
        <v>200</v>
      </c>
      <c r="J89" s="38">
        <v>0</v>
      </c>
      <c r="K89" s="36" t="s">
        <v>176</v>
      </c>
      <c r="L89" s="36" t="s">
        <v>177</v>
      </c>
    </row>
    <row r="90" spans="1:12" x14ac:dyDescent="0.2">
      <c r="A90" s="34">
        <v>82</v>
      </c>
      <c r="B90" s="35">
        <v>930.2</v>
      </c>
      <c r="C90" s="35">
        <v>232.03</v>
      </c>
      <c r="D90" s="36" t="s">
        <v>75</v>
      </c>
      <c r="E90" s="36" t="s">
        <v>38</v>
      </c>
      <c r="F90" s="37"/>
      <c r="G90" s="36">
        <v>14670</v>
      </c>
      <c r="H90" s="36" t="s">
        <v>77</v>
      </c>
      <c r="I90" s="38">
        <v>50</v>
      </c>
      <c r="J90" s="38">
        <v>0</v>
      </c>
      <c r="K90" s="36" t="s">
        <v>178</v>
      </c>
      <c r="L90" s="36" t="s">
        <v>177</v>
      </c>
    </row>
    <row r="91" spans="1:12" x14ac:dyDescent="0.2">
      <c r="A91" s="34">
        <v>83</v>
      </c>
      <c r="B91" s="35">
        <v>930.2</v>
      </c>
      <c r="C91" s="35">
        <v>232.03</v>
      </c>
      <c r="D91" s="36" t="s">
        <v>75</v>
      </c>
      <c r="E91" s="36" t="s">
        <v>38</v>
      </c>
      <c r="F91" s="37"/>
      <c r="G91" s="36">
        <v>14670</v>
      </c>
      <c r="H91" s="36" t="s">
        <v>77</v>
      </c>
      <c r="I91" s="38">
        <v>101.6</v>
      </c>
      <c r="J91" s="38">
        <v>0</v>
      </c>
      <c r="K91" s="36" t="s">
        <v>179</v>
      </c>
      <c r="L91" s="36" t="s">
        <v>177</v>
      </c>
    </row>
    <row r="92" spans="1:12" x14ac:dyDescent="0.2">
      <c r="A92" s="34">
        <v>84</v>
      </c>
      <c r="B92" s="35">
        <v>930.2</v>
      </c>
      <c r="C92" s="35">
        <v>232.03</v>
      </c>
      <c r="D92" s="36" t="s">
        <v>75</v>
      </c>
      <c r="E92" s="36" t="s">
        <v>38</v>
      </c>
      <c r="F92" s="37"/>
      <c r="G92" s="36">
        <v>14670</v>
      </c>
      <c r="H92" s="36" t="s">
        <v>77</v>
      </c>
      <c r="I92" s="38">
        <v>26.2</v>
      </c>
      <c r="J92" s="38">
        <v>0</v>
      </c>
      <c r="K92" s="36" t="s">
        <v>180</v>
      </c>
      <c r="L92" s="36" t="s">
        <v>177</v>
      </c>
    </row>
    <row r="93" spans="1:12" x14ac:dyDescent="0.2">
      <c r="A93" s="34">
        <v>85</v>
      </c>
      <c r="B93" s="35">
        <v>930.2</v>
      </c>
      <c r="C93" s="35">
        <v>232.03</v>
      </c>
      <c r="D93" s="36" t="s">
        <v>75</v>
      </c>
      <c r="E93" s="36" t="s">
        <v>181</v>
      </c>
      <c r="F93" s="37"/>
      <c r="G93" s="36">
        <v>10929</v>
      </c>
      <c r="H93" s="36" t="s">
        <v>182</v>
      </c>
      <c r="I93" s="38">
        <v>27.08</v>
      </c>
      <c r="J93" s="38">
        <v>0</v>
      </c>
      <c r="K93" s="36" t="s">
        <v>183</v>
      </c>
      <c r="L93" s="36" t="s">
        <v>184</v>
      </c>
    </row>
    <row r="94" spans="1:12" x14ac:dyDescent="0.2">
      <c r="A94" s="34">
        <v>86</v>
      </c>
      <c r="B94" s="35">
        <v>930.2</v>
      </c>
      <c r="C94" s="35">
        <v>131.1</v>
      </c>
      <c r="D94" s="36" t="s">
        <v>100</v>
      </c>
      <c r="E94" s="36" t="s">
        <v>39</v>
      </c>
      <c r="F94" s="39">
        <v>90922</v>
      </c>
      <c r="G94" s="40"/>
      <c r="H94" s="40"/>
      <c r="I94" s="38">
        <v>0</v>
      </c>
      <c r="J94" s="38">
        <v>-23.72</v>
      </c>
      <c r="K94" s="36" t="s">
        <v>185</v>
      </c>
      <c r="L94" s="40"/>
    </row>
    <row r="95" spans="1:12" x14ac:dyDescent="0.2">
      <c r="A95" s="34">
        <v>87</v>
      </c>
      <c r="B95" s="35">
        <v>930.2</v>
      </c>
      <c r="C95" s="35">
        <v>165.2</v>
      </c>
      <c r="D95" s="36" t="s">
        <v>85</v>
      </c>
      <c r="E95" s="36" t="s">
        <v>39</v>
      </c>
      <c r="F95" s="39" t="s">
        <v>17</v>
      </c>
      <c r="G95" s="40"/>
      <c r="H95" s="40"/>
      <c r="I95" s="38">
        <v>5938.92</v>
      </c>
      <c r="J95" s="38">
        <v>0</v>
      </c>
      <c r="K95" s="36" t="s">
        <v>86</v>
      </c>
      <c r="L95" s="40"/>
    </row>
    <row r="96" spans="1:12" x14ac:dyDescent="0.2">
      <c r="A96" s="34">
        <v>88</v>
      </c>
      <c r="B96" s="35">
        <v>930.2</v>
      </c>
      <c r="C96" s="35">
        <v>143</v>
      </c>
      <c r="D96" s="36" t="s">
        <v>75</v>
      </c>
      <c r="E96" s="36" t="s">
        <v>39</v>
      </c>
      <c r="F96" s="39">
        <v>94222</v>
      </c>
      <c r="G96" s="40"/>
      <c r="H96" s="40"/>
      <c r="I96" s="38">
        <v>76.62</v>
      </c>
      <c r="J96" s="38">
        <v>0</v>
      </c>
      <c r="K96" s="36" t="s">
        <v>246</v>
      </c>
      <c r="L96" s="40"/>
    </row>
    <row r="97" spans="1:12" x14ac:dyDescent="0.2">
      <c r="A97" s="34">
        <v>89</v>
      </c>
      <c r="B97" s="35">
        <v>930.2</v>
      </c>
      <c r="C97" s="35">
        <v>232.03</v>
      </c>
      <c r="D97" s="36" t="s">
        <v>75</v>
      </c>
      <c r="E97" s="36" t="s">
        <v>186</v>
      </c>
      <c r="F97" s="37"/>
      <c r="G97" s="36">
        <v>14670</v>
      </c>
      <c r="H97" s="36" t="s">
        <v>77</v>
      </c>
      <c r="I97" s="38">
        <v>36.57</v>
      </c>
      <c r="J97" s="38">
        <v>0</v>
      </c>
      <c r="K97" s="36" t="s">
        <v>187</v>
      </c>
      <c r="L97" s="36" t="s">
        <v>188</v>
      </c>
    </row>
    <row r="98" spans="1:12" x14ac:dyDescent="0.2">
      <c r="A98" s="34">
        <v>90</v>
      </c>
      <c r="B98" s="35">
        <v>930.2</v>
      </c>
      <c r="C98" s="35">
        <v>232.03</v>
      </c>
      <c r="D98" s="36" t="s">
        <v>96</v>
      </c>
      <c r="E98" s="36" t="s">
        <v>186</v>
      </c>
      <c r="F98" s="37"/>
      <c r="G98" s="36">
        <v>14670</v>
      </c>
      <c r="H98" s="36" t="s">
        <v>77</v>
      </c>
      <c r="I98" s="38">
        <v>50</v>
      </c>
      <c r="J98" s="38">
        <v>0</v>
      </c>
      <c r="K98" s="36" t="s">
        <v>236</v>
      </c>
      <c r="L98" s="36" t="s">
        <v>188</v>
      </c>
    </row>
    <row r="99" spans="1:12" x14ac:dyDescent="0.2">
      <c r="A99" s="34">
        <v>91</v>
      </c>
      <c r="B99" s="35">
        <v>930.2</v>
      </c>
      <c r="C99" s="35">
        <v>232.03</v>
      </c>
      <c r="D99" s="36" t="s">
        <v>75</v>
      </c>
      <c r="E99" s="36" t="s">
        <v>186</v>
      </c>
      <c r="F99" s="37"/>
      <c r="G99" s="36">
        <v>14670</v>
      </c>
      <c r="H99" s="36" t="s">
        <v>77</v>
      </c>
      <c r="I99" s="38">
        <v>92</v>
      </c>
      <c r="J99" s="38">
        <v>0</v>
      </c>
      <c r="K99" s="36" t="s">
        <v>189</v>
      </c>
      <c r="L99" s="36" t="s">
        <v>188</v>
      </c>
    </row>
    <row r="100" spans="1:12" x14ac:dyDescent="0.2">
      <c r="A100" s="34">
        <v>92</v>
      </c>
      <c r="B100" s="35">
        <v>930.2</v>
      </c>
      <c r="C100" s="35">
        <v>232.03</v>
      </c>
      <c r="D100" s="36" t="s">
        <v>75</v>
      </c>
      <c r="E100" s="36" t="s">
        <v>186</v>
      </c>
      <c r="F100" s="37"/>
      <c r="G100" s="36">
        <v>14670</v>
      </c>
      <c r="H100" s="36" t="s">
        <v>77</v>
      </c>
      <c r="I100" s="38">
        <v>18.059999999999999</v>
      </c>
      <c r="J100" s="38">
        <v>0</v>
      </c>
      <c r="K100" s="36" t="s">
        <v>190</v>
      </c>
      <c r="L100" s="36" t="s">
        <v>188</v>
      </c>
    </row>
    <row r="101" spans="1:12" x14ac:dyDescent="0.2">
      <c r="A101" s="34">
        <v>93</v>
      </c>
      <c r="B101" s="35">
        <v>930.2</v>
      </c>
      <c r="C101" s="35">
        <v>232.03</v>
      </c>
      <c r="D101" s="36" t="s">
        <v>75</v>
      </c>
      <c r="E101" s="36" t="s">
        <v>186</v>
      </c>
      <c r="F101" s="37"/>
      <c r="G101" s="36">
        <v>14670</v>
      </c>
      <c r="H101" s="36" t="s">
        <v>77</v>
      </c>
      <c r="I101" s="38">
        <v>53.27</v>
      </c>
      <c r="J101" s="38">
        <v>0</v>
      </c>
      <c r="K101" s="36" t="s">
        <v>191</v>
      </c>
      <c r="L101" s="36" t="s">
        <v>188</v>
      </c>
    </row>
    <row r="102" spans="1:12" x14ac:dyDescent="0.2">
      <c r="A102" s="34">
        <v>94</v>
      </c>
      <c r="B102" s="35">
        <v>930.2</v>
      </c>
      <c r="C102" s="35">
        <v>232.03</v>
      </c>
      <c r="D102" s="36" t="s">
        <v>75</v>
      </c>
      <c r="E102" s="36" t="s">
        <v>186</v>
      </c>
      <c r="F102" s="37"/>
      <c r="G102" s="36">
        <v>14670</v>
      </c>
      <c r="H102" s="36" t="s">
        <v>77</v>
      </c>
      <c r="I102" s="38">
        <v>5</v>
      </c>
      <c r="J102" s="38">
        <v>0</v>
      </c>
      <c r="K102" s="36" t="s">
        <v>192</v>
      </c>
      <c r="L102" s="36" t="s">
        <v>188</v>
      </c>
    </row>
    <row r="103" spans="1:12" x14ac:dyDescent="0.2">
      <c r="A103" s="34">
        <v>95</v>
      </c>
      <c r="B103" s="35">
        <v>930.2</v>
      </c>
      <c r="C103" s="35">
        <v>232.03</v>
      </c>
      <c r="D103" s="36" t="s">
        <v>75</v>
      </c>
      <c r="E103" s="36" t="s">
        <v>186</v>
      </c>
      <c r="F103" s="37"/>
      <c r="G103" s="36">
        <v>14670</v>
      </c>
      <c r="H103" s="36" t="s">
        <v>77</v>
      </c>
      <c r="I103" s="38">
        <v>19.91</v>
      </c>
      <c r="J103" s="38">
        <v>0</v>
      </c>
      <c r="K103" s="36" t="s">
        <v>193</v>
      </c>
      <c r="L103" s="36" t="s">
        <v>188</v>
      </c>
    </row>
    <row r="104" spans="1:12" x14ac:dyDescent="0.2">
      <c r="A104" s="34">
        <v>96</v>
      </c>
      <c r="B104" s="35">
        <v>930.2</v>
      </c>
      <c r="C104" s="35">
        <v>232.03</v>
      </c>
      <c r="D104" s="36" t="s">
        <v>75</v>
      </c>
      <c r="E104" s="36" t="s">
        <v>186</v>
      </c>
      <c r="F104" s="37"/>
      <c r="G104" s="36">
        <v>14670</v>
      </c>
      <c r="H104" s="36" t="s">
        <v>77</v>
      </c>
      <c r="I104" s="38">
        <v>78.44</v>
      </c>
      <c r="J104" s="38">
        <v>0</v>
      </c>
      <c r="K104" s="36" t="s">
        <v>249</v>
      </c>
      <c r="L104" s="36" t="s">
        <v>188</v>
      </c>
    </row>
    <row r="105" spans="1:12" x14ac:dyDescent="0.2">
      <c r="A105" s="34">
        <v>97</v>
      </c>
      <c r="B105" s="35">
        <v>930.2</v>
      </c>
      <c r="C105" s="35">
        <v>232.03</v>
      </c>
      <c r="D105" s="36" t="s">
        <v>75</v>
      </c>
      <c r="E105" s="36" t="s">
        <v>186</v>
      </c>
      <c r="F105" s="37"/>
      <c r="G105" s="36">
        <v>14670</v>
      </c>
      <c r="H105" s="36" t="s">
        <v>77</v>
      </c>
      <c r="I105" s="38">
        <v>72.47</v>
      </c>
      <c r="J105" s="38">
        <v>0</v>
      </c>
      <c r="K105" s="36" t="s">
        <v>250</v>
      </c>
      <c r="L105" s="36" t="s">
        <v>188</v>
      </c>
    </row>
    <row r="106" spans="1:12" x14ac:dyDescent="0.2">
      <c r="A106" s="34">
        <v>98</v>
      </c>
      <c r="B106" s="35">
        <v>930.2</v>
      </c>
      <c r="C106" s="35">
        <v>232.03</v>
      </c>
      <c r="D106" s="36" t="s">
        <v>75</v>
      </c>
      <c r="E106" s="36" t="s">
        <v>194</v>
      </c>
      <c r="F106" s="37"/>
      <c r="G106" s="36">
        <v>1414</v>
      </c>
      <c r="H106" s="36" t="s">
        <v>195</v>
      </c>
      <c r="I106" s="38">
        <v>92.72</v>
      </c>
      <c r="J106" s="38">
        <v>0</v>
      </c>
      <c r="K106" s="36" t="s">
        <v>196</v>
      </c>
      <c r="L106" s="36">
        <v>383033</v>
      </c>
    </row>
    <row r="107" spans="1:12" x14ac:dyDescent="0.2">
      <c r="A107" s="34">
        <v>99</v>
      </c>
      <c r="B107" s="35">
        <v>930.2</v>
      </c>
      <c r="C107" s="35">
        <v>165.2</v>
      </c>
      <c r="D107" s="36" t="s">
        <v>85</v>
      </c>
      <c r="E107" s="36" t="s">
        <v>43</v>
      </c>
      <c r="F107" s="39" t="s">
        <v>17</v>
      </c>
      <c r="G107" s="40"/>
      <c r="H107" s="40"/>
      <c r="I107" s="38">
        <v>5938.88</v>
      </c>
      <c r="J107" s="38">
        <v>0</v>
      </c>
      <c r="K107" s="36" t="s">
        <v>86</v>
      </c>
      <c r="L107" s="40"/>
    </row>
    <row r="108" spans="1:12" x14ac:dyDescent="0.2">
      <c r="A108" s="34">
        <v>100</v>
      </c>
      <c r="B108" s="35">
        <v>930.2</v>
      </c>
      <c r="C108" s="35">
        <v>232.03</v>
      </c>
      <c r="D108" s="36" t="s">
        <v>71</v>
      </c>
      <c r="E108" s="36" t="s">
        <v>197</v>
      </c>
      <c r="F108" s="37"/>
      <c r="G108" s="36">
        <v>11572</v>
      </c>
      <c r="H108" s="36" t="s">
        <v>73</v>
      </c>
      <c r="I108" s="38">
        <v>107</v>
      </c>
      <c r="J108" s="38">
        <v>0</v>
      </c>
      <c r="K108" s="36" t="s">
        <v>74</v>
      </c>
      <c r="L108" s="36">
        <v>261526</v>
      </c>
    </row>
    <row r="109" spans="1:12" x14ac:dyDescent="0.2">
      <c r="A109" s="34">
        <v>101</v>
      </c>
      <c r="B109" s="35">
        <v>930.2</v>
      </c>
      <c r="C109" s="35">
        <v>232.03</v>
      </c>
      <c r="D109" s="36" t="s">
        <v>71</v>
      </c>
      <c r="E109" s="36" t="s">
        <v>197</v>
      </c>
      <c r="F109" s="37"/>
      <c r="G109" s="36">
        <v>11572</v>
      </c>
      <c r="H109" s="36" t="s">
        <v>73</v>
      </c>
      <c r="I109" s="38">
        <v>45</v>
      </c>
      <c r="J109" s="38">
        <v>0</v>
      </c>
      <c r="K109" s="36" t="s">
        <v>74</v>
      </c>
      <c r="L109" s="36">
        <v>265401</v>
      </c>
    </row>
    <row r="110" spans="1:12" x14ac:dyDescent="0.2">
      <c r="A110" s="34">
        <v>102</v>
      </c>
      <c r="B110" s="35">
        <v>930.2</v>
      </c>
      <c r="C110" s="35">
        <v>232.03</v>
      </c>
      <c r="D110" s="36" t="s">
        <v>71</v>
      </c>
      <c r="E110" s="36" t="s">
        <v>197</v>
      </c>
      <c r="F110" s="37"/>
      <c r="G110" s="36">
        <v>11572</v>
      </c>
      <c r="H110" s="36" t="s">
        <v>73</v>
      </c>
      <c r="I110" s="38">
        <v>47</v>
      </c>
      <c r="J110" s="38">
        <v>0</v>
      </c>
      <c r="K110" s="36" t="s">
        <v>74</v>
      </c>
      <c r="L110" s="36">
        <v>266019</v>
      </c>
    </row>
    <row r="111" spans="1:12" x14ac:dyDescent="0.2">
      <c r="A111" s="34">
        <v>103</v>
      </c>
      <c r="B111" s="35">
        <v>930.2</v>
      </c>
      <c r="C111" s="35">
        <v>232.03</v>
      </c>
      <c r="D111" s="36" t="s">
        <v>71</v>
      </c>
      <c r="E111" s="36" t="s">
        <v>197</v>
      </c>
      <c r="F111" s="37"/>
      <c r="G111" s="36">
        <v>11572</v>
      </c>
      <c r="H111" s="36" t="s">
        <v>73</v>
      </c>
      <c r="I111" s="38">
        <v>274</v>
      </c>
      <c r="J111" s="38">
        <v>0</v>
      </c>
      <c r="K111" s="36" t="s">
        <v>74</v>
      </c>
      <c r="L111" s="36">
        <v>265186</v>
      </c>
    </row>
    <row r="112" spans="1:12" x14ac:dyDescent="0.2">
      <c r="A112" s="34">
        <v>104</v>
      </c>
      <c r="B112" s="35">
        <v>930.2</v>
      </c>
      <c r="C112" s="35">
        <v>232.03</v>
      </c>
      <c r="D112" s="36" t="s">
        <v>71</v>
      </c>
      <c r="E112" s="36" t="s">
        <v>197</v>
      </c>
      <c r="F112" s="37"/>
      <c r="G112" s="36">
        <v>11572</v>
      </c>
      <c r="H112" s="36" t="s">
        <v>73</v>
      </c>
      <c r="I112" s="38">
        <v>184</v>
      </c>
      <c r="J112" s="38">
        <v>0</v>
      </c>
      <c r="K112" s="36" t="s">
        <v>74</v>
      </c>
      <c r="L112" s="36">
        <v>265402</v>
      </c>
    </row>
    <row r="113" spans="1:12" x14ac:dyDescent="0.2">
      <c r="A113" s="34">
        <v>105</v>
      </c>
      <c r="B113" s="35">
        <v>930.2</v>
      </c>
      <c r="C113" s="35">
        <v>232.03</v>
      </c>
      <c r="D113" s="36" t="s">
        <v>71</v>
      </c>
      <c r="E113" s="36" t="s">
        <v>197</v>
      </c>
      <c r="F113" s="37"/>
      <c r="G113" s="36">
        <v>11572</v>
      </c>
      <c r="H113" s="36" t="s">
        <v>73</v>
      </c>
      <c r="I113" s="38">
        <v>60</v>
      </c>
      <c r="J113" s="38">
        <v>0</v>
      </c>
      <c r="K113" s="36" t="s">
        <v>74</v>
      </c>
      <c r="L113" s="36">
        <v>262529</v>
      </c>
    </row>
    <row r="114" spans="1:12" x14ac:dyDescent="0.2">
      <c r="A114" s="34">
        <v>106</v>
      </c>
      <c r="B114" s="35">
        <v>930.2</v>
      </c>
      <c r="C114" s="35">
        <v>232.03</v>
      </c>
      <c r="D114" s="36" t="s">
        <v>71</v>
      </c>
      <c r="E114" s="36" t="s">
        <v>197</v>
      </c>
      <c r="F114" s="37"/>
      <c r="G114" s="36">
        <v>11572</v>
      </c>
      <c r="H114" s="36" t="s">
        <v>73</v>
      </c>
      <c r="I114" s="38">
        <v>167</v>
      </c>
      <c r="J114" s="38">
        <v>0</v>
      </c>
      <c r="K114" s="36" t="s">
        <v>74</v>
      </c>
      <c r="L114" s="36">
        <v>262530</v>
      </c>
    </row>
    <row r="115" spans="1:12" x14ac:dyDescent="0.2">
      <c r="A115" s="34">
        <v>107</v>
      </c>
      <c r="B115" s="35">
        <v>930.2</v>
      </c>
      <c r="C115" s="35">
        <v>232.03</v>
      </c>
      <c r="D115" s="36" t="s">
        <v>71</v>
      </c>
      <c r="E115" s="36" t="s">
        <v>197</v>
      </c>
      <c r="F115" s="37"/>
      <c r="G115" s="36">
        <v>11572</v>
      </c>
      <c r="H115" s="36" t="s">
        <v>73</v>
      </c>
      <c r="I115" s="38">
        <v>207</v>
      </c>
      <c r="J115" s="38">
        <v>0</v>
      </c>
      <c r="K115" s="36" t="s">
        <v>74</v>
      </c>
      <c r="L115" s="36">
        <v>261887</v>
      </c>
    </row>
    <row r="116" spans="1:12" x14ac:dyDescent="0.2">
      <c r="A116" s="34">
        <v>108</v>
      </c>
      <c r="B116" s="35">
        <v>930.2</v>
      </c>
      <c r="C116" s="35">
        <v>232.03</v>
      </c>
      <c r="D116" s="36" t="s">
        <v>71</v>
      </c>
      <c r="E116" s="36" t="s">
        <v>197</v>
      </c>
      <c r="F116" s="37"/>
      <c r="G116" s="36">
        <v>11572</v>
      </c>
      <c r="H116" s="36" t="s">
        <v>73</v>
      </c>
      <c r="I116" s="38">
        <v>107</v>
      </c>
      <c r="J116" s="38">
        <v>0</v>
      </c>
      <c r="K116" s="36" t="s">
        <v>74</v>
      </c>
      <c r="L116" s="36">
        <v>261525</v>
      </c>
    </row>
    <row r="117" spans="1:12" x14ac:dyDescent="0.2">
      <c r="A117" s="34">
        <v>109</v>
      </c>
      <c r="B117" s="35">
        <v>930.2</v>
      </c>
      <c r="C117" s="35">
        <v>232.03</v>
      </c>
      <c r="D117" s="36" t="s">
        <v>71</v>
      </c>
      <c r="E117" s="36" t="s">
        <v>197</v>
      </c>
      <c r="F117" s="37"/>
      <c r="G117" s="36">
        <v>11572</v>
      </c>
      <c r="H117" s="36" t="s">
        <v>73</v>
      </c>
      <c r="I117" s="38">
        <v>157</v>
      </c>
      <c r="J117" s="38">
        <v>0</v>
      </c>
      <c r="K117" s="36" t="s">
        <v>74</v>
      </c>
      <c r="L117" s="36">
        <v>261886</v>
      </c>
    </row>
    <row r="118" spans="1:12" x14ac:dyDescent="0.2">
      <c r="A118" s="34">
        <v>110</v>
      </c>
      <c r="B118" s="35">
        <v>930.2</v>
      </c>
      <c r="C118" s="35">
        <v>232.03</v>
      </c>
      <c r="D118" s="36" t="s">
        <v>71</v>
      </c>
      <c r="E118" s="36" t="s">
        <v>197</v>
      </c>
      <c r="F118" s="37"/>
      <c r="G118" s="36">
        <v>11572</v>
      </c>
      <c r="H118" s="36" t="s">
        <v>73</v>
      </c>
      <c r="I118" s="38">
        <v>385</v>
      </c>
      <c r="J118" s="38">
        <v>0</v>
      </c>
      <c r="K118" s="36" t="s">
        <v>74</v>
      </c>
      <c r="L118" s="36">
        <v>258365</v>
      </c>
    </row>
    <row r="119" spans="1:12" x14ac:dyDescent="0.2">
      <c r="A119" s="34">
        <v>111</v>
      </c>
      <c r="B119" s="35">
        <v>930.2</v>
      </c>
      <c r="C119" s="35">
        <v>232.03</v>
      </c>
      <c r="D119" s="36" t="s">
        <v>75</v>
      </c>
      <c r="E119" s="36" t="s">
        <v>198</v>
      </c>
      <c r="F119" s="37"/>
      <c r="G119" s="36">
        <v>14670</v>
      </c>
      <c r="H119" s="36" t="s">
        <v>77</v>
      </c>
      <c r="I119" s="38">
        <v>78</v>
      </c>
      <c r="J119" s="38">
        <v>0</v>
      </c>
      <c r="K119" s="36" t="s">
        <v>199</v>
      </c>
      <c r="L119" s="36" t="s">
        <v>200</v>
      </c>
    </row>
    <row r="120" spans="1:12" x14ac:dyDescent="0.2">
      <c r="A120" s="34">
        <v>112</v>
      </c>
      <c r="B120" s="35">
        <v>930.2</v>
      </c>
      <c r="C120" s="35">
        <v>232.03</v>
      </c>
      <c r="D120" s="36" t="s">
        <v>75</v>
      </c>
      <c r="E120" s="36" t="s">
        <v>198</v>
      </c>
      <c r="F120" s="37"/>
      <c r="G120" s="36">
        <v>14670</v>
      </c>
      <c r="H120" s="36" t="s">
        <v>77</v>
      </c>
      <c r="I120" s="38">
        <v>30.25</v>
      </c>
      <c r="J120" s="38">
        <v>0</v>
      </c>
      <c r="K120" s="36" t="s">
        <v>201</v>
      </c>
      <c r="L120" s="36" t="s">
        <v>200</v>
      </c>
    </row>
    <row r="121" spans="1:12" x14ac:dyDescent="0.2">
      <c r="A121" s="34">
        <v>113</v>
      </c>
      <c r="B121" s="35">
        <v>930.2</v>
      </c>
      <c r="C121" s="35">
        <v>232.03</v>
      </c>
      <c r="D121" s="36" t="s">
        <v>75</v>
      </c>
      <c r="E121" s="36" t="s">
        <v>198</v>
      </c>
      <c r="F121" s="37"/>
      <c r="G121" s="36">
        <v>14670</v>
      </c>
      <c r="H121" s="36" t="s">
        <v>77</v>
      </c>
      <c r="I121" s="38">
        <v>0</v>
      </c>
      <c r="J121" s="38">
        <v>-19.91</v>
      </c>
      <c r="K121" s="36" t="s">
        <v>202</v>
      </c>
      <c r="L121" s="36" t="s">
        <v>200</v>
      </c>
    </row>
    <row r="122" spans="1:12" x14ac:dyDescent="0.2">
      <c r="A122" s="34">
        <v>114</v>
      </c>
      <c r="B122" s="35">
        <v>930.2</v>
      </c>
      <c r="C122" s="35">
        <v>232.03</v>
      </c>
      <c r="D122" s="36" t="s">
        <v>75</v>
      </c>
      <c r="E122" s="36" t="s">
        <v>198</v>
      </c>
      <c r="F122" s="37"/>
      <c r="G122" s="36">
        <v>14670</v>
      </c>
      <c r="H122" s="36" t="s">
        <v>77</v>
      </c>
      <c r="I122" s="38">
        <v>5</v>
      </c>
      <c r="J122" s="38">
        <v>0</v>
      </c>
      <c r="K122" s="36" t="s">
        <v>192</v>
      </c>
      <c r="L122" s="36" t="s">
        <v>200</v>
      </c>
    </row>
    <row r="123" spans="1:12" x14ac:dyDescent="0.2">
      <c r="A123" s="34">
        <v>115</v>
      </c>
      <c r="B123" s="35">
        <v>930.2</v>
      </c>
      <c r="C123" s="35">
        <v>131.07</v>
      </c>
      <c r="D123" s="36" t="s">
        <v>75</v>
      </c>
      <c r="E123" s="36" t="s">
        <v>45</v>
      </c>
      <c r="F123" s="39">
        <v>110822</v>
      </c>
      <c r="G123" s="40"/>
      <c r="H123" s="40"/>
      <c r="I123" s="38">
        <v>0</v>
      </c>
      <c r="J123" s="38">
        <v>-1741.42</v>
      </c>
      <c r="K123" s="36" t="s">
        <v>204</v>
      </c>
      <c r="L123" s="40"/>
    </row>
    <row r="124" spans="1:12" x14ac:dyDescent="0.2">
      <c r="A124" s="34">
        <v>116</v>
      </c>
      <c r="B124" s="35">
        <v>930.2</v>
      </c>
      <c r="C124" s="35">
        <v>143</v>
      </c>
      <c r="D124" s="36" t="s">
        <v>100</v>
      </c>
      <c r="E124" s="36" t="s">
        <v>45</v>
      </c>
      <c r="F124" s="39">
        <v>111022</v>
      </c>
      <c r="G124" s="40"/>
      <c r="H124" s="40"/>
      <c r="I124" s="38">
        <v>64.06</v>
      </c>
      <c r="J124" s="38">
        <v>0</v>
      </c>
      <c r="K124" s="36" t="s">
        <v>205</v>
      </c>
      <c r="L124" s="40"/>
    </row>
    <row r="125" spans="1:12" x14ac:dyDescent="0.2">
      <c r="A125" s="34">
        <v>117</v>
      </c>
      <c r="B125" s="35">
        <v>930.2</v>
      </c>
      <c r="C125" s="35">
        <v>232.03</v>
      </c>
      <c r="D125" s="36" t="s">
        <v>71</v>
      </c>
      <c r="E125" s="36" t="s">
        <v>45</v>
      </c>
      <c r="F125" s="37"/>
      <c r="G125" s="36">
        <v>11572</v>
      </c>
      <c r="H125" s="36" t="s">
        <v>73</v>
      </c>
      <c r="I125" s="38">
        <v>47</v>
      </c>
      <c r="J125" s="38">
        <v>0</v>
      </c>
      <c r="K125" s="36" t="s">
        <v>74</v>
      </c>
      <c r="L125" s="36">
        <v>266819</v>
      </c>
    </row>
    <row r="126" spans="1:12" x14ac:dyDescent="0.2">
      <c r="A126" s="34">
        <v>118</v>
      </c>
      <c r="B126" s="35">
        <v>930.2</v>
      </c>
      <c r="C126" s="35">
        <v>165.2</v>
      </c>
      <c r="D126" s="36" t="s">
        <v>85</v>
      </c>
      <c r="E126" s="36" t="s">
        <v>45</v>
      </c>
      <c r="F126" s="39" t="s">
        <v>17</v>
      </c>
      <c r="G126" s="40"/>
      <c r="H126" s="40"/>
      <c r="I126" s="38">
        <v>6018.83</v>
      </c>
      <c r="J126" s="38">
        <v>0</v>
      </c>
      <c r="K126" s="36" t="s">
        <v>86</v>
      </c>
      <c r="L126" s="40"/>
    </row>
    <row r="127" spans="1:12" x14ac:dyDescent="0.2">
      <c r="A127" s="34">
        <v>119</v>
      </c>
      <c r="B127" s="35">
        <v>930.2</v>
      </c>
      <c r="C127" s="35">
        <v>232.03</v>
      </c>
      <c r="D127" s="36" t="s">
        <v>75</v>
      </c>
      <c r="E127" s="36" t="s">
        <v>207</v>
      </c>
      <c r="F127" s="37"/>
      <c r="G127" s="36">
        <v>13375</v>
      </c>
      <c r="H127" s="36" t="s">
        <v>208</v>
      </c>
      <c r="I127" s="38">
        <v>100</v>
      </c>
      <c r="J127" s="38">
        <v>0</v>
      </c>
      <c r="K127" s="36" t="s">
        <v>209</v>
      </c>
      <c r="L127" s="36" t="s">
        <v>210</v>
      </c>
    </row>
    <row r="128" spans="1:12" x14ac:dyDescent="0.2">
      <c r="A128" s="34">
        <v>120</v>
      </c>
      <c r="B128" s="35">
        <v>930.2</v>
      </c>
      <c r="C128" s="35">
        <v>232.03</v>
      </c>
      <c r="D128" s="36" t="s">
        <v>75</v>
      </c>
      <c r="E128" s="36" t="s">
        <v>207</v>
      </c>
      <c r="F128" s="37"/>
      <c r="G128" s="36">
        <v>13445</v>
      </c>
      <c r="H128" s="36" t="s">
        <v>211</v>
      </c>
      <c r="I128" s="38">
        <v>200</v>
      </c>
      <c r="J128" s="38">
        <v>0</v>
      </c>
      <c r="K128" s="36" t="s">
        <v>209</v>
      </c>
      <c r="L128" s="36" t="s">
        <v>212</v>
      </c>
    </row>
    <row r="129" spans="1:12" x14ac:dyDescent="0.2">
      <c r="A129" s="34">
        <v>121</v>
      </c>
      <c r="B129" s="35">
        <v>930.2</v>
      </c>
      <c r="C129" s="41"/>
      <c r="D129" s="36" t="s">
        <v>75</v>
      </c>
      <c r="E129" s="36" t="s">
        <v>206</v>
      </c>
      <c r="F129" s="39">
        <v>90293</v>
      </c>
      <c r="G129" s="40"/>
      <c r="H129" s="40"/>
      <c r="I129" s="38">
        <v>0</v>
      </c>
      <c r="J129" s="38">
        <v>-50</v>
      </c>
      <c r="K129" s="36" t="s">
        <v>247</v>
      </c>
      <c r="L129" s="40"/>
    </row>
    <row r="130" spans="1:12" x14ac:dyDescent="0.2">
      <c r="A130" s="34">
        <v>122</v>
      </c>
      <c r="B130" s="35">
        <v>930.2</v>
      </c>
      <c r="C130" s="35">
        <v>232.03</v>
      </c>
      <c r="D130" s="36" t="s">
        <v>71</v>
      </c>
      <c r="E130" s="36" t="s">
        <v>213</v>
      </c>
      <c r="F130" s="37"/>
      <c r="G130" s="36">
        <v>11572</v>
      </c>
      <c r="H130" s="36" t="s">
        <v>73</v>
      </c>
      <c r="I130" s="38">
        <v>60</v>
      </c>
      <c r="J130" s="38">
        <v>0</v>
      </c>
      <c r="K130" s="36" t="s">
        <v>74</v>
      </c>
      <c r="L130" s="36">
        <v>267074</v>
      </c>
    </row>
    <row r="131" spans="1:12" x14ac:dyDescent="0.2">
      <c r="A131" s="34">
        <v>123</v>
      </c>
      <c r="B131" s="35">
        <v>930.2</v>
      </c>
      <c r="C131" s="35">
        <v>232.03</v>
      </c>
      <c r="D131" s="36" t="s">
        <v>71</v>
      </c>
      <c r="E131" s="36" t="s">
        <v>213</v>
      </c>
      <c r="F131" s="37"/>
      <c r="G131" s="36">
        <v>11572</v>
      </c>
      <c r="H131" s="36" t="s">
        <v>73</v>
      </c>
      <c r="I131" s="38">
        <v>60</v>
      </c>
      <c r="J131" s="38">
        <v>0</v>
      </c>
      <c r="K131" s="36" t="s">
        <v>74</v>
      </c>
      <c r="L131" s="36">
        <v>267075</v>
      </c>
    </row>
    <row r="132" spans="1:12" x14ac:dyDescent="0.2">
      <c r="A132" s="34">
        <v>124</v>
      </c>
      <c r="B132" s="35">
        <v>930.2</v>
      </c>
      <c r="C132" s="35">
        <v>232.03</v>
      </c>
      <c r="D132" s="36" t="s">
        <v>96</v>
      </c>
      <c r="E132" s="36" t="s">
        <v>214</v>
      </c>
      <c r="F132" s="37"/>
      <c r="G132" s="36">
        <v>14670</v>
      </c>
      <c r="H132" s="36" t="s">
        <v>77</v>
      </c>
      <c r="I132" s="38">
        <v>83.19</v>
      </c>
      <c r="J132" s="38">
        <v>0</v>
      </c>
      <c r="K132" s="36" t="s">
        <v>236</v>
      </c>
      <c r="L132" s="36" t="s">
        <v>215</v>
      </c>
    </row>
    <row r="133" spans="1:12" x14ac:dyDescent="0.2">
      <c r="A133" s="34">
        <v>125</v>
      </c>
      <c r="B133" s="35">
        <v>930.2</v>
      </c>
      <c r="C133" s="35">
        <v>232.03</v>
      </c>
      <c r="D133" s="36" t="s">
        <v>75</v>
      </c>
      <c r="E133" s="36" t="s">
        <v>214</v>
      </c>
      <c r="F133" s="37"/>
      <c r="G133" s="36">
        <v>14670</v>
      </c>
      <c r="H133" s="36" t="s">
        <v>77</v>
      </c>
      <c r="I133" s="38">
        <v>144.86000000000001</v>
      </c>
      <c r="J133" s="38">
        <v>0</v>
      </c>
      <c r="K133" s="36" t="s">
        <v>216</v>
      </c>
      <c r="L133" s="36" t="s">
        <v>215</v>
      </c>
    </row>
    <row r="134" spans="1:12" x14ac:dyDescent="0.2">
      <c r="A134" s="34">
        <v>126</v>
      </c>
      <c r="B134" s="35">
        <v>930.2</v>
      </c>
      <c r="C134" s="35">
        <v>232.03</v>
      </c>
      <c r="D134" s="36" t="s">
        <v>96</v>
      </c>
      <c r="E134" s="36" t="s">
        <v>214</v>
      </c>
      <c r="F134" s="37"/>
      <c r="G134" s="36">
        <v>14670</v>
      </c>
      <c r="H134" s="36" t="s">
        <v>77</v>
      </c>
      <c r="I134" s="38">
        <v>94.51</v>
      </c>
      <c r="J134" s="38">
        <v>0</v>
      </c>
      <c r="K134" s="36" t="s">
        <v>236</v>
      </c>
      <c r="L134" s="36" t="s">
        <v>215</v>
      </c>
    </row>
    <row r="135" spans="1:12" x14ac:dyDescent="0.2">
      <c r="A135" s="34">
        <v>127</v>
      </c>
      <c r="B135" s="35">
        <v>930.2</v>
      </c>
      <c r="C135" s="35">
        <v>232.03</v>
      </c>
      <c r="D135" s="36" t="s">
        <v>75</v>
      </c>
      <c r="E135" s="36" t="s">
        <v>214</v>
      </c>
      <c r="F135" s="37"/>
      <c r="G135" s="36">
        <v>14670</v>
      </c>
      <c r="H135" s="36" t="s">
        <v>77</v>
      </c>
      <c r="I135" s="38">
        <v>100.61</v>
      </c>
      <c r="J135" s="38">
        <v>0</v>
      </c>
      <c r="K135" s="36" t="s">
        <v>217</v>
      </c>
      <c r="L135" s="36" t="s">
        <v>215</v>
      </c>
    </row>
    <row r="136" spans="1:12" x14ac:dyDescent="0.2">
      <c r="A136" s="34">
        <v>128</v>
      </c>
      <c r="B136" s="35">
        <v>930.2</v>
      </c>
      <c r="C136" s="35">
        <v>232.03</v>
      </c>
      <c r="D136" s="36" t="s">
        <v>75</v>
      </c>
      <c r="E136" s="36" t="s">
        <v>214</v>
      </c>
      <c r="F136" s="37"/>
      <c r="G136" s="36">
        <v>14670</v>
      </c>
      <c r="H136" s="36" t="s">
        <v>77</v>
      </c>
      <c r="I136" s="38">
        <v>7.4</v>
      </c>
      <c r="J136" s="38">
        <v>0</v>
      </c>
      <c r="K136" s="36" t="s">
        <v>218</v>
      </c>
      <c r="L136" s="36" t="s">
        <v>215</v>
      </c>
    </row>
    <row r="137" spans="1:12" x14ac:dyDescent="0.2">
      <c r="A137" s="34">
        <v>129</v>
      </c>
      <c r="B137" s="35">
        <v>930.2</v>
      </c>
      <c r="C137" s="35">
        <v>232.03</v>
      </c>
      <c r="D137" s="36" t="s">
        <v>75</v>
      </c>
      <c r="E137" s="36" t="s">
        <v>214</v>
      </c>
      <c r="F137" s="37"/>
      <c r="G137" s="36">
        <v>14670</v>
      </c>
      <c r="H137" s="36" t="s">
        <v>77</v>
      </c>
      <c r="I137" s="38">
        <v>210.49</v>
      </c>
      <c r="J137" s="38">
        <v>0</v>
      </c>
      <c r="K137" s="36" t="s">
        <v>219</v>
      </c>
      <c r="L137" s="36" t="s">
        <v>215</v>
      </c>
    </row>
    <row r="138" spans="1:12" x14ac:dyDescent="0.2">
      <c r="A138" s="34">
        <v>130</v>
      </c>
      <c r="B138" s="35">
        <v>930.2</v>
      </c>
      <c r="C138" s="35">
        <v>232.03</v>
      </c>
      <c r="D138" s="36" t="s">
        <v>71</v>
      </c>
      <c r="E138" s="36" t="s">
        <v>220</v>
      </c>
      <c r="F138" s="37"/>
      <c r="G138" s="36">
        <v>11572</v>
      </c>
      <c r="H138" s="36" t="s">
        <v>73</v>
      </c>
      <c r="I138" s="38">
        <v>547</v>
      </c>
      <c r="J138" s="38">
        <v>0</v>
      </c>
      <c r="K138" s="36" t="s">
        <v>74</v>
      </c>
      <c r="L138" s="36">
        <v>267445</v>
      </c>
    </row>
    <row r="139" spans="1:12" x14ac:dyDescent="0.2">
      <c r="A139" s="34">
        <v>131</v>
      </c>
      <c r="B139" s="35">
        <v>930.2</v>
      </c>
      <c r="C139" s="35">
        <v>232.03</v>
      </c>
      <c r="D139" s="36" t="s">
        <v>71</v>
      </c>
      <c r="E139" s="36" t="s">
        <v>47</v>
      </c>
      <c r="F139" s="37"/>
      <c r="G139" s="36">
        <v>11572</v>
      </c>
      <c r="H139" s="36" t="s">
        <v>73</v>
      </c>
      <c r="I139" s="38">
        <v>844</v>
      </c>
      <c r="J139" s="38">
        <v>0</v>
      </c>
      <c r="K139" s="36" t="s">
        <v>74</v>
      </c>
      <c r="L139" s="36">
        <v>267446</v>
      </c>
    </row>
    <row r="140" spans="1:12" x14ac:dyDescent="0.2">
      <c r="A140" s="34">
        <v>132</v>
      </c>
      <c r="B140" s="35">
        <v>930.2</v>
      </c>
      <c r="C140" s="35">
        <v>232.03</v>
      </c>
      <c r="D140" s="36" t="s">
        <v>75</v>
      </c>
      <c r="E140" s="36" t="s">
        <v>47</v>
      </c>
      <c r="F140" s="37"/>
      <c r="G140" s="36">
        <v>1183</v>
      </c>
      <c r="H140" s="36" t="s">
        <v>157</v>
      </c>
      <c r="I140" s="38">
        <v>15.89</v>
      </c>
      <c r="J140" s="38">
        <v>0</v>
      </c>
      <c r="K140" s="36" t="s">
        <v>221</v>
      </c>
      <c r="L140" s="36" t="s">
        <v>222</v>
      </c>
    </row>
    <row r="141" spans="1:12" x14ac:dyDescent="0.2">
      <c r="A141" s="34">
        <v>133</v>
      </c>
      <c r="B141" s="35">
        <v>930.2</v>
      </c>
      <c r="C141" s="35"/>
      <c r="D141" s="36" t="s">
        <v>100</v>
      </c>
      <c r="E141" s="36" t="s">
        <v>47</v>
      </c>
      <c r="F141" s="39"/>
      <c r="G141" s="40"/>
      <c r="H141" s="40"/>
      <c r="I141" s="38">
        <v>13.23</v>
      </c>
      <c r="J141" s="38">
        <v>0</v>
      </c>
      <c r="K141" s="36" t="s">
        <v>244</v>
      </c>
      <c r="L141" s="40"/>
    </row>
    <row r="142" spans="1:12" x14ac:dyDescent="0.2">
      <c r="A142" s="34">
        <v>134</v>
      </c>
      <c r="B142" s="35">
        <v>930.2</v>
      </c>
      <c r="C142" s="35">
        <v>165.2</v>
      </c>
      <c r="D142" s="36" t="s">
        <v>85</v>
      </c>
      <c r="E142" s="36" t="s">
        <v>47</v>
      </c>
      <c r="F142" s="39" t="s">
        <v>17</v>
      </c>
      <c r="G142" s="37"/>
      <c r="H142" s="37"/>
      <c r="I142" s="38">
        <v>6018.83</v>
      </c>
      <c r="J142" s="38">
        <v>0</v>
      </c>
      <c r="K142" s="36" t="s">
        <v>86</v>
      </c>
      <c r="L142" s="40"/>
    </row>
    <row r="143" spans="1:12" x14ac:dyDescent="0.2">
      <c r="A143" s="34">
        <v>135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">
      <c r="A144" s="34">
        <v>136</v>
      </c>
      <c r="B144" s="37"/>
      <c r="C144" s="37"/>
      <c r="D144" s="37"/>
      <c r="E144" s="37"/>
      <c r="F144" s="37"/>
      <c r="G144" s="37"/>
      <c r="H144" s="43" t="s">
        <v>70</v>
      </c>
      <c r="I144" s="88">
        <f>SUM(I9:J142)</f>
        <v>89780.96</v>
      </c>
      <c r="J144" s="37"/>
      <c r="K144" s="37"/>
      <c r="L144" s="37"/>
    </row>
    <row r="148" spans="10:10" x14ac:dyDescent="0.2">
      <c r="J148" s="77"/>
    </row>
  </sheetData>
  <pageMargins left="0.2" right="0.2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415A-D02D-4F03-9D9C-0C06476BFBD1}">
  <sheetPr>
    <pageSetUpPr fitToPage="1"/>
  </sheetPr>
  <dimension ref="A1:K24"/>
  <sheetViews>
    <sheetView workbookViewId="0">
      <selection activeCell="J32" sqref="J32"/>
    </sheetView>
  </sheetViews>
  <sheetFormatPr defaultRowHeight="12.75" x14ac:dyDescent="0.2"/>
  <cols>
    <col min="1" max="10" width="9.140625" style="9"/>
    <col min="11" max="11" width="12.7109375" style="9" bestFit="1" customWidth="1"/>
    <col min="12" max="16384" width="9.140625" style="9"/>
  </cols>
  <sheetData>
    <row r="1" spans="1:11" x14ac:dyDescent="0.2">
      <c r="A1" s="10" t="s">
        <v>48</v>
      </c>
      <c r="B1" s="12"/>
      <c r="C1" s="12"/>
      <c r="D1" s="11"/>
      <c r="E1" s="11"/>
      <c r="F1" s="11"/>
      <c r="G1" s="11"/>
      <c r="H1" s="13"/>
      <c r="I1" s="13"/>
      <c r="J1" s="11"/>
      <c r="K1" s="14"/>
    </row>
    <row r="2" spans="1:11" x14ac:dyDescent="0.2">
      <c r="A2" s="15" t="s">
        <v>562</v>
      </c>
      <c r="B2" s="17"/>
      <c r="C2" s="17"/>
      <c r="D2" s="16"/>
      <c r="E2" s="16"/>
      <c r="F2" s="16"/>
      <c r="G2" s="16"/>
      <c r="H2" s="18"/>
      <c r="I2" s="18"/>
      <c r="J2" s="16"/>
      <c r="K2" s="19"/>
    </row>
    <row r="3" spans="1:11" x14ac:dyDescent="0.2">
      <c r="A3" s="15" t="s">
        <v>324</v>
      </c>
      <c r="B3" s="17"/>
      <c r="C3" s="17"/>
      <c r="D3" s="16"/>
      <c r="E3" s="16"/>
      <c r="F3" s="16"/>
      <c r="G3" s="16"/>
      <c r="H3" s="18"/>
      <c r="I3" s="18"/>
      <c r="J3" s="16"/>
      <c r="K3" s="19"/>
    </row>
    <row r="4" spans="1:11" x14ac:dyDescent="0.2">
      <c r="A4" s="45" t="s">
        <v>58</v>
      </c>
      <c r="B4" s="46"/>
      <c r="C4" s="47"/>
      <c r="D4" s="16"/>
      <c r="E4" s="16"/>
      <c r="F4" s="16"/>
      <c r="G4" s="16"/>
      <c r="H4" s="18"/>
      <c r="I4" s="18"/>
      <c r="J4" s="16"/>
      <c r="K4" s="19"/>
    </row>
    <row r="5" spans="1:11" x14ac:dyDescent="0.2">
      <c r="A5" s="48"/>
      <c r="B5" s="49"/>
      <c r="C5" s="49"/>
      <c r="D5" s="50"/>
      <c r="E5" s="50"/>
      <c r="F5" s="50"/>
      <c r="G5" s="50"/>
      <c r="H5" s="51"/>
      <c r="I5" s="51"/>
      <c r="J5" s="50"/>
      <c r="K5" s="52"/>
    </row>
    <row r="6" spans="1:11" x14ac:dyDescent="0.2">
      <c r="A6" s="26" t="s">
        <v>50</v>
      </c>
      <c r="B6" s="10" t="s">
        <v>51</v>
      </c>
      <c r="C6" s="53"/>
      <c r="D6" s="54"/>
      <c r="E6" s="54"/>
      <c r="F6" s="54"/>
      <c r="G6" s="54"/>
      <c r="H6" s="55"/>
      <c r="I6" s="55"/>
      <c r="J6" s="56"/>
      <c r="K6" s="26" t="s">
        <v>52</v>
      </c>
    </row>
    <row r="7" spans="1:11" x14ac:dyDescent="0.2">
      <c r="A7" s="57"/>
      <c r="B7" s="58" t="s">
        <v>53</v>
      </c>
      <c r="C7" s="59"/>
      <c r="D7" s="60"/>
      <c r="E7" s="60"/>
      <c r="F7" s="60"/>
      <c r="G7" s="60"/>
      <c r="H7" s="61"/>
      <c r="I7" s="61"/>
      <c r="J7" s="62"/>
      <c r="K7" s="63" t="s">
        <v>54</v>
      </c>
    </row>
    <row r="8" spans="1:11" ht="15" x14ac:dyDescent="0.25">
      <c r="A8" s="64">
        <v>1</v>
      </c>
      <c r="B8" s="1" t="s">
        <v>325</v>
      </c>
      <c r="C8" s="2"/>
      <c r="D8" s="3"/>
      <c r="E8" s="67"/>
      <c r="F8" s="67"/>
      <c r="G8" s="67"/>
      <c r="H8" s="68"/>
      <c r="I8" s="68"/>
      <c r="J8" s="69"/>
      <c r="K8" s="70">
        <v>1693</v>
      </c>
    </row>
    <row r="9" spans="1:11" ht="15" x14ac:dyDescent="0.25">
      <c r="A9" s="64">
        <f t="shared" ref="A9:A22" si="0">A8+1</f>
        <v>2</v>
      </c>
      <c r="B9" s="1" t="s">
        <v>337</v>
      </c>
      <c r="C9" s="2"/>
      <c r="D9" s="3"/>
      <c r="E9" s="67"/>
      <c r="F9" s="67"/>
      <c r="G9" s="67"/>
      <c r="H9" s="68"/>
      <c r="I9" s="68"/>
      <c r="J9" s="69"/>
      <c r="K9" s="71">
        <f>255.84+1750</f>
        <v>2005.84</v>
      </c>
    </row>
    <row r="10" spans="1:11" ht="15" x14ac:dyDescent="0.25">
      <c r="A10" s="64">
        <f t="shared" si="0"/>
        <v>3</v>
      </c>
      <c r="B10" s="1" t="s">
        <v>330</v>
      </c>
      <c r="C10" s="2"/>
      <c r="D10" s="3"/>
      <c r="E10" s="67"/>
      <c r="F10" s="67"/>
      <c r="G10" s="67"/>
      <c r="H10" s="68"/>
      <c r="I10" s="68"/>
      <c r="J10" s="69"/>
      <c r="K10" s="70">
        <f>640+1990-165.2+606.03+164.48</f>
        <v>3235.31</v>
      </c>
    </row>
    <row r="11" spans="1:11" ht="15" x14ac:dyDescent="0.25">
      <c r="A11" s="64">
        <f t="shared" si="0"/>
        <v>4</v>
      </c>
      <c r="B11" s="1" t="s">
        <v>326</v>
      </c>
      <c r="C11" s="2"/>
      <c r="D11" s="3"/>
      <c r="E11" s="67"/>
      <c r="F11" s="67"/>
      <c r="G11" s="67"/>
      <c r="H11" s="68"/>
      <c r="I11" s="68"/>
      <c r="J11" s="69"/>
      <c r="K11" s="70">
        <v>1200</v>
      </c>
    </row>
    <row r="12" spans="1:11" ht="15" x14ac:dyDescent="0.25">
      <c r="A12" s="64">
        <f t="shared" si="0"/>
        <v>5</v>
      </c>
      <c r="B12" s="1" t="s">
        <v>327</v>
      </c>
      <c r="C12" s="2"/>
      <c r="D12" s="3"/>
      <c r="E12" s="67"/>
      <c r="F12" s="67"/>
      <c r="G12" s="67"/>
      <c r="H12" s="68"/>
      <c r="I12" s="68"/>
      <c r="J12" s="69"/>
      <c r="K12" s="70">
        <v>100</v>
      </c>
    </row>
    <row r="13" spans="1:11" ht="15" x14ac:dyDescent="0.25">
      <c r="A13" s="64">
        <f t="shared" si="0"/>
        <v>6</v>
      </c>
      <c r="B13" s="1" t="s">
        <v>328</v>
      </c>
      <c r="C13" s="2"/>
      <c r="D13" s="3"/>
      <c r="E13" s="67"/>
      <c r="F13" s="67"/>
      <c r="G13" s="67"/>
      <c r="H13" s="68"/>
      <c r="I13" s="68"/>
      <c r="J13" s="69"/>
      <c r="K13" s="70">
        <v>3500</v>
      </c>
    </row>
    <row r="14" spans="1:11" ht="15" x14ac:dyDescent="0.25">
      <c r="A14" s="64">
        <f t="shared" si="0"/>
        <v>7</v>
      </c>
      <c r="B14" s="1" t="s">
        <v>329</v>
      </c>
      <c r="C14" s="2"/>
      <c r="D14" s="4"/>
      <c r="E14" s="72"/>
      <c r="F14" s="72"/>
      <c r="G14" s="72"/>
      <c r="H14" s="73"/>
      <c r="I14" s="73"/>
      <c r="J14" s="74"/>
      <c r="K14" s="70">
        <v>1000</v>
      </c>
    </row>
    <row r="15" spans="1:11" ht="15" x14ac:dyDescent="0.25">
      <c r="A15" s="64">
        <f t="shared" si="0"/>
        <v>8</v>
      </c>
      <c r="B15" s="1" t="s">
        <v>331</v>
      </c>
      <c r="C15" s="2"/>
      <c r="D15" s="4"/>
      <c r="E15" s="72"/>
      <c r="F15" s="72"/>
      <c r="G15" s="72"/>
      <c r="H15" s="73"/>
      <c r="I15" s="73"/>
      <c r="J15" s="74"/>
      <c r="K15" s="70">
        <v>656.95</v>
      </c>
    </row>
    <row r="16" spans="1:11" ht="15" x14ac:dyDescent="0.25">
      <c r="A16" s="64">
        <f t="shared" si="0"/>
        <v>9</v>
      </c>
      <c r="B16" s="1" t="s">
        <v>332</v>
      </c>
      <c r="C16" s="2"/>
      <c r="D16" s="4"/>
      <c r="E16" s="72"/>
      <c r="F16" s="72"/>
      <c r="G16" s="72"/>
      <c r="H16" s="73"/>
      <c r="I16" s="73"/>
      <c r="J16" s="74"/>
      <c r="K16" s="70">
        <f>289.52+1164.86+15.58+34.98</f>
        <v>1504.9399999999998</v>
      </c>
    </row>
    <row r="17" spans="1:11" ht="15" x14ac:dyDescent="0.25">
      <c r="A17" s="64">
        <f t="shared" si="0"/>
        <v>10</v>
      </c>
      <c r="B17" s="1" t="s">
        <v>333</v>
      </c>
      <c r="C17" s="2"/>
      <c r="D17" s="4"/>
      <c r="E17" s="72"/>
      <c r="F17" s="72"/>
      <c r="G17" s="72"/>
      <c r="H17" s="73"/>
      <c r="I17" s="73"/>
      <c r="J17" s="74"/>
      <c r="K17" s="70">
        <f>300+636</f>
        <v>936</v>
      </c>
    </row>
    <row r="18" spans="1:11" ht="15" x14ac:dyDescent="0.25">
      <c r="A18" s="64">
        <f t="shared" si="0"/>
        <v>11</v>
      </c>
      <c r="B18" s="1" t="s">
        <v>334</v>
      </c>
      <c r="C18" s="2"/>
      <c r="D18" s="4"/>
      <c r="E18" s="72"/>
      <c r="F18" s="72"/>
      <c r="G18" s="72"/>
      <c r="H18" s="73"/>
      <c r="I18" s="73"/>
      <c r="J18" s="74"/>
      <c r="K18" s="70">
        <f>331.8+176.66</f>
        <v>508.46000000000004</v>
      </c>
    </row>
    <row r="19" spans="1:11" ht="15" x14ac:dyDescent="0.25">
      <c r="A19" s="64">
        <f t="shared" si="0"/>
        <v>12</v>
      </c>
      <c r="B19" s="1" t="s">
        <v>336</v>
      </c>
      <c r="C19" s="2"/>
      <c r="D19" s="4"/>
      <c r="E19" s="72"/>
      <c r="F19" s="72"/>
      <c r="G19" s="72"/>
      <c r="H19" s="73"/>
      <c r="I19" s="73"/>
      <c r="J19" s="74"/>
      <c r="K19" s="70">
        <v>166.81</v>
      </c>
    </row>
    <row r="20" spans="1:11" ht="15" x14ac:dyDescent="0.25">
      <c r="A20" s="64">
        <f t="shared" si="0"/>
        <v>13</v>
      </c>
      <c r="B20" s="1" t="s">
        <v>231</v>
      </c>
      <c r="C20" s="2"/>
      <c r="D20" s="4"/>
      <c r="E20" s="72"/>
      <c r="F20" s="72"/>
      <c r="G20" s="72"/>
      <c r="H20" s="73"/>
      <c r="I20" s="73"/>
      <c r="J20" s="74"/>
      <c r="K20" s="70">
        <f>58.3+41.38</f>
        <v>99.68</v>
      </c>
    </row>
    <row r="21" spans="1:11" ht="15" x14ac:dyDescent="0.25">
      <c r="A21" s="64">
        <f t="shared" si="0"/>
        <v>14</v>
      </c>
      <c r="B21" s="1" t="s">
        <v>335</v>
      </c>
      <c r="C21" s="2"/>
      <c r="D21" s="4"/>
      <c r="E21" s="72"/>
      <c r="F21" s="72"/>
      <c r="G21" s="72"/>
      <c r="H21" s="73"/>
      <c r="I21" s="73"/>
      <c r="J21" s="74"/>
      <c r="K21" s="70">
        <v>4851.29</v>
      </c>
    </row>
    <row r="22" spans="1:11" x14ac:dyDescent="0.2">
      <c r="A22" s="64">
        <f t="shared" si="0"/>
        <v>15</v>
      </c>
      <c r="B22" s="75" t="s">
        <v>57</v>
      </c>
      <c r="C22" s="66"/>
      <c r="D22" s="72"/>
      <c r="E22" s="72"/>
      <c r="F22" s="72"/>
      <c r="G22" s="72"/>
      <c r="H22" s="73"/>
      <c r="I22" s="73"/>
      <c r="J22" s="74"/>
      <c r="K22" s="76">
        <f>SUM(K8:K21)</f>
        <v>21458.280000000002</v>
      </c>
    </row>
    <row r="24" spans="1:11" x14ac:dyDescent="0.2">
      <c r="K24" s="77"/>
    </row>
  </sheetData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9B2C-4C58-47E0-815C-352D09A8B028}">
  <dimension ref="A1:L69"/>
  <sheetViews>
    <sheetView workbookViewId="0">
      <selection activeCell="F68" sqref="F68"/>
    </sheetView>
  </sheetViews>
  <sheetFormatPr defaultRowHeight="12.75" x14ac:dyDescent="0.2"/>
  <cols>
    <col min="1" max="1" width="9.140625" style="9"/>
    <col min="2" max="2" width="12" style="9" bestFit="1" customWidth="1"/>
    <col min="3" max="3" width="9.42578125" style="9" bestFit="1" customWidth="1"/>
    <col min="4" max="7" width="9.140625" style="9"/>
    <col min="8" max="8" width="32.28515625" style="9" bestFit="1" customWidth="1"/>
    <col min="9" max="9" width="10.5703125" style="9" bestFit="1" customWidth="1"/>
    <col min="10" max="10" width="9.28515625" style="9" bestFit="1" customWidth="1"/>
    <col min="11" max="11" width="36.7109375" style="9" bestFit="1" customWidth="1"/>
    <col min="12" max="12" width="17.5703125" style="9" bestFit="1" customWidth="1"/>
    <col min="13" max="16384" width="9.140625" style="9"/>
  </cols>
  <sheetData>
    <row r="1" spans="1:12" x14ac:dyDescent="0.2">
      <c r="A1" s="5"/>
      <c r="B1" s="6"/>
      <c r="C1" s="6"/>
      <c r="D1" s="7"/>
      <c r="E1" s="7"/>
      <c r="F1" s="5"/>
      <c r="G1" s="7"/>
      <c r="H1" s="7"/>
      <c r="I1" s="8"/>
      <c r="J1" s="8"/>
      <c r="K1" s="7"/>
      <c r="L1" s="7"/>
    </row>
    <row r="2" spans="1:12" x14ac:dyDescent="0.2">
      <c r="A2" s="10" t="s">
        <v>48</v>
      </c>
      <c r="B2" s="11"/>
      <c r="C2" s="12"/>
      <c r="D2" s="11"/>
      <c r="E2" s="11"/>
      <c r="F2" s="11"/>
      <c r="G2" s="11"/>
      <c r="H2" s="11"/>
      <c r="I2" s="13"/>
      <c r="J2" s="13"/>
      <c r="K2" s="11"/>
      <c r="L2" s="14"/>
    </row>
    <row r="3" spans="1:12" x14ac:dyDescent="0.2">
      <c r="A3" s="15" t="s">
        <v>562</v>
      </c>
      <c r="B3" s="16"/>
      <c r="C3" s="17"/>
      <c r="D3" s="16"/>
      <c r="E3" s="16"/>
      <c r="F3" s="16"/>
      <c r="G3" s="16"/>
      <c r="H3" s="16"/>
      <c r="I3" s="18"/>
      <c r="J3" s="18"/>
      <c r="K3" s="16"/>
      <c r="L3" s="19"/>
    </row>
    <row r="4" spans="1:12" x14ac:dyDescent="0.2">
      <c r="A4" s="15" t="s">
        <v>323</v>
      </c>
      <c r="B4" s="16"/>
      <c r="C4" s="17"/>
      <c r="D4" s="16"/>
      <c r="E4" s="16"/>
      <c r="F4" s="16"/>
      <c r="G4" s="16"/>
      <c r="H4" s="16"/>
      <c r="I4" s="18"/>
      <c r="J4" s="18"/>
      <c r="K4" s="16"/>
      <c r="L4" s="19"/>
    </row>
    <row r="5" spans="1:12" x14ac:dyDescent="0.2">
      <c r="A5" s="15" t="s">
        <v>69</v>
      </c>
      <c r="B5" s="16"/>
      <c r="C5" s="17"/>
      <c r="D5" s="16"/>
      <c r="E5" s="16"/>
      <c r="F5" s="16"/>
      <c r="G5" s="16"/>
      <c r="H5" s="16"/>
      <c r="I5" s="18"/>
      <c r="J5" s="18"/>
      <c r="K5" s="16"/>
      <c r="L5" s="19"/>
    </row>
    <row r="6" spans="1:12" x14ac:dyDescent="0.2">
      <c r="A6" s="20"/>
      <c r="B6" s="21"/>
      <c r="C6" s="21"/>
      <c r="D6" s="22"/>
      <c r="E6" s="22"/>
      <c r="F6" s="23"/>
      <c r="G6" s="22"/>
      <c r="H6" s="22"/>
      <c r="I6" s="24"/>
      <c r="J6" s="24"/>
      <c r="K6" s="22"/>
      <c r="L6" s="25"/>
    </row>
    <row r="7" spans="1:12" x14ac:dyDescent="0.2">
      <c r="A7" s="26" t="s">
        <v>50</v>
      </c>
      <c r="B7" s="27" t="s">
        <v>0</v>
      </c>
      <c r="C7" s="27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9" t="s">
        <v>7</v>
      </c>
      <c r="J7" s="29" t="s">
        <v>8</v>
      </c>
      <c r="K7" s="28" t="s">
        <v>9</v>
      </c>
      <c r="L7" s="28" t="s">
        <v>10</v>
      </c>
    </row>
    <row r="8" spans="1:12" x14ac:dyDescent="0.2">
      <c r="A8" s="30"/>
      <c r="B8" s="31" t="s">
        <v>53</v>
      </c>
      <c r="C8" s="31" t="s">
        <v>54</v>
      </c>
      <c r="D8" s="32" t="s">
        <v>60</v>
      </c>
      <c r="E8" s="32" t="s">
        <v>61</v>
      </c>
      <c r="F8" s="32" t="s">
        <v>62</v>
      </c>
      <c r="G8" s="32" t="s">
        <v>63</v>
      </c>
      <c r="H8" s="32" t="s">
        <v>64</v>
      </c>
      <c r="I8" s="33" t="s">
        <v>65</v>
      </c>
      <c r="J8" s="33" t="s">
        <v>66</v>
      </c>
      <c r="K8" s="32" t="s">
        <v>67</v>
      </c>
      <c r="L8" s="32" t="s">
        <v>68</v>
      </c>
    </row>
    <row r="9" spans="1:12" x14ac:dyDescent="0.2">
      <c r="A9" s="34">
        <v>1</v>
      </c>
      <c r="B9" s="35">
        <v>930.21</v>
      </c>
      <c r="C9" s="35">
        <v>232.03</v>
      </c>
      <c r="D9" s="36" t="s">
        <v>251</v>
      </c>
      <c r="E9" s="36" t="s">
        <v>252</v>
      </c>
      <c r="F9" s="37"/>
      <c r="G9" s="36">
        <v>14769</v>
      </c>
      <c r="H9" s="36" t="s">
        <v>253</v>
      </c>
      <c r="I9" s="38">
        <v>3500</v>
      </c>
      <c r="J9" s="38">
        <v>0</v>
      </c>
      <c r="K9" s="36" t="s">
        <v>254</v>
      </c>
      <c r="L9" s="36" t="s">
        <v>255</v>
      </c>
    </row>
    <row r="10" spans="1:12" x14ac:dyDescent="0.2">
      <c r="A10" s="34">
        <f>A9+1</f>
        <v>2</v>
      </c>
      <c r="B10" s="35">
        <v>930.21</v>
      </c>
      <c r="C10" s="35">
        <v>232.03</v>
      </c>
      <c r="D10" s="36" t="s">
        <v>251</v>
      </c>
      <c r="E10" s="36" t="s">
        <v>109</v>
      </c>
      <c r="F10" s="37"/>
      <c r="G10" s="36">
        <v>14670</v>
      </c>
      <c r="H10" s="36" t="s">
        <v>77</v>
      </c>
      <c r="I10" s="38">
        <v>34.76</v>
      </c>
      <c r="J10" s="38">
        <v>0</v>
      </c>
      <c r="K10" s="36" t="s">
        <v>256</v>
      </c>
      <c r="L10" s="36" t="s">
        <v>111</v>
      </c>
    </row>
    <row r="11" spans="1:12" x14ac:dyDescent="0.2">
      <c r="A11" s="34">
        <f t="shared" ref="A11:A67" si="0">A10+1</f>
        <v>3</v>
      </c>
      <c r="B11" s="35">
        <v>930.21</v>
      </c>
      <c r="C11" s="35">
        <v>232.03</v>
      </c>
      <c r="D11" s="36" t="s">
        <v>251</v>
      </c>
      <c r="E11" s="36" t="s">
        <v>257</v>
      </c>
      <c r="F11" s="37"/>
      <c r="G11" s="36">
        <v>14108</v>
      </c>
      <c r="H11" s="36" t="s">
        <v>258</v>
      </c>
      <c r="I11" s="38">
        <v>1164.8599999999999</v>
      </c>
      <c r="J11" s="38">
        <v>0</v>
      </c>
      <c r="K11" s="36" t="s">
        <v>259</v>
      </c>
      <c r="L11" s="36" t="s">
        <v>260</v>
      </c>
    </row>
    <row r="12" spans="1:12" x14ac:dyDescent="0.2">
      <c r="A12" s="34">
        <f t="shared" si="0"/>
        <v>4</v>
      </c>
      <c r="B12" s="35">
        <v>930.21</v>
      </c>
      <c r="C12" s="35">
        <v>232.03</v>
      </c>
      <c r="D12" s="36" t="s">
        <v>251</v>
      </c>
      <c r="E12" s="36" t="s">
        <v>31</v>
      </c>
      <c r="F12" s="37"/>
      <c r="G12" s="36">
        <v>1122</v>
      </c>
      <c r="H12" s="36" t="s">
        <v>151</v>
      </c>
      <c r="I12" s="38">
        <v>331.8</v>
      </c>
      <c r="J12" s="38">
        <v>0</v>
      </c>
      <c r="K12" s="36" t="s">
        <v>261</v>
      </c>
      <c r="L12" s="36" t="s">
        <v>262</v>
      </c>
    </row>
    <row r="13" spans="1:12" x14ac:dyDescent="0.2">
      <c r="A13" s="34">
        <f t="shared" si="0"/>
        <v>5</v>
      </c>
      <c r="B13" s="35">
        <v>930.21</v>
      </c>
      <c r="C13" s="35">
        <v>232.03</v>
      </c>
      <c r="D13" s="36" t="s">
        <v>251</v>
      </c>
      <c r="E13" s="36" t="s">
        <v>263</v>
      </c>
      <c r="F13" s="37"/>
      <c r="G13" s="36">
        <v>14589</v>
      </c>
      <c r="H13" s="36" t="s">
        <v>264</v>
      </c>
      <c r="I13" s="38">
        <v>1750</v>
      </c>
      <c r="J13" s="38">
        <v>0</v>
      </c>
      <c r="K13" s="36" t="s">
        <v>265</v>
      </c>
      <c r="L13" s="36" t="s">
        <v>266</v>
      </c>
    </row>
    <row r="14" spans="1:12" x14ac:dyDescent="0.2">
      <c r="A14" s="34">
        <f t="shared" si="0"/>
        <v>6</v>
      </c>
      <c r="B14" s="35">
        <v>930.21</v>
      </c>
      <c r="C14" s="35">
        <v>232.03</v>
      </c>
      <c r="D14" s="36" t="s">
        <v>251</v>
      </c>
      <c r="E14" s="36" t="s">
        <v>263</v>
      </c>
      <c r="F14" s="37"/>
      <c r="G14" s="36">
        <v>12611</v>
      </c>
      <c r="H14" s="36" t="s">
        <v>267</v>
      </c>
      <c r="I14" s="38">
        <v>300</v>
      </c>
      <c r="J14" s="38">
        <v>0</v>
      </c>
      <c r="K14" s="36" t="s">
        <v>268</v>
      </c>
      <c r="L14" s="36" t="s">
        <v>269</v>
      </c>
    </row>
    <row r="15" spans="1:12" x14ac:dyDescent="0.2">
      <c r="A15" s="34">
        <f t="shared" si="0"/>
        <v>7</v>
      </c>
      <c r="B15" s="35">
        <v>930.21</v>
      </c>
      <c r="C15" s="35">
        <v>232.03</v>
      </c>
      <c r="D15" s="36" t="s">
        <v>251</v>
      </c>
      <c r="E15" s="36" t="s">
        <v>263</v>
      </c>
      <c r="F15" s="37"/>
      <c r="G15" s="36">
        <v>14382</v>
      </c>
      <c r="H15" s="36" t="s">
        <v>270</v>
      </c>
      <c r="I15" s="38">
        <v>100</v>
      </c>
      <c r="J15" s="38">
        <v>0</v>
      </c>
      <c r="K15" s="36" t="s">
        <v>271</v>
      </c>
      <c r="L15" s="36" t="s">
        <v>272</v>
      </c>
    </row>
    <row r="16" spans="1:12" x14ac:dyDescent="0.2">
      <c r="A16" s="34">
        <f t="shared" si="0"/>
        <v>8</v>
      </c>
      <c r="B16" s="35">
        <v>930.21</v>
      </c>
      <c r="C16" s="35">
        <v>232.03</v>
      </c>
      <c r="D16" s="36" t="s">
        <v>251</v>
      </c>
      <c r="E16" s="36" t="s">
        <v>263</v>
      </c>
      <c r="F16" s="37"/>
      <c r="G16" s="36">
        <v>1183</v>
      </c>
      <c r="H16" s="36" t="s">
        <v>157</v>
      </c>
      <c r="I16" s="38">
        <v>1000</v>
      </c>
      <c r="J16" s="38">
        <v>0</v>
      </c>
      <c r="K16" s="36" t="s">
        <v>273</v>
      </c>
      <c r="L16" s="36" t="s">
        <v>274</v>
      </c>
    </row>
    <row r="17" spans="1:12" x14ac:dyDescent="0.2">
      <c r="A17" s="34">
        <f t="shared" si="0"/>
        <v>9</v>
      </c>
      <c r="B17" s="35">
        <v>930.21</v>
      </c>
      <c r="C17" s="35">
        <v>232.03</v>
      </c>
      <c r="D17" s="36" t="s">
        <v>251</v>
      </c>
      <c r="E17" s="36" t="s">
        <v>156</v>
      </c>
      <c r="F17" s="37"/>
      <c r="G17" s="36">
        <v>1414</v>
      </c>
      <c r="H17" s="36" t="s">
        <v>195</v>
      </c>
      <c r="I17" s="38">
        <v>656.95</v>
      </c>
      <c r="J17" s="38">
        <v>0</v>
      </c>
      <c r="K17" s="36" t="s">
        <v>275</v>
      </c>
      <c r="L17" s="36" t="s">
        <v>276</v>
      </c>
    </row>
    <row r="18" spans="1:12" x14ac:dyDescent="0.2">
      <c r="A18" s="34">
        <f t="shared" si="0"/>
        <v>10</v>
      </c>
      <c r="B18" s="35">
        <v>930.21</v>
      </c>
      <c r="C18" s="35">
        <v>232.03</v>
      </c>
      <c r="D18" s="36" t="s">
        <v>251</v>
      </c>
      <c r="E18" s="36" t="s">
        <v>156</v>
      </c>
      <c r="F18" s="37"/>
      <c r="G18" s="36">
        <v>1414</v>
      </c>
      <c r="H18" s="36" t="s">
        <v>195</v>
      </c>
      <c r="I18" s="38">
        <v>34.979999999999997</v>
      </c>
      <c r="J18" s="38">
        <v>0</v>
      </c>
      <c r="K18" s="36" t="s">
        <v>277</v>
      </c>
      <c r="L18" s="36" t="s">
        <v>278</v>
      </c>
    </row>
    <row r="19" spans="1:12" x14ac:dyDescent="0.2">
      <c r="A19" s="34">
        <f t="shared" si="0"/>
        <v>11</v>
      </c>
      <c r="B19" s="35">
        <v>930.21</v>
      </c>
      <c r="C19" s="35">
        <v>232.03</v>
      </c>
      <c r="D19" s="36" t="s">
        <v>251</v>
      </c>
      <c r="E19" s="36" t="s">
        <v>156</v>
      </c>
      <c r="F19" s="37"/>
      <c r="G19" s="36">
        <v>1414</v>
      </c>
      <c r="H19" s="36" t="s">
        <v>195</v>
      </c>
      <c r="I19" s="38">
        <v>201.76</v>
      </c>
      <c r="J19" s="38">
        <v>0</v>
      </c>
      <c r="K19" s="36" t="s">
        <v>279</v>
      </c>
      <c r="L19" s="36" t="s">
        <v>280</v>
      </c>
    </row>
    <row r="20" spans="1:12" x14ac:dyDescent="0.2">
      <c r="A20" s="34">
        <f t="shared" si="0"/>
        <v>12</v>
      </c>
      <c r="B20" s="35">
        <v>930.21</v>
      </c>
      <c r="C20" s="35">
        <v>232.03</v>
      </c>
      <c r="D20" s="36" t="s">
        <v>251</v>
      </c>
      <c r="E20" s="36" t="s">
        <v>160</v>
      </c>
      <c r="F20" s="37"/>
      <c r="G20" s="36">
        <v>1765</v>
      </c>
      <c r="H20" s="36" t="s">
        <v>281</v>
      </c>
      <c r="I20" s="38">
        <v>1693</v>
      </c>
      <c r="J20" s="38">
        <v>0</v>
      </c>
      <c r="K20" s="36" t="s">
        <v>282</v>
      </c>
      <c r="L20" s="36" t="s">
        <v>283</v>
      </c>
    </row>
    <row r="21" spans="1:12" x14ac:dyDescent="0.2">
      <c r="A21" s="34">
        <f t="shared" si="0"/>
        <v>13</v>
      </c>
      <c r="B21" s="35">
        <v>930.21</v>
      </c>
      <c r="C21" s="35">
        <v>131.1</v>
      </c>
      <c r="D21" s="36" t="s">
        <v>284</v>
      </c>
      <c r="E21" s="36" t="s">
        <v>285</v>
      </c>
      <c r="F21" s="37"/>
      <c r="G21" s="40"/>
      <c r="H21" s="40"/>
      <c r="I21" s="38">
        <v>1003.2</v>
      </c>
      <c r="J21" s="38">
        <v>0</v>
      </c>
      <c r="K21" s="36" t="s">
        <v>286</v>
      </c>
      <c r="L21" s="40"/>
    </row>
    <row r="22" spans="1:12" x14ac:dyDescent="0.2">
      <c r="A22" s="34">
        <f t="shared" si="0"/>
        <v>14</v>
      </c>
      <c r="B22" s="35">
        <v>930.21</v>
      </c>
      <c r="C22" s="35">
        <v>131.1</v>
      </c>
      <c r="D22" s="36" t="s">
        <v>287</v>
      </c>
      <c r="E22" s="36" t="s">
        <v>285</v>
      </c>
      <c r="F22" s="37"/>
      <c r="G22" s="40"/>
      <c r="H22" s="40"/>
      <c r="I22" s="38">
        <v>612.96</v>
      </c>
      <c r="J22" s="38">
        <v>0</v>
      </c>
      <c r="K22" s="36" t="s">
        <v>288</v>
      </c>
      <c r="L22" s="40"/>
    </row>
    <row r="23" spans="1:12" x14ac:dyDescent="0.2">
      <c r="A23" s="34">
        <f t="shared" si="0"/>
        <v>15</v>
      </c>
      <c r="B23" s="35">
        <v>930.21</v>
      </c>
      <c r="C23" s="35">
        <v>131.1</v>
      </c>
      <c r="D23" s="36" t="s">
        <v>287</v>
      </c>
      <c r="E23" s="36" t="s">
        <v>285</v>
      </c>
      <c r="F23" s="37"/>
      <c r="G23" s="40"/>
      <c r="H23" s="40"/>
      <c r="I23" s="38">
        <v>743.64</v>
      </c>
      <c r="J23" s="38">
        <v>0</v>
      </c>
      <c r="K23" s="36" t="s">
        <v>288</v>
      </c>
      <c r="L23" s="40"/>
    </row>
    <row r="24" spans="1:12" x14ac:dyDescent="0.2">
      <c r="A24" s="34">
        <f t="shared" si="0"/>
        <v>16</v>
      </c>
      <c r="B24" s="35">
        <v>930.21</v>
      </c>
      <c r="C24" s="35">
        <v>131.1</v>
      </c>
      <c r="D24" s="36" t="s">
        <v>287</v>
      </c>
      <c r="E24" s="36" t="s">
        <v>285</v>
      </c>
      <c r="F24" s="37"/>
      <c r="G24" s="40"/>
      <c r="H24" s="40"/>
      <c r="I24" s="38">
        <v>183.26</v>
      </c>
      <c r="J24" s="38">
        <v>0</v>
      </c>
      <c r="K24" s="36" t="s">
        <v>288</v>
      </c>
      <c r="L24" s="40"/>
    </row>
    <row r="25" spans="1:12" x14ac:dyDescent="0.2">
      <c r="A25" s="34">
        <f t="shared" si="0"/>
        <v>17</v>
      </c>
      <c r="B25" s="35">
        <v>930.21</v>
      </c>
      <c r="C25" s="35">
        <v>232.03</v>
      </c>
      <c r="D25" s="36" t="s">
        <v>251</v>
      </c>
      <c r="E25" s="36" t="s">
        <v>32</v>
      </c>
      <c r="F25" s="37"/>
      <c r="G25" s="36">
        <v>1106</v>
      </c>
      <c r="H25" s="36" t="s">
        <v>289</v>
      </c>
      <c r="I25" s="38">
        <v>3926.67</v>
      </c>
      <c r="J25" s="38">
        <v>0</v>
      </c>
      <c r="K25" s="36" t="s">
        <v>290</v>
      </c>
      <c r="L25" s="36" t="s">
        <v>291</v>
      </c>
    </row>
    <row r="26" spans="1:12" x14ac:dyDescent="0.2">
      <c r="A26" s="34">
        <f t="shared" si="0"/>
        <v>18</v>
      </c>
      <c r="B26" s="35">
        <v>930.21</v>
      </c>
      <c r="C26" s="35">
        <v>232.03</v>
      </c>
      <c r="D26" s="36" t="s">
        <v>251</v>
      </c>
      <c r="E26" s="36" t="s">
        <v>292</v>
      </c>
      <c r="F26" s="37"/>
      <c r="G26" s="36">
        <v>1295</v>
      </c>
      <c r="H26" s="36" t="s">
        <v>13</v>
      </c>
      <c r="I26" s="38">
        <v>689</v>
      </c>
      <c r="J26" s="38">
        <v>0</v>
      </c>
      <c r="K26" s="36" t="s">
        <v>293</v>
      </c>
      <c r="L26" s="36" t="s">
        <v>294</v>
      </c>
    </row>
    <row r="27" spans="1:12" x14ac:dyDescent="0.2">
      <c r="A27" s="34">
        <f t="shared" si="0"/>
        <v>19</v>
      </c>
      <c r="B27" s="35">
        <v>930.21</v>
      </c>
      <c r="C27" s="35">
        <v>165.1</v>
      </c>
      <c r="D27" s="36" t="s">
        <v>295</v>
      </c>
      <c r="E27" s="36" t="s">
        <v>33</v>
      </c>
      <c r="F27" s="37"/>
      <c r="G27" s="40"/>
      <c r="H27" s="40"/>
      <c r="I27" s="38">
        <v>18.25</v>
      </c>
      <c r="J27" s="38">
        <v>0</v>
      </c>
      <c r="K27" s="36" t="s">
        <v>296</v>
      </c>
      <c r="L27" s="40"/>
    </row>
    <row r="28" spans="1:12" x14ac:dyDescent="0.2">
      <c r="A28" s="34">
        <f t="shared" si="0"/>
        <v>20</v>
      </c>
      <c r="B28" s="35">
        <v>930.21</v>
      </c>
      <c r="C28" s="35">
        <v>165.1</v>
      </c>
      <c r="D28" s="36" t="s">
        <v>295</v>
      </c>
      <c r="E28" s="36" t="s">
        <v>33</v>
      </c>
      <c r="F28" s="37"/>
      <c r="G28" s="40"/>
      <c r="H28" s="40"/>
      <c r="I28" s="38">
        <v>8.4</v>
      </c>
      <c r="J28" s="38">
        <v>0</v>
      </c>
      <c r="K28" s="36" t="s">
        <v>296</v>
      </c>
      <c r="L28" s="40"/>
    </row>
    <row r="29" spans="1:12" x14ac:dyDescent="0.2">
      <c r="A29" s="34">
        <f t="shared" si="0"/>
        <v>21</v>
      </c>
      <c r="B29" s="35">
        <v>930.21</v>
      </c>
      <c r="C29" s="35">
        <v>165.1</v>
      </c>
      <c r="D29" s="36" t="s">
        <v>295</v>
      </c>
      <c r="E29" s="36" t="s">
        <v>33</v>
      </c>
      <c r="F29" s="37"/>
      <c r="G29" s="40"/>
      <c r="H29" s="40"/>
      <c r="I29" s="38">
        <v>2.04</v>
      </c>
      <c r="J29" s="38">
        <v>0</v>
      </c>
      <c r="K29" s="36" t="s">
        <v>296</v>
      </c>
      <c r="L29" s="40"/>
    </row>
    <row r="30" spans="1:12" x14ac:dyDescent="0.2">
      <c r="A30" s="34">
        <f t="shared" si="0"/>
        <v>22</v>
      </c>
      <c r="B30" s="35">
        <v>930.21</v>
      </c>
      <c r="C30" s="35">
        <v>408.12</v>
      </c>
      <c r="D30" s="36" t="s">
        <v>297</v>
      </c>
      <c r="E30" s="36" t="s">
        <v>33</v>
      </c>
      <c r="F30" s="37"/>
      <c r="G30" s="40"/>
      <c r="H30" s="40"/>
      <c r="I30" s="38">
        <v>0.13</v>
      </c>
      <c r="J30" s="38">
        <v>0</v>
      </c>
      <c r="K30" s="36" t="s">
        <v>298</v>
      </c>
      <c r="L30" s="40"/>
    </row>
    <row r="31" spans="1:12" x14ac:dyDescent="0.2">
      <c r="A31" s="34">
        <f t="shared" si="0"/>
        <v>23</v>
      </c>
      <c r="B31" s="35">
        <v>930.21</v>
      </c>
      <c r="C31" s="35">
        <v>408.12</v>
      </c>
      <c r="D31" s="36" t="s">
        <v>297</v>
      </c>
      <c r="E31" s="36" t="s">
        <v>33</v>
      </c>
      <c r="F31" s="37"/>
      <c r="G31" s="40"/>
      <c r="H31" s="40"/>
      <c r="I31" s="38">
        <v>0.06</v>
      </c>
      <c r="J31" s="38">
        <v>0</v>
      </c>
      <c r="K31" s="36" t="s">
        <v>298</v>
      </c>
      <c r="L31" s="40"/>
    </row>
    <row r="32" spans="1:12" x14ac:dyDescent="0.2">
      <c r="A32" s="34">
        <f t="shared" si="0"/>
        <v>24</v>
      </c>
      <c r="B32" s="35">
        <v>930.21</v>
      </c>
      <c r="C32" s="35">
        <v>408.12</v>
      </c>
      <c r="D32" s="36" t="s">
        <v>297</v>
      </c>
      <c r="E32" s="36" t="s">
        <v>33</v>
      </c>
      <c r="F32" s="37"/>
      <c r="G32" s="40"/>
      <c r="H32" s="40"/>
      <c r="I32" s="38">
        <v>0.13</v>
      </c>
      <c r="J32" s="38">
        <v>0</v>
      </c>
      <c r="K32" s="36" t="s">
        <v>298</v>
      </c>
      <c r="L32" s="40"/>
    </row>
    <row r="33" spans="1:12" x14ac:dyDescent="0.2">
      <c r="A33" s="34">
        <f t="shared" si="0"/>
        <v>25</v>
      </c>
      <c r="B33" s="35">
        <v>930.21</v>
      </c>
      <c r="C33" s="35">
        <v>408.13</v>
      </c>
      <c r="D33" s="36" t="s">
        <v>297</v>
      </c>
      <c r="E33" s="36" t="s">
        <v>33</v>
      </c>
      <c r="F33" s="37"/>
      <c r="G33" s="40"/>
      <c r="H33" s="40"/>
      <c r="I33" s="38">
        <v>220.61</v>
      </c>
      <c r="J33" s="38">
        <v>0</v>
      </c>
      <c r="K33" s="36" t="s">
        <v>298</v>
      </c>
      <c r="L33" s="40"/>
    </row>
    <row r="34" spans="1:12" x14ac:dyDescent="0.2">
      <c r="A34" s="34">
        <f t="shared" si="0"/>
        <v>26</v>
      </c>
      <c r="B34" s="35">
        <v>930.21</v>
      </c>
      <c r="C34" s="35">
        <v>408.13</v>
      </c>
      <c r="D34" s="36" t="s">
        <v>297</v>
      </c>
      <c r="E34" s="36" t="s">
        <v>33</v>
      </c>
      <c r="F34" s="37"/>
      <c r="G34" s="40"/>
      <c r="H34" s="40"/>
      <c r="I34" s="38">
        <v>101.51</v>
      </c>
      <c r="J34" s="38">
        <v>0</v>
      </c>
      <c r="K34" s="36" t="s">
        <v>298</v>
      </c>
      <c r="L34" s="40"/>
    </row>
    <row r="35" spans="1:12" x14ac:dyDescent="0.2">
      <c r="A35" s="34">
        <f t="shared" si="0"/>
        <v>27</v>
      </c>
      <c r="B35" s="35">
        <v>930.21</v>
      </c>
      <c r="C35" s="35">
        <v>408.13</v>
      </c>
      <c r="D35" s="36" t="s">
        <v>297</v>
      </c>
      <c r="E35" s="36" t="s">
        <v>33</v>
      </c>
      <c r="F35" s="37"/>
      <c r="G35" s="40"/>
      <c r="H35" s="40"/>
      <c r="I35" s="38">
        <v>24.76</v>
      </c>
      <c r="J35" s="38">
        <v>0</v>
      </c>
      <c r="K35" s="36" t="s">
        <v>298</v>
      </c>
      <c r="L35" s="40"/>
    </row>
    <row r="36" spans="1:12" x14ac:dyDescent="0.2">
      <c r="A36" s="34">
        <f t="shared" si="0"/>
        <v>28</v>
      </c>
      <c r="B36" s="35">
        <v>930.21</v>
      </c>
      <c r="C36" s="35">
        <v>408.14</v>
      </c>
      <c r="D36" s="36" t="s">
        <v>297</v>
      </c>
      <c r="E36" s="36" t="s">
        <v>33</v>
      </c>
      <c r="F36" s="37"/>
      <c r="G36" s="40"/>
      <c r="H36" s="40"/>
      <c r="I36" s="38">
        <v>0</v>
      </c>
      <c r="J36" s="38">
        <v>-0.1</v>
      </c>
      <c r="K36" s="36" t="s">
        <v>298</v>
      </c>
      <c r="L36" s="40"/>
    </row>
    <row r="37" spans="1:12" x14ac:dyDescent="0.2">
      <c r="A37" s="34">
        <f t="shared" si="0"/>
        <v>29</v>
      </c>
      <c r="B37" s="35">
        <v>930.21</v>
      </c>
      <c r="C37" s="35">
        <v>408.14</v>
      </c>
      <c r="D37" s="36" t="s">
        <v>297</v>
      </c>
      <c r="E37" s="36" t="s">
        <v>33</v>
      </c>
      <c r="F37" s="37"/>
      <c r="G37" s="40"/>
      <c r="H37" s="40"/>
      <c r="I37" s="38">
        <v>0</v>
      </c>
      <c r="J37" s="38">
        <v>-0.05</v>
      </c>
      <c r="K37" s="36" t="s">
        <v>298</v>
      </c>
      <c r="L37" s="40"/>
    </row>
    <row r="38" spans="1:12" x14ac:dyDescent="0.2">
      <c r="A38" s="34">
        <f t="shared" si="0"/>
        <v>30</v>
      </c>
      <c r="B38" s="35">
        <v>930.21</v>
      </c>
      <c r="C38" s="35">
        <v>408.14</v>
      </c>
      <c r="D38" s="36" t="s">
        <v>297</v>
      </c>
      <c r="E38" s="36" t="s">
        <v>33</v>
      </c>
      <c r="F38" s="37"/>
      <c r="G38" s="40"/>
      <c r="H38" s="40"/>
      <c r="I38" s="38">
        <v>0</v>
      </c>
      <c r="J38" s="38">
        <v>-0.05</v>
      </c>
      <c r="K38" s="36" t="s">
        <v>298</v>
      </c>
      <c r="L38" s="40"/>
    </row>
    <row r="39" spans="1:12" x14ac:dyDescent="0.2">
      <c r="A39" s="34">
        <f t="shared" si="0"/>
        <v>31</v>
      </c>
      <c r="B39" s="35">
        <v>930.21</v>
      </c>
      <c r="C39" s="35">
        <v>926</v>
      </c>
      <c r="D39" s="36" t="s">
        <v>299</v>
      </c>
      <c r="E39" s="36" t="s">
        <v>33</v>
      </c>
      <c r="F39" s="37"/>
      <c r="G39" s="40"/>
      <c r="H39" s="40"/>
      <c r="I39" s="38">
        <v>115.78</v>
      </c>
      <c r="J39" s="38">
        <v>0</v>
      </c>
      <c r="K39" s="36" t="s">
        <v>300</v>
      </c>
      <c r="L39" s="40"/>
    </row>
    <row r="40" spans="1:12" x14ac:dyDescent="0.2">
      <c r="A40" s="34">
        <f t="shared" si="0"/>
        <v>32</v>
      </c>
      <c r="B40" s="35">
        <v>930.21</v>
      </c>
      <c r="C40" s="35">
        <v>926</v>
      </c>
      <c r="D40" s="36" t="s">
        <v>299</v>
      </c>
      <c r="E40" s="36" t="s">
        <v>33</v>
      </c>
      <c r="F40" s="37"/>
      <c r="G40" s="40"/>
      <c r="H40" s="40"/>
      <c r="I40" s="38">
        <v>53.27</v>
      </c>
      <c r="J40" s="38">
        <v>0</v>
      </c>
      <c r="K40" s="36" t="s">
        <v>300</v>
      </c>
      <c r="L40" s="40"/>
    </row>
    <row r="41" spans="1:12" x14ac:dyDescent="0.2">
      <c r="A41" s="34">
        <f t="shared" si="0"/>
        <v>33</v>
      </c>
      <c r="B41" s="35">
        <v>930.21</v>
      </c>
      <c r="C41" s="35">
        <v>926</v>
      </c>
      <c r="D41" s="36" t="s">
        <v>299</v>
      </c>
      <c r="E41" s="36" t="s">
        <v>33</v>
      </c>
      <c r="F41" s="37"/>
      <c r="G41" s="40"/>
      <c r="H41" s="40"/>
      <c r="I41" s="38">
        <v>13.37</v>
      </c>
      <c r="J41" s="38">
        <v>0</v>
      </c>
      <c r="K41" s="36" t="s">
        <v>300</v>
      </c>
      <c r="L41" s="40"/>
    </row>
    <row r="42" spans="1:12" x14ac:dyDescent="0.2">
      <c r="A42" s="34">
        <f t="shared" si="0"/>
        <v>34</v>
      </c>
      <c r="B42" s="35">
        <v>930.21</v>
      </c>
      <c r="C42" s="35">
        <v>926.1</v>
      </c>
      <c r="D42" s="36" t="s">
        <v>301</v>
      </c>
      <c r="E42" s="36" t="s">
        <v>33</v>
      </c>
      <c r="F42" s="37"/>
      <c r="G42" s="40"/>
      <c r="H42" s="40"/>
      <c r="I42" s="38">
        <v>404.57</v>
      </c>
      <c r="J42" s="38">
        <v>0</v>
      </c>
      <c r="K42" s="36" t="s">
        <v>302</v>
      </c>
      <c r="L42" s="40"/>
    </row>
    <row r="43" spans="1:12" x14ac:dyDescent="0.2">
      <c r="A43" s="34">
        <f t="shared" si="0"/>
        <v>35</v>
      </c>
      <c r="B43" s="35">
        <v>930.21</v>
      </c>
      <c r="C43" s="35">
        <v>926.1</v>
      </c>
      <c r="D43" s="36" t="s">
        <v>301</v>
      </c>
      <c r="E43" s="36" t="s">
        <v>33</v>
      </c>
      <c r="F43" s="37"/>
      <c r="G43" s="40"/>
      <c r="H43" s="40"/>
      <c r="I43" s="38">
        <v>186.15</v>
      </c>
      <c r="J43" s="38">
        <v>0</v>
      </c>
      <c r="K43" s="36" t="s">
        <v>302</v>
      </c>
      <c r="L43" s="40"/>
    </row>
    <row r="44" spans="1:12" x14ac:dyDescent="0.2">
      <c r="A44" s="34">
        <f t="shared" si="0"/>
        <v>36</v>
      </c>
      <c r="B44" s="35">
        <v>930.21</v>
      </c>
      <c r="C44" s="35">
        <v>926.1</v>
      </c>
      <c r="D44" s="36" t="s">
        <v>301</v>
      </c>
      <c r="E44" s="36" t="s">
        <v>33</v>
      </c>
      <c r="F44" s="37"/>
      <c r="G44" s="40"/>
      <c r="H44" s="40"/>
      <c r="I44" s="38">
        <v>45.59</v>
      </c>
      <c r="J44" s="38">
        <v>0</v>
      </c>
      <c r="K44" s="36" t="s">
        <v>302</v>
      </c>
      <c r="L44" s="40"/>
    </row>
    <row r="45" spans="1:12" x14ac:dyDescent="0.2">
      <c r="A45" s="34">
        <f t="shared" si="0"/>
        <v>37</v>
      </c>
      <c r="B45" s="35">
        <v>930.21</v>
      </c>
      <c r="C45" s="35">
        <v>926.1</v>
      </c>
      <c r="D45" s="36" t="s">
        <v>303</v>
      </c>
      <c r="E45" s="36" t="s">
        <v>33</v>
      </c>
      <c r="F45" s="37"/>
      <c r="G45" s="40"/>
      <c r="H45" s="40"/>
      <c r="I45" s="38">
        <v>23.74</v>
      </c>
      <c r="J45" s="38">
        <v>0</v>
      </c>
      <c r="K45" s="36" t="s">
        <v>304</v>
      </c>
      <c r="L45" s="40"/>
    </row>
    <row r="46" spans="1:12" x14ac:dyDescent="0.2">
      <c r="A46" s="34">
        <f t="shared" si="0"/>
        <v>38</v>
      </c>
      <c r="B46" s="35">
        <v>930.21</v>
      </c>
      <c r="C46" s="35">
        <v>926.1</v>
      </c>
      <c r="D46" s="36" t="s">
        <v>303</v>
      </c>
      <c r="E46" s="36" t="s">
        <v>33</v>
      </c>
      <c r="F46" s="37"/>
      <c r="G46" s="40"/>
      <c r="H46" s="40"/>
      <c r="I46" s="38">
        <v>10.92</v>
      </c>
      <c r="J46" s="38">
        <v>0</v>
      </c>
      <c r="K46" s="36" t="s">
        <v>304</v>
      </c>
      <c r="L46" s="40"/>
    </row>
    <row r="47" spans="1:12" x14ac:dyDescent="0.2">
      <c r="A47" s="34">
        <f t="shared" si="0"/>
        <v>39</v>
      </c>
      <c r="B47" s="35">
        <v>930.21</v>
      </c>
      <c r="C47" s="35">
        <v>926.1</v>
      </c>
      <c r="D47" s="36" t="s">
        <v>303</v>
      </c>
      <c r="E47" s="36" t="s">
        <v>33</v>
      </c>
      <c r="F47" s="37"/>
      <c r="G47" s="40"/>
      <c r="H47" s="40"/>
      <c r="I47" s="38">
        <v>2.77</v>
      </c>
      <c r="J47" s="38">
        <v>0</v>
      </c>
      <c r="K47" s="36" t="s">
        <v>304</v>
      </c>
      <c r="L47" s="40"/>
    </row>
    <row r="48" spans="1:12" x14ac:dyDescent="0.2">
      <c r="A48" s="34">
        <f t="shared" si="0"/>
        <v>40</v>
      </c>
      <c r="B48" s="35">
        <v>930.21</v>
      </c>
      <c r="C48" s="35">
        <v>926.1</v>
      </c>
      <c r="D48" s="36" t="s">
        <v>305</v>
      </c>
      <c r="E48" s="36" t="s">
        <v>33</v>
      </c>
      <c r="F48" s="37"/>
      <c r="G48" s="40"/>
      <c r="H48" s="40"/>
      <c r="I48" s="38">
        <v>52.69</v>
      </c>
      <c r="J48" s="38">
        <v>0</v>
      </c>
      <c r="K48" s="36" t="s">
        <v>306</v>
      </c>
      <c r="L48" s="40"/>
    </row>
    <row r="49" spans="1:12" x14ac:dyDescent="0.2">
      <c r="A49" s="34">
        <f t="shared" si="0"/>
        <v>41</v>
      </c>
      <c r="B49" s="35">
        <v>930.21</v>
      </c>
      <c r="C49" s="35">
        <v>926.1</v>
      </c>
      <c r="D49" s="36" t="s">
        <v>305</v>
      </c>
      <c r="E49" s="36" t="s">
        <v>33</v>
      </c>
      <c r="F49" s="37"/>
      <c r="G49" s="40"/>
      <c r="H49" s="40"/>
      <c r="I49" s="38">
        <v>24.24</v>
      </c>
      <c r="J49" s="38">
        <v>0</v>
      </c>
      <c r="K49" s="36" t="s">
        <v>306</v>
      </c>
      <c r="L49" s="40"/>
    </row>
    <row r="50" spans="1:12" x14ac:dyDescent="0.2">
      <c r="A50" s="34">
        <f t="shared" si="0"/>
        <v>42</v>
      </c>
      <c r="B50" s="35">
        <v>930.21</v>
      </c>
      <c r="C50" s="35">
        <v>926.1</v>
      </c>
      <c r="D50" s="36" t="s">
        <v>305</v>
      </c>
      <c r="E50" s="36" t="s">
        <v>33</v>
      </c>
      <c r="F50" s="37"/>
      <c r="G50" s="40"/>
      <c r="H50" s="40"/>
      <c r="I50" s="38">
        <v>6.22</v>
      </c>
      <c r="J50" s="38">
        <v>0</v>
      </c>
      <c r="K50" s="36" t="s">
        <v>306</v>
      </c>
      <c r="L50" s="40"/>
    </row>
    <row r="51" spans="1:12" x14ac:dyDescent="0.2">
      <c r="A51" s="34">
        <f t="shared" si="0"/>
        <v>43</v>
      </c>
      <c r="B51" s="35">
        <v>930.21</v>
      </c>
      <c r="C51" s="35">
        <v>926.1</v>
      </c>
      <c r="D51" s="36" t="s">
        <v>307</v>
      </c>
      <c r="E51" s="36" t="s">
        <v>33</v>
      </c>
      <c r="F51" s="37"/>
      <c r="G51" s="40"/>
      <c r="H51" s="40"/>
      <c r="I51" s="38">
        <v>374.94</v>
      </c>
      <c r="J51" s="38">
        <v>0</v>
      </c>
      <c r="K51" s="36" t="s">
        <v>308</v>
      </c>
      <c r="L51" s="40"/>
    </row>
    <row r="52" spans="1:12" x14ac:dyDescent="0.2">
      <c r="A52" s="34">
        <f t="shared" si="0"/>
        <v>44</v>
      </c>
      <c r="B52" s="35">
        <v>930.21</v>
      </c>
      <c r="C52" s="35">
        <v>926.1</v>
      </c>
      <c r="D52" s="36" t="s">
        <v>307</v>
      </c>
      <c r="E52" s="36" t="s">
        <v>33</v>
      </c>
      <c r="F52" s="37"/>
      <c r="G52" s="40"/>
      <c r="H52" s="40"/>
      <c r="I52" s="38">
        <v>172.52</v>
      </c>
      <c r="J52" s="38">
        <v>0</v>
      </c>
      <c r="K52" s="36" t="s">
        <v>308</v>
      </c>
      <c r="L52" s="40"/>
    </row>
    <row r="53" spans="1:12" x14ac:dyDescent="0.2">
      <c r="A53" s="34">
        <f t="shared" si="0"/>
        <v>45</v>
      </c>
      <c r="B53" s="35">
        <v>930.21</v>
      </c>
      <c r="C53" s="35">
        <v>926.1</v>
      </c>
      <c r="D53" s="36" t="s">
        <v>307</v>
      </c>
      <c r="E53" s="36" t="s">
        <v>33</v>
      </c>
      <c r="F53" s="37"/>
      <c r="G53" s="40"/>
      <c r="H53" s="40"/>
      <c r="I53" s="38">
        <v>42.43</v>
      </c>
      <c r="J53" s="38">
        <v>0</v>
      </c>
      <c r="K53" s="36" t="s">
        <v>308</v>
      </c>
      <c r="L53" s="40"/>
    </row>
    <row r="54" spans="1:12" x14ac:dyDescent="0.2">
      <c r="A54" s="34">
        <f t="shared" si="0"/>
        <v>46</v>
      </c>
      <c r="B54" s="35">
        <v>930.21</v>
      </c>
      <c r="C54" s="35">
        <v>926.1</v>
      </c>
      <c r="D54" s="36" t="s">
        <v>309</v>
      </c>
      <c r="E54" s="36" t="s">
        <v>33</v>
      </c>
      <c r="F54" s="37"/>
      <c r="G54" s="40"/>
      <c r="H54" s="40"/>
      <c r="I54" s="38">
        <v>4.17</v>
      </c>
      <c r="J54" s="38">
        <v>0</v>
      </c>
      <c r="K54" s="36" t="s">
        <v>310</v>
      </c>
      <c r="L54" s="40"/>
    </row>
    <row r="55" spans="1:12" x14ac:dyDescent="0.2">
      <c r="A55" s="34">
        <f t="shared" si="0"/>
        <v>47</v>
      </c>
      <c r="B55" s="35">
        <v>930.21</v>
      </c>
      <c r="C55" s="35">
        <v>926.1</v>
      </c>
      <c r="D55" s="36" t="s">
        <v>309</v>
      </c>
      <c r="E55" s="36" t="s">
        <v>33</v>
      </c>
      <c r="F55" s="37"/>
      <c r="G55" s="40"/>
      <c r="H55" s="40"/>
      <c r="I55" s="38">
        <v>1.92</v>
      </c>
      <c r="J55" s="38">
        <v>0</v>
      </c>
      <c r="K55" s="36" t="s">
        <v>310</v>
      </c>
      <c r="L55" s="40"/>
    </row>
    <row r="56" spans="1:12" x14ac:dyDescent="0.2">
      <c r="A56" s="34">
        <f t="shared" si="0"/>
        <v>48</v>
      </c>
      <c r="B56" s="35">
        <v>930.21</v>
      </c>
      <c r="C56" s="35">
        <v>926.1</v>
      </c>
      <c r="D56" s="36" t="s">
        <v>309</v>
      </c>
      <c r="E56" s="36" t="s">
        <v>33</v>
      </c>
      <c r="F56" s="37"/>
      <c r="G56" s="40"/>
      <c r="H56" s="40"/>
      <c r="I56" s="38">
        <v>0.28000000000000003</v>
      </c>
      <c r="J56" s="38">
        <v>0</v>
      </c>
      <c r="K56" s="36" t="s">
        <v>310</v>
      </c>
      <c r="L56" s="40"/>
    </row>
    <row r="57" spans="1:12" x14ac:dyDescent="0.2">
      <c r="A57" s="34">
        <f t="shared" si="0"/>
        <v>49</v>
      </c>
      <c r="B57" s="35">
        <v>930.21</v>
      </c>
      <c r="C57" s="35">
        <v>926.1</v>
      </c>
      <c r="D57" s="36" t="s">
        <v>311</v>
      </c>
      <c r="E57" s="36" t="s">
        <v>33</v>
      </c>
      <c r="F57" s="37"/>
      <c r="G57" s="40"/>
      <c r="H57" s="40"/>
      <c r="I57" s="38">
        <v>24.53</v>
      </c>
      <c r="J57" s="38">
        <v>0</v>
      </c>
      <c r="K57" s="36" t="s">
        <v>312</v>
      </c>
      <c r="L57" s="40"/>
    </row>
    <row r="58" spans="1:12" x14ac:dyDescent="0.2">
      <c r="A58" s="34">
        <f t="shared" si="0"/>
        <v>50</v>
      </c>
      <c r="B58" s="35">
        <v>930.21</v>
      </c>
      <c r="C58" s="35">
        <v>926.1</v>
      </c>
      <c r="D58" s="36" t="s">
        <v>311</v>
      </c>
      <c r="E58" s="36" t="s">
        <v>33</v>
      </c>
      <c r="F58" s="37"/>
      <c r="G58" s="40"/>
      <c r="H58" s="40"/>
      <c r="I58" s="38">
        <v>11.29</v>
      </c>
      <c r="J58" s="38">
        <v>0</v>
      </c>
      <c r="K58" s="36" t="s">
        <v>312</v>
      </c>
      <c r="L58" s="40"/>
    </row>
    <row r="59" spans="1:12" x14ac:dyDescent="0.2">
      <c r="A59" s="34">
        <f t="shared" si="0"/>
        <v>51</v>
      </c>
      <c r="B59" s="35">
        <v>930.21</v>
      </c>
      <c r="C59" s="35">
        <v>926.1</v>
      </c>
      <c r="D59" s="36" t="s">
        <v>311</v>
      </c>
      <c r="E59" s="36" t="s">
        <v>33</v>
      </c>
      <c r="F59" s="37"/>
      <c r="G59" s="40"/>
      <c r="H59" s="40"/>
      <c r="I59" s="38">
        <v>2.97</v>
      </c>
      <c r="J59" s="38">
        <v>0</v>
      </c>
      <c r="K59" s="36" t="s">
        <v>312</v>
      </c>
      <c r="L59" s="40"/>
    </row>
    <row r="60" spans="1:12" x14ac:dyDescent="0.2">
      <c r="A60" s="34">
        <f t="shared" si="0"/>
        <v>52</v>
      </c>
      <c r="B60" s="35">
        <v>930.21</v>
      </c>
      <c r="C60" s="35">
        <v>184.1</v>
      </c>
      <c r="D60" s="36" t="s">
        <v>313</v>
      </c>
      <c r="E60" s="36" t="s">
        <v>33</v>
      </c>
      <c r="F60" s="37"/>
      <c r="G60" s="40"/>
      <c r="H60" s="40"/>
      <c r="I60" s="38">
        <v>358.18</v>
      </c>
      <c r="J60" s="38">
        <v>0</v>
      </c>
      <c r="K60" s="36" t="s">
        <v>314</v>
      </c>
      <c r="L60" s="40"/>
    </row>
    <row r="61" spans="1:12" x14ac:dyDescent="0.2">
      <c r="A61" s="34">
        <f t="shared" si="0"/>
        <v>53</v>
      </c>
      <c r="B61" s="35">
        <v>930.21</v>
      </c>
      <c r="C61" s="35">
        <v>232.03</v>
      </c>
      <c r="D61" s="36" t="s">
        <v>251</v>
      </c>
      <c r="E61" s="36" t="s">
        <v>34</v>
      </c>
      <c r="F61" s="37"/>
      <c r="G61" s="36">
        <v>1106</v>
      </c>
      <c r="H61" s="36" t="s">
        <v>289</v>
      </c>
      <c r="I61" s="38">
        <v>600</v>
      </c>
      <c r="J61" s="38">
        <v>0</v>
      </c>
      <c r="K61" s="36" t="s">
        <v>315</v>
      </c>
      <c r="L61" s="36" t="s">
        <v>316</v>
      </c>
    </row>
    <row r="62" spans="1:12" x14ac:dyDescent="0.2">
      <c r="A62" s="34">
        <f t="shared" si="0"/>
        <v>54</v>
      </c>
      <c r="B62" s="35">
        <v>930.21</v>
      </c>
      <c r="C62" s="35">
        <v>232.03</v>
      </c>
      <c r="D62" s="36" t="s">
        <v>251</v>
      </c>
      <c r="E62" s="36" t="s">
        <v>171</v>
      </c>
      <c r="F62" s="37"/>
      <c r="G62" s="36">
        <v>14670</v>
      </c>
      <c r="H62" s="36" t="s">
        <v>77</v>
      </c>
      <c r="I62" s="38">
        <v>176.66</v>
      </c>
      <c r="J62" s="38">
        <v>0</v>
      </c>
      <c r="K62" s="36" t="s">
        <v>317</v>
      </c>
      <c r="L62" s="36" t="s">
        <v>173</v>
      </c>
    </row>
    <row r="63" spans="1:12" x14ac:dyDescent="0.2">
      <c r="A63" s="34">
        <f t="shared" si="0"/>
        <v>55</v>
      </c>
      <c r="B63" s="35">
        <v>930.21</v>
      </c>
      <c r="C63" s="35">
        <v>232.03</v>
      </c>
      <c r="D63" s="36" t="s">
        <v>251</v>
      </c>
      <c r="E63" s="36" t="s">
        <v>171</v>
      </c>
      <c r="F63" s="37"/>
      <c r="G63" s="36">
        <v>14670</v>
      </c>
      <c r="H63" s="36" t="s">
        <v>77</v>
      </c>
      <c r="I63" s="38">
        <v>15.58</v>
      </c>
      <c r="J63" s="38">
        <v>0</v>
      </c>
      <c r="K63" s="36" t="s">
        <v>318</v>
      </c>
      <c r="L63" s="36" t="s">
        <v>173</v>
      </c>
    </row>
    <row r="64" spans="1:12" x14ac:dyDescent="0.2">
      <c r="A64" s="34">
        <f t="shared" si="0"/>
        <v>56</v>
      </c>
      <c r="B64" s="35">
        <v>930.21</v>
      </c>
      <c r="C64" s="35">
        <v>232.03</v>
      </c>
      <c r="D64" s="36" t="s">
        <v>251</v>
      </c>
      <c r="E64" s="36" t="s">
        <v>171</v>
      </c>
      <c r="F64" s="37"/>
      <c r="G64" s="36">
        <v>14670</v>
      </c>
      <c r="H64" s="36" t="s">
        <v>77</v>
      </c>
      <c r="I64" s="38">
        <v>58.3</v>
      </c>
      <c r="J64" s="38">
        <v>0</v>
      </c>
      <c r="K64" s="36" t="s">
        <v>319</v>
      </c>
      <c r="L64" s="36" t="s">
        <v>173</v>
      </c>
    </row>
    <row r="65" spans="1:12" x14ac:dyDescent="0.2">
      <c r="A65" s="34">
        <f t="shared" si="0"/>
        <v>57</v>
      </c>
      <c r="B65" s="35">
        <v>930.21</v>
      </c>
      <c r="C65" s="35">
        <v>232.03</v>
      </c>
      <c r="D65" s="36" t="s">
        <v>251</v>
      </c>
      <c r="E65" s="36" t="s">
        <v>171</v>
      </c>
      <c r="F65" s="37"/>
      <c r="G65" s="36">
        <v>14670</v>
      </c>
      <c r="H65" s="36" t="s">
        <v>77</v>
      </c>
      <c r="I65" s="38">
        <v>166.81</v>
      </c>
      <c r="J65" s="38">
        <v>0</v>
      </c>
      <c r="K65" s="36" t="s">
        <v>320</v>
      </c>
      <c r="L65" s="36" t="s">
        <v>173</v>
      </c>
    </row>
    <row r="66" spans="1:12" x14ac:dyDescent="0.2">
      <c r="A66" s="34">
        <f t="shared" si="0"/>
        <v>58</v>
      </c>
      <c r="B66" s="35">
        <v>930.21</v>
      </c>
      <c r="C66" s="35">
        <v>232.03</v>
      </c>
      <c r="D66" s="36" t="s">
        <v>251</v>
      </c>
      <c r="E66" s="36" t="s">
        <v>171</v>
      </c>
      <c r="F66" s="37"/>
      <c r="G66" s="36">
        <v>14670</v>
      </c>
      <c r="H66" s="36" t="s">
        <v>77</v>
      </c>
      <c r="I66" s="38">
        <v>41.34</v>
      </c>
      <c r="J66" s="38">
        <v>0</v>
      </c>
      <c r="K66" s="36" t="s">
        <v>321</v>
      </c>
      <c r="L66" s="36" t="s">
        <v>173</v>
      </c>
    </row>
    <row r="67" spans="1:12" x14ac:dyDescent="0.2">
      <c r="A67" s="34">
        <f t="shared" si="0"/>
        <v>59</v>
      </c>
      <c r="B67" s="35">
        <v>930.21</v>
      </c>
      <c r="C67" s="35">
        <v>232.03</v>
      </c>
      <c r="D67" s="36" t="s">
        <v>251</v>
      </c>
      <c r="E67" s="36" t="s">
        <v>171</v>
      </c>
      <c r="F67" s="37"/>
      <c r="G67" s="36">
        <v>14670</v>
      </c>
      <c r="H67" s="36" t="s">
        <v>77</v>
      </c>
      <c r="I67" s="38">
        <v>164.52</v>
      </c>
      <c r="J67" s="38">
        <v>0</v>
      </c>
      <c r="K67" s="36" t="s">
        <v>322</v>
      </c>
      <c r="L67" s="36" t="s">
        <v>173</v>
      </c>
    </row>
    <row r="68" spans="1:12" x14ac:dyDescent="0.2">
      <c r="A68" s="37"/>
      <c r="B68" s="37"/>
      <c r="C68" s="37"/>
      <c r="D68" s="37"/>
      <c r="E68" s="37"/>
      <c r="F68" s="37"/>
      <c r="G68" s="37"/>
      <c r="H68" s="37"/>
      <c r="I68" s="42"/>
      <c r="J68" s="42"/>
      <c r="K68" s="37"/>
      <c r="L68" s="37"/>
    </row>
    <row r="69" spans="1:12" x14ac:dyDescent="0.2">
      <c r="A69" s="37"/>
      <c r="B69" s="37"/>
      <c r="C69" s="37"/>
      <c r="D69" s="37"/>
      <c r="E69" s="37"/>
      <c r="F69" s="37"/>
      <c r="G69" s="37"/>
      <c r="H69" s="43" t="s">
        <v>70</v>
      </c>
      <c r="I69" s="87">
        <f>SUM(I9:J67)</f>
        <v>21458.280000000006</v>
      </c>
      <c r="J69" s="42"/>
      <c r="K69" s="37"/>
      <c r="L69" s="37"/>
    </row>
  </sheetData>
  <pageMargins left="0.45" right="0.45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F894-A73D-4F79-BF7E-D0003ECAFCD5}">
  <sheetPr>
    <pageSetUpPr fitToPage="1"/>
  </sheetPr>
  <dimension ref="A1:K24"/>
  <sheetViews>
    <sheetView workbookViewId="0">
      <selection activeCell="A3" sqref="A3"/>
    </sheetView>
  </sheetViews>
  <sheetFormatPr defaultRowHeight="12.75" x14ac:dyDescent="0.2"/>
  <cols>
    <col min="1" max="10" width="9.140625" style="9"/>
    <col min="11" max="11" width="12.7109375" style="9" bestFit="1" customWidth="1"/>
    <col min="12" max="16384" width="9.140625" style="9"/>
  </cols>
  <sheetData>
    <row r="1" spans="1:11" x14ac:dyDescent="0.2">
      <c r="A1" s="10" t="s">
        <v>48</v>
      </c>
      <c r="B1" s="12"/>
      <c r="C1" s="12"/>
      <c r="D1" s="11"/>
      <c r="E1" s="11"/>
      <c r="F1" s="11"/>
      <c r="G1" s="11"/>
      <c r="H1" s="13"/>
      <c r="I1" s="13"/>
      <c r="J1" s="11"/>
      <c r="K1" s="14"/>
    </row>
    <row r="2" spans="1:11" x14ac:dyDescent="0.2">
      <c r="A2" s="15" t="s">
        <v>562</v>
      </c>
      <c r="B2" s="17"/>
      <c r="C2" s="17"/>
      <c r="D2" s="16"/>
      <c r="E2" s="16"/>
      <c r="F2" s="16"/>
      <c r="G2" s="16"/>
      <c r="H2" s="18"/>
      <c r="I2" s="18"/>
      <c r="J2" s="16"/>
      <c r="K2" s="19"/>
    </row>
    <row r="3" spans="1:11" x14ac:dyDescent="0.2">
      <c r="A3" s="15" t="s">
        <v>553</v>
      </c>
      <c r="B3" s="17"/>
      <c r="C3" s="17"/>
      <c r="D3" s="16"/>
      <c r="E3" s="16"/>
      <c r="F3" s="16"/>
      <c r="G3" s="16"/>
      <c r="H3" s="18"/>
      <c r="I3" s="18"/>
      <c r="J3" s="16"/>
      <c r="K3" s="19"/>
    </row>
    <row r="4" spans="1:11" x14ac:dyDescent="0.2">
      <c r="A4" s="45" t="s">
        <v>58</v>
      </c>
      <c r="B4" s="46"/>
      <c r="C4" s="47"/>
      <c r="D4" s="16"/>
      <c r="E4" s="16"/>
      <c r="F4" s="16"/>
      <c r="G4" s="16"/>
      <c r="H4" s="18"/>
      <c r="I4" s="18"/>
      <c r="J4" s="16"/>
      <c r="K4" s="19"/>
    </row>
    <row r="5" spans="1:11" x14ac:dyDescent="0.2">
      <c r="A5" s="48"/>
      <c r="B5" s="49"/>
      <c r="C5" s="49"/>
      <c r="D5" s="50"/>
      <c r="E5" s="50"/>
      <c r="F5" s="50"/>
      <c r="G5" s="50"/>
      <c r="H5" s="51"/>
      <c r="I5" s="51"/>
      <c r="J5" s="50"/>
      <c r="K5" s="52"/>
    </row>
    <row r="6" spans="1:11" x14ac:dyDescent="0.2">
      <c r="A6" s="26" t="s">
        <v>50</v>
      </c>
      <c r="B6" s="10" t="s">
        <v>51</v>
      </c>
      <c r="C6" s="53"/>
      <c r="D6" s="54"/>
      <c r="E6" s="54"/>
      <c r="F6" s="54"/>
      <c r="G6" s="54"/>
      <c r="H6" s="55"/>
      <c r="I6" s="55"/>
      <c r="J6" s="56"/>
      <c r="K6" s="26" t="s">
        <v>52</v>
      </c>
    </row>
    <row r="7" spans="1:11" x14ac:dyDescent="0.2">
      <c r="A7" s="57"/>
      <c r="B7" s="58" t="s">
        <v>53</v>
      </c>
      <c r="C7" s="59"/>
      <c r="D7" s="60"/>
      <c r="E7" s="60"/>
      <c r="F7" s="60"/>
      <c r="G7" s="60"/>
      <c r="H7" s="61"/>
      <c r="I7" s="61"/>
      <c r="J7" s="62"/>
      <c r="K7" s="63" t="s">
        <v>54</v>
      </c>
    </row>
    <row r="8" spans="1:11" ht="15" x14ac:dyDescent="0.25">
      <c r="A8" s="64">
        <v>1</v>
      </c>
      <c r="B8" s="1" t="s">
        <v>548</v>
      </c>
      <c r="C8" s="2"/>
      <c r="D8" s="3"/>
      <c r="E8" s="67"/>
      <c r="F8" s="67"/>
      <c r="G8" s="67"/>
      <c r="H8" s="68"/>
      <c r="I8" s="68"/>
      <c r="J8" s="69"/>
      <c r="K8" s="70">
        <f>769.99+54.91</f>
        <v>824.9</v>
      </c>
    </row>
    <row r="9" spans="1:11" ht="15" x14ac:dyDescent="0.25">
      <c r="A9" s="64">
        <f t="shared" ref="A9:A22" si="0">A8+1</f>
        <v>2</v>
      </c>
      <c r="B9" s="1" t="s">
        <v>561</v>
      </c>
      <c r="C9" s="2"/>
      <c r="D9" s="3"/>
      <c r="E9" s="67"/>
      <c r="F9" s="67"/>
      <c r="G9" s="67"/>
      <c r="H9" s="68"/>
      <c r="I9" s="68"/>
      <c r="J9" s="69"/>
      <c r="K9" s="71">
        <v>395</v>
      </c>
    </row>
    <row r="10" spans="1:11" ht="15" x14ac:dyDescent="0.25">
      <c r="A10" s="64">
        <f t="shared" si="0"/>
        <v>3</v>
      </c>
      <c r="B10" s="1" t="s">
        <v>549</v>
      </c>
      <c r="C10" s="2"/>
      <c r="D10" s="3"/>
      <c r="E10" s="67"/>
      <c r="F10" s="67"/>
      <c r="G10" s="67"/>
      <c r="H10" s="68"/>
      <c r="I10" s="68"/>
      <c r="J10" s="69"/>
      <c r="K10" s="70">
        <v>3950</v>
      </c>
    </row>
    <row r="11" spans="1:11" ht="15" x14ac:dyDescent="0.25">
      <c r="A11" s="64">
        <f t="shared" si="0"/>
        <v>4</v>
      </c>
      <c r="B11" s="1" t="s">
        <v>550</v>
      </c>
      <c r="C11" s="2"/>
      <c r="D11" s="3"/>
      <c r="E11" s="67"/>
      <c r="F11" s="67"/>
      <c r="G11" s="67"/>
      <c r="H11" s="68"/>
      <c r="I11" s="68"/>
      <c r="J11" s="69"/>
      <c r="K11" s="70">
        <v>4859</v>
      </c>
    </row>
    <row r="12" spans="1:11" ht="15" x14ac:dyDescent="0.25">
      <c r="A12" s="64">
        <f t="shared" si="0"/>
        <v>5</v>
      </c>
      <c r="B12" s="1" t="s">
        <v>558</v>
      </c>
      <c r="C12" s="2"/>
      <c r="D12" s="3"/>
      <c r="E12" s="67"/>
      <c r="F12" s="67"/>
      <c r="G12" s="67"/>
      <c r="H12" s="68"/>
      <c r="I12" s="68"/>
      <c r="J12" s="69"/>
      <c r="K12" s="70">
        <v>8000</v>
      </c>
    </row>
    <row r="13" spans="1:11" ht="15" x14ac:dyDescent="0.25">
      <c r="A13" s="64">
        <f t="shared" si="0"/>
        <v>6</v>
      </c>
      <c r="B13" s="1" t="s">
        <v>554</v>
      </c>
      <c r="C13" s="2"/>
      <c r="D13" s="3"/>
      <c r="E13" s="67"/>
      <c r="F13" s="67"/>
      <c r="G13" s="67"/>
      <c r="H13" s="68"/>
      <c r="I13" s="68"/>
      <c r="J13" s="69"/>
      <c r="K13" s="70">
        <f>2497.5+60.15</f>
        <v>2557.65</v>
      </c>
    </row>
    <row r="14" spans="1:11" ht="15" x14ac:dyDescent="0.25">
      <c r="A14" s="64">
        <f t="shared" si="0"/>
        <v>7</v>
      </c>
      <c r="B14" s="1" t="s">
        <v>559</v>
      </c>
      <c r="C14" s="2"/>
      <c r="D14" s="4"/>
      <c r="E14" s="72"/>
      <c r="F14" s="72"/>
      <c r="G14" s="72"/>
      <c r="H14" s="73"/>
      <c r="I14" s="73"/>
      <c r="J14" s="74"/>
      <c r="K14" s="70">
        <v>500</v>
      </c>
    </row>
    <row r="15" spans="1:11" ht="15" x14ac:dyDescent="0.25">
      <c r="A15" s="64">
        <f t="shared" si="0"/>
        <v>8</v>
      </c>
      <c r="B15" s="1" t="s">
        <v>555</v>
      </c>
      <c r="C15" s="2"/>
      <c r="D15" s="4"/>
      <c r="E15" s="72"/>
      <c r="F15" s="72"/>
      <c r="G15" s="72"/>
      <c r="H15" s="73"/>
      <c r="I15" s="73"/>
      <c r="J15" s="74"/>
      <c r="K15" s="70">
        <v>9200</v>
      </c>
    </row>
    <row r="16" spans="1:11" ht="15" x14ac:dyDescent="0.25">
      <c r="A16" s="64">
        <f t="shared" si="0"/>
        <v>9</v>
      </c>
      <c r="B16" s="1" t="s">
        <v>560</v>
      </c>
      <c r="C16" s="2"/>
      <c r="D16" s="4"/>
      <c r="E16" s="72"/>
      <c r="F16" s="72"/>
      <c r="G16" s="72"/>
      <c r="H16" s="73"/>
      <c r="I16" s="73"/>
      <c r="J16" s="74"/>
      <c r="K16" s="70">
        <v>1970.42</v>
      </c>
    </row>
    <row r="17" spans="1:11" ht="15" x14ac:dyDescent="0.25">
      <c r="A17" s="64">
        <f t="shared" si="0"/>
        <v>10</v>
      </c>
      <c r="B17" s="1" t="s">
        <v>551</v>
      </c>
      <c r="C17" s="2"/>
      <c r="D17" s="4"/>
      <c r="E17" s="72"/>
      <c r="F17" s="72"/>
      <c r="G17" s="72"/>
      <c r="H17" s="73"/>
      <c r="I17" s="73"/>
      <c r="J17" s="74"/>
      <c r="K17" s="70">
        <v>500</v>
      </c>
    </row>
    <row r="18" spans="1:11" ht="15" x14ac:dyDescent="0.25">
      <c r="A18" s="64">
        <f t="shared" si="0"/>
        <v>11</v>
      </c>
      <c r="B18" s="1" t="s">
        <v>231</v>
      </c>
      <c r="C18" s="2"/>
      <c r="D18" s="4"/>
      <c r="E18" s="72"/>
      <c r="F18" s="72"/>
      <c r="G18" s="72"/>
      <c r="H18" s="73"/>
      <c r="I18" s="73"/>
      <c r="J18" s="74"/>
      <c r="K18" s="70">
        <v>1321.1</v>
      </c>
    </row>
    <row r="19" spans="1:11" ht="15" x14ac:dyDescent="0.25">
      <c r="A19" s="64">
        <f t="shared" si="0"/>
        <v>12</v>
      </c>
      <c r="B19" s="1" t="s">
        <v>557</v>
      </c>
      <c r="C19" s="2"/>
      <c r="D19" s="4"/>
      <c r="E19" s="72"/>
      <c r="F19" s="72"/>
      <c r="G19" s="72"/>
      <c r="H19" s="73"/>
      <c r="I19" s="73"/>
      <c r="J19" s="74"/>
      <c r="K19" s="70">
        <v>2859.56</v>
      </c>
    </row>
    <row r="20" spans="1:11" ht="15" x14ac:dyDescent="0.25">
      <c r="A20" s="64">
        <f t="shared" si="0"/>
        <v>13</v>
      </c>
      <c r="B20" s="1" t="s">
        <v>556</v>
      </c>
      <c r="C20" s="2"/>
      <c r="D20" s="4"/>
      <c r="E20" s="72"/>
      <c r="F20" s="72"/>
      <c r="G20" s="72"/>
      <c r="H20" s="73"/>
      <c r="I20" s="73"/>
      <c r="J20" s="74"/>
      <c r="K20" s="70">
        <v>9570.86</v>
      </c>
    </row>
    <row r="21" spans="1:11" ht="15" x14ac:dyDescent="0.25">
      <c r="A21" s="64">
        <f t="shared" si="0"/>
        <v>14</v>
      </c>
      <c r="B21" s="1" t="s">
        <v>552</v>
      </c>
      <c r="C21" s="2"/>
      <c r="D21" s="4"/>
      <c r="E21" s="72"/>
      <c r="F21" s="72"/>
      <c r="G21" s="72"/>
      <c r="H21" s="73"/>
      <c r="I21" s="73"/>
      <c r="J21" s="74"/>
      <c r="K21" s="70">
        <f>7012.94-2497.5</f>
        <v>4515.4399999999996</v>
      </c>
    </row>
    <row r="22" spans="1:11" x14ac:dyDescent="0.2">
      <c r="A22" s="64">
        <f t="shared" si="0"/>
        <v>15</v>
      </c>
      <c r="B22" s="75" t="s">
        <v>57</v>
      </c>
      <c r="C22" s="66"/>
      <c r="D22" s="72"/>
      <c r="E22" s="72"/>
      <c r="F22" s="72"/>
      <c r="G22" s="72"/>
      <c r="H22" s="73"/>
      <c r="I22" s="73"/>
      <c r="J22" s="74"/>
      <c r="K22" s="76">
        <f>SUM(K8:K21)</f>
        <v>51023.93</v>
      </c>
    </row>
    <row r="24" spans="1:11" x14ac:dyDescent="0.2">
      <c r="K24" s="77"/>
    </row>
  </sheetData>
  <pageMargins left="0.45" right="0.4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C91F-2FCE-41DF-B192-35A6D5F44D18}">
  <dimension ref="A1:P163"/>
  <sheetViews>
    <sheetView tabSelected="1" workbookViewId="0">
      <selection activeCell="K19" sqref="K19"/>
    </sheetView>
  </sheetViews>
  <sheetFormatPr defaultRowHeight="12.75" x14ac:dyDescent="0.2"/>
  <cols>
    <col min="1" max="7" width="9.140625" style="9"/>
    <col min="8" max="8" width="32.5703125" style="9" bestFit="1" customWidth="1"/>
    <col min="9" max="9" width="10" style="9" bestFit="1" customWidth="1"/>
    <col min="10" max="10" width="10.28515625" style="9" bestFit="1" customWidth="1"/>
    <col min="11" max="11" width="38.42578125" style="9" bestFit="1" customWidth="1"/>
    <col min="12" max="12" width="17.5703125" style="9" bestFit="1" customWidth="1"/>
    <col min="13" max="13" width="9.140625" style="9"/>
    <col min="14" max="14" width="45.28515625" style="9" bestFit="1" customWidth="1"/>
    <col min="15" max="15" width="9.140625" style="9"/>
    <col min="16" max="16" width="9.140625" style="79"/>
    <col min="17" max="16384" width="9.140625" style="9"/>
  </cols>
  <sheetData>
    <row r="1" spans="1:16" x14ac:dyDescent="0.2">
      <c r="A1" s="5"/>
      <c r="B1" s="6"/>
      <c r="C1" s="6"/>
      <c r="D1" s="7"/>
      <c r="E1" s="7"/>
      <c r="F1" s="5"/>
      <c r="G1" s="7"/>
      <c r="H1" s="7"/>
      <c r="I1" s="8"/>
      <c r="J1" s="8"/>
      <c r="K1" s="7"/>
      <c r="L1" s="7"/>
      <c r="P1" s="78"/>
    </row>
    <row r="2" spans="1:16" x14ac:dyDescent="0.2">
      <c r="A2" s="83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P2" s="78"/>
    </row>
    <row r="3" spans="1:16" x14ac:dyDescent="0.2">
      <c r="A3" s="81" t="s">
        <v>562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6"/>
      <c r="M3" s="80"/>
      <c r="P3" s="78"/>
    </row>
    <row r="4" spans="1:16" x14ac:dyDescent="0.2">
      <c r="A4" s="15" t="s">
        <v>338</v>
      </c>
      <c r="B4" s="16"/>
      <c r="C4" s="17"/>
      <c r="D4" s="16"/>
      <c r="E4" s="16"/>
      <c r="F4" s="16"/>
      <c r="G4" s="16"/>
      <c r="H4" s="16"/>
      <c r="I4" s="18"/>
      <c r="J4" s="18"/>
      <c r="K4" s="16"/>
      <c r="L4" s="19"/>
      <c r="P4" s="78"/>
    </row>
    <row r="5" spans="1:16" x14ac:dyDescent="0.2">
      <c r="A5" s="15" t="s">
        <v>69</v>
      </c>
      <c r="B5" s="16"/>
      <c r="C5" s="17"/>
      <c r="D5" s="16"/>
      <c r="E5" s="16"/>
      <c r="F5" s="16"/>
      <c r="G5" s="16"/>
      <c r="H5" s="16"/>
      <c r="I5" s="18"/>
      <c r="J5" s="18"/>
      <c r="K5" s="16"/>
      <c r="L5" s="19"/>
      <c r="P5" s="78"/>
    </row>
    <row r="6" spans="1:16" x14ac:dyDescent="0.2">
      <c r="A6" s="20"/>
      <c r="B6" s="21"/>
      <c r="C6" s="21"/>
      <c r="D6" s="22"/>
      <c r="E6" s="22"/>
      <c r="F6" s="23"/>
      <c r="G6" s="22"/>
      <c r="H6" s="22"/>
      <c r="I6" s="24"/>
      <c r="J6" s="24"/>
      <c r="K6" s="22"/>
      <c r="L6" s="25"/>
      <c r="P6" s="78"/>
    </row>
    <row r="7" spans="1:16" x14ac:dyDescent="0.2">
      <c r="A7" s="26" t="s">
        <v>50</v>
      </c>
      <c r="B7" s="27" t="s">
        <v>0</v>
      </c>
      <c r="C7" s="27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9" t="s">
        <v>7</v>
      </c>
      <c r="J7" s="29" t="s">
        <v>8</v>
      </c>
      <c r="K7" s="28" t="s">
        <v>9</v>
      </c>
      <c r="L7" s="28" t="s">
        <v>10</v>
      </c>
      <c r="P7" s="78"/>
    </row>
    <row r="8" spans="1:16" x14ac:dyDescent="0.2">
      <c r="A8" s="30"/>
      <c r="B8" s="31" t="s">
        <v>53</v>
      </c>
      <c r="C8" s="31" t="s">
        <v>54</v>
      </c>
      <c r="D8" s="32" t="s">
        <v>60</v>
      </c>
      <c r="E8" s="32" t="s">
        <v>61</v>
      </c>
      <c r="F8" s="32" t="s">
        <v>62</v>
      </c>
      <c r="G8" s="32" t="s">
        <v>63</v>
      </c>
      <c r="H8" s="32" t="s">
        <v>64</v>
      </c>
      <c r="I8" s="33" t="s">
        <v>65</v>
      </c>
      <c r="J8" s="33" t="s">
        <v>66</v>
      </c>
      <c r="K8" s="32" t="s">
        <v>67</v>
      </c>
      <c r="L8" s="32" t="s">
        <v>68</v>
      </c>
      <c r="P8" s="78"/>
    </row>
    <row r="9" spans="1:16" x14ac:dyDescent="0.2">
      <c r="A9" s="34">
        <v>1</v>
      </c>
      <c r="B9" s="35">
        <v>930.23</v>
      </c>
      <c r="C9" s="35">
        <v>232.03</v>
      </c>
      <c r="D9" s="36" t="s">
        <v>339</v>
      </c>
      <c r="E9" s="36" t="s">
        <v>340</v>
      </c>
      <c r="F9" s="37"/>
      <c r="G9" s="36">
        <v>471</v>
      </c>
      <c r="H9" s="36" t="s">
        <v>341</v>
      </c>
      <c r="I9" s="38">
        <v>1500</v>
      </c>
      <c r="J9" s="38">
        <v>0</v>
      </c>
      <c r="K9" s="36" t="s">
        <v>342</v>
      </c>
      <c r="L9" s="36" t="s">
        <v>343</v>
      </c>
      <c r="P9" s="78"/>
    </row>
    <row r="10" spans="1:16" x14ac:dyDescent="0.2">
      <c r="A10" s="34">
        <f>A9+1</f>
        <v>2</v>
      </c>
      <c r="B10" s="35">
        <v>930.23</v>
      </c>
      <c r="C10" s="35">
        <v>232.03</v>
      </c>
      <c r="D10" s="36" t="s">
        <v>339</v>
      </c>
      <c r="E10" s="36" t="s">
        <v>340</v>
      </c>
      <c r="F10" s="37"/>
      <c r="G10" s="36">
        <v>1258</v>
      </c>
      <c r="H10" s="36" t="s">
        <v>344</v>
      </c>
      <c r="I10" s="38">
        <v>1500</v>
      </c>
      <c r="J10" s="38">
        <v>0</v>
      </c>
      <c r="K10" s="36" t="s">
        <v>342</v>
      </c>
      <c r="L10" s="36" t="s">
        <v>345</v>
      </c>
      <c r="N10" s="78"/>
      <c r="P10" s="78"/>
    </row>
    <row r="11" spans="1:16" x14ac:dyDescent="0.2">
      <c r="A11" s="34">
        <f t="shared" ref="A11:A74" si="0">A10+1</f>
        <v>3</v>
      </c>
      <c r="B11" s="35">
        <v>930.23</v>
      </c>
      <c r="C11" s="35">
        <v>232.03</v>
      </c>
      <c r="D11" s="36" t="s">
        <v>339</v>
      </c>
      <c r="E11" s="36" t="s">
        <v>340</v>
      </c>
      <c r="F11" s="37"/>
      <c r="G11" s="36">
        <v>1105</v>
      </c>
      <c r="H11" s="36" t="s">
        <v>346</v>
      </c>
      <c r="I11" s="38">
        <v>200</v>
      </c>
      <c r="J11" s="38">
        <v>0</v>
      </c>
      <c r="K11" s="36" t="s">
        <v>347</v>
      </c>
      <c r="L11" s="36" t="s">
        <v>348</v>
      </c>
      <c r="P11" s="78"/>
    </row>
    <row r="12" spans="1:16" x14ac:dyDescent="0.2">
      <c r="A12" s="34">
        <f t="shared" si="0"/>
        <v>4</v>
      </c>
      <c r="B12" s="35">
        <v>930.23</v>
      </c>
      <c r="C12" s="35">
        <v>232.03</v>
      </c>
      <c r="D12" s="36" t="s">
        <v>349</v>
      </c>
      <c r="E12" s="36" t="s">
        <v>340</v>
      </c>
      <c r="F12" s="37"/>
      <c r="G12" s="36">
        <v>1765</v>
      </c>
      <c r="H12" s="36" t="s">
        <v>281</v>
      </c>
      <c r="I12" s="38">
        <v>100</v>
      </c>
      <c r="J12" s="38">
        <v>0</v>
      </c>
      <c r="K12" s="36" t="s">
        <v>350</v>
      </c>
      <c r="L12" s="36" t="s">
        <v>351</v>
      </c>
      <c r="P12" s="78"/>
    </row>
    <row r="13" spans="1:16" x14ac:dyDescent="0.2">
      <c r="A13" s="34">
        <f t="shared" si="0"/>
        <v>5</v>
      </c>
      <c r="B13" s="35">
        <v>930.23</v>
      </c>
      <c r="C13" s="35">
        <v>232.03</v>
      </c>
      <c r="D13" s="36" t="s">
        <v>349</v>
      </c>
      <c r="E13" s="36" t="s">
        <v>12</v>
      </c>
      <c r="F13" s="37"/>
      <c r="G13" s="36">
        <v>12222</v>
      </c>
      <c r="H13" s="36" t="s">
        <v>352</v>
      </c>
      <c r="I13" s="38">
        <v>495</v>
      </c>
      <c r="J13" s="38">
        <v>0</v>
      </c>
      <c r="K13" s="36" t="s">
        <v>353</v>
      </c>
      <c r="L13" s="36" t="s">
        <v>354</v>
      </c>
      <c r="P13" s="78"/>
    </row>
    <row r="14" spans="1:16" x14ac:dyDescent="0.2">
      <c r="A14" s="34">
        <f t="shared" si="0"/>
        <v>6</v>
      </c>
      <c r="B14" s="35">
        <v>930.23</v>
      </c>
      <c r="C14" s="35">
        <v>232.03</v>
      </c>
      <c r="D14" s="36" t="s">
        <v>355</v>
      </c>
      <c r="E14" s="36" t="s">
        <v>76</v>
      </c>
      <c r="F14" s="37"/>
      <c r="G14" s="36">
        <v>14670</v>
      </c>
      <c r="H14" s="36" t="s">
        <v>77</v>
      </c>
      <c r="I14" s="38">
        <v>35.15</v>
      </c>
      <c r="J14" s="38">
        <v>0</v>
      </c>
      <c r="K14" s="36" t="s">
        <v>356</v>
      </c>
      <c r="L14" s="36" t="s">
        <v>79</v>
      </c>
      <c r="P14" s="78"/>
    </row>
    <row r="15" spans="1:16" x14ac:dyDescent="0.2">
      <c r="A15" s="34">
        <f t="shared" si="0"/>
        <v>7</v>
      </c>
      <c r="B15" s="35">
        <v>930.23</v>
      </c>
      <c r="C15" s="35">
        <v>232.03</v>
      </c>
      <c r="D15" s="36" t="s">
        <v>355</v>
      </c>
      <c r="E15" s="36" t="s">
        <v>76</v>
      </c>
      <c r="F15" s="37"/>
      <c r="G15" s="36">
        <v>14670</v>
      </c>
      <c r="H15" s="36" t="s">
        <v>77</v>
      </c>
      <c r="I15" s="38">
        <v>15.89</v>
      </c>
      <c r="J15" s="38">
        <v>0</v>
      </c>
      <c r="K15" s="36" t="s">
        <v>357</v>
      </c>
      <c r="L15" s="36" t="s">
        <v>79</v>
      </c>
      <c r="N15" s="78"/>
    </row>
    <row r="16" spans="1:16" x14ac:dyDescent="0.2">
      <c r="A16" s="34">
        <f t="shared" si="0"/>
        <v>8</v>
      </c>
      <c r="B16" s="35">
        <v>930.23</v>
      </c>
      <c r="C16" s="35">
        <v>232.03</v>
      </c>
      <c r="D16" s="36" t="s">
        <v>358</v>
      </c>
      <c r="E16" s="36" t="s">
        <v>16</v>
      </c>
      <c r="F16" s="37"/>
      <c r="G16" s="36">
        <v>14338</v>
      </c>
      <c r="H16" s="36" t="s">
        <v>359</v>
      </c>
      <c r="I16" s="38">
        <v>975</v>
      </c>
      <c r="J16" s="38">
        <v>0</v>
      </c>
      <c r="K16" s="36" t="s">
        <v>360</v>
      </c>
      <c r="L16" s="36" t="s">
        <v>361</v>
      </c>
      <c r="N16" s="78"/>
    </row>
    <row r="17" spans="1:14" x14ac:dyDescent="0.2">
      <c r="A17" s="34">
        <f t="shared" si="0"/>
        <v>9</v>
      </c>
      <c r="B17" s="35">
        <v>930.23</v>
      </c>
      <c r="C17" s="35">
        <v>232.03</v>
      </c>
      <c r="D17" s="36" t="s">
        <v>339</v>
      </c>
      <c r="E17" s="36" t="s">
        <v>16</v>
      </c>
      <c r="F17" s="37"/>
      <c r="G17" s="36">
        <v>1213</v>
      </c>
      <c r="H17" s="36" t="s">
        <v>362</v>
      </c>
      <c r="I17" s="38">
        <v>2500</v>
      </c>
      <c r="J17" s="38">
        <v>0</v>
      </c>
      <c r="K17" s="36" t="s">
        <v>363</v>
      </c>
      <c r="L17" s="36" t="s">
        <v>364</v>
      </c>
      <c r="N17" s="78"/>
    </row>
    <row r="18" spans="1:14" x14ac:dyDescent="0.2">
      <c r="A18" s="34">
        <f t="shared" si="0"/>
        <v>10</v>
      </c>
      <c r="B18" s="35">
        <v>930.23</v>
      </c>
      <c r="C18" s="35">
        <v>232.03</v>
      </c>
      <c r="D18" s="36" t="s">
        <v>349</v>
      </c>
      <c r="E18" s="36" t="s">
        <v>365</v>
      </c>
      <c r="F18" s="37"/>
      <c r="G18" s="36">
        <v>1414</v>
      </c>
      <c r="H18" s="36" t="s">
        <v>195</v>
      </c>
      <c r="I18" s="38">
        <v>424</v>
      </c>
      <c r="J18" s="38">
        <v>0</v>
      </c>
      <c r="K18" s="36" t="s">
        <v>563</v>
      </c>
      <c r="L18" s="36" t="s">
        <v>366</v>
      </c>
    </row>
    <row r="19" spans="1:14" x14ac:dyDescent="0.2">
      <c r="A19" s="34">
        <f t="shared" si="0"/>
        <v>11</v>
      </c>
      <c r="B19" s="35">
        <v>930.23</v>
      </c>
      <c r="C19" s="35">
        <v>232.03</v>
      </c>
      <c r="D19" s="36" t="s">
        <v>367</v>
      </c>
      <c r="E19" s="36" t="s">
        <v>91</v>
      </c>
      <c r="F19" s="37"/>
      <c r="G19" s="36">
        <v>14670</v>
      </c>
      <c r="H19" s="36" t="s">
        <v>77</v>
      </c>
      <c r="I19" s="38">
        <v>54.91</v>
      </c>
      <c r="J19" s="38">
        <v>0</v>
      </c>
      <c r="K19" s="36" t="s">
        <v>368</v>
      </c>
      <c r="L19" s="36" t="s">
        <v>93</v>
      </c>
    </row>
    <row r="20" spans="1:14" x14ac:dyDescent="0.2">
      <c r="A20" s="34">
        <f t="shared" si="0"/>
        <v>12</v>
      </c>
      <c r="B20" s="35">
        <v>930.23</v>
      </c>
      <c r="C20" s="35">
        <v>232.03</v>
      </c>
      <c r="D20" s="36" t="s">
        <v>355</v>
      </c>
      <c r="E20" s="36" t="s">
        <v>91</v>
      </c>
      <c r="F20" s="37"/>
      <c r="G20" s="36">
        <v>14670</v>
      </c>
      <c r="H20" s="36" t="s">
        <v>77</v>
      </c>
      <c r="I20" s="38">
        <v>15.89</v>
      </c>
      <c r="J20" s="38">
        <v>0</v>
      </c>
      <c r="K20" s="36" t="s">
        <v>357</v>
      </c>
      <c r="L20" s="36" t="s">
        <v>93</v>
      </c>
    </row>
    <row r="21" spans="1:14" x14ac:dyDescent="0.2">
      <c r="A21" s="34">
        <f t="shared" si="0"/>
        <v>13</v>
      </c>
      <c r="B21" s="35">
        <v>930.23</v>
      </c>
      <c r="C21" s="35">
        <v>232.03</v>
      </c>
      <c r="D21" s="36" t="s">
        <v>339</v>
      </c>
      <c r="E21" s="36" t="s">
        <v>91</v>
      </c>
      <c r="F21" s="37"/>
      <c r="G21" s="36">
        <v>14670</v>
      </c>
      <c r="H21" s="36" t="s">
        <v>77</v>
      </c>
      <c r="I21" s="38">
        <v>440</v>
      </c>
      <c r="J21" s="38">
        <v>0</v>
      </c>
      <c r="K21" s="36" t="s">
        <v>369</v>
      </c>
      <c r="L21" s="36" t="s">
        <v>93</v>
      </c>
    </row>
    <row r="22" spans="1:14" x14ac:dyDescent="0.2">
      <c r="A22" s="34">
        <f t="shared" si="0"/>
        <v>14</v>
      </c>
      <c r="B22" s="35">
        <v>930.23</v>
      </c>
      <c r="C22" s="35">
        <v>232.03</v>
      </c>
      <c r="D22" s="36" t="s">
        <v>349</v>
      </c>
      <c r="E22" s="36" t="s">
        <v>370</v>
      </c>
      <c r="F22" s="37"/>
      <c r="G22" s="36">
        <v>13067</v>
      </c>
      <c r="H22" s="36" t="s">
        <v>371</v>
      </c>
      <c r="I22" s="38">
        <v>350</v>
      </c>
      <c r="J22" s="38">
        <v>0</v>
      </c>
      <c r="K22" s="36" t="s">
        <v>372</v>
      </c>
      <c r="L22" s="36" t="s">
        <v>373</v>
      </c>
    </row>
    <row r="23" spans="1:14" x14ac:dyDescent="0.2">
      <c r="A23" s="34">
        <f t="shared" si="0"/>
        <v>15</v>
      </c>
      <c r="B23" s="35">
        <v>930.23</v>
      </c>
      <c r="C23" s="35">
        <v>232.03</v>
      </c>
      <c r="D23" s="36" t="s">
        <v>374</v>
      </c>
      <c r="E23" s="36" t="s">
        <v>370</v>
      </c>
      <c r="F23" s="37"/>
      <c r="G23" s="36">
        <v>9126</v>
      </c>
      <c r="H23" s="36" t="s">
        <v>375</v>
      </c>
      <c r="I23" s="38">
        <v>50</v>
      </c>
      <c r="J23" s="38">
        <v>0</v>
      </c>
      <c r="K23" s="36" t="s">
        <v>376</v>
      </c>
      <c r="L23" s="36" t="s">
        <v>377</v>
      </c>
    </row>
    <row r="24" spans="1:14" x14ac:dyDescent="0.2">
      <c r="A24" s="34">
        <f t="shared" si="0"/>
        <v>16</v>
      </c>
      <c r="B24" s="35">
        <v>930.23</v>
      </c>
      <c r="C24" s="35">
        <v>232.03</v>
      </c>
      <c r="D24" s="36" t="s">
        <v>378</v>
      </c>
      <c r="E24" s="36" t="s">
        <v>252</v>
      </c>
      <c r="F24" s="37"/>
      <c r="G24" s="36">
        <v>1172</v>
      </c>
      <c r="H24" s="36" t="s">
        <v>379</v>
      </c>
      <c r="I24" s="38">
        <v>500</v>
      </c>
      <c r="J24" s="38">
        <v>0</v>
      </c>
      <c r="K24" s="36" t="s">
        <v>380</v>
      </c>
      <c r="L24" s="36" t="s">
        <v>381</v>
      </c>
    </row>
    <row r="25" spans="1:14" x14ac:dyDescent="0.2">
      <c r="A25" s="34">
        <f t="shared" si="0"/>
        <v>17</v>
      </c>
      <c r="B25" s="35">
        <v>930.23</v>
      </c>
      <c r="C25" s="35">
        <v>232.03</v>
      </c>
      <c r="D25" s="36" t="s">
        <v>355</v>
      </c>
      <c r="E25" s="36" t="s">
        <v>21</v>
      </c>
      <c r="F25" s="37"/>
      <c r="G25" s="36">
        <v>14621</v>
      </c>
      <c r="H25" s="36" t="s">
        <v>382</v>
      </c>
      <c r="I25" s="38">
        <v>500</v>
      </c>
      <c r="J25" s="38">
        <v>0</v>
      </c>
      <c r="K25" s="36" t="s">
        <v>383</v>
      </c>
      <c r="L25" s="36" t="s">
        <v>384</v>
      </c>
    </row>
    <row r="26" spans="1:14" x14ac:dyDescent="0.2">
      <c r="A26" s="34">
        <f t="shared" si="0"/>
        <v>18</v>
      </c>
      <c r="B26" s="35">
        <v>930.23</v>
      </c>
      <c r="C26" s="35">
        <v>232.03</v>
      </c>
      <c r="D26" s="36" t="s">
        <v>355</v>
      </c>
      <c r="E26" s="36" t="s">
        <v>21</v>
      </c>
      <c r="F26" s="37"/>
      <c r="G26" s="36">
        <v>14621</v>
      </c>
      <c r="H26" s="36" t="s">
        <v>382</v>
      </c>
      <c r="I26" s="38">
        <v>500</v>
      </c>
      <c r="J26" s="38">
        <v>0</v>
      </c>
      <c r="K26" s="36" t="s">
        <v>385</v>
      </c>
      <c r="L26" s="36" t="s">
        <v>386</v>
      </c>
    </row>
    <row r="27" spans="1:14" x14ac:dyDescent="0.2">
      <c r="A27" s="34">
        <f t="shared" si="0"/>
        <v>19</v>
      </c>
      <c r="B27" s="35">
        <v>930.23</v>
      </c>
      <c r="C27" s="35">
        <v>232.03</v>
      </c>
      <c r="D27" s="36" t="s">
        <v>339</v>
      </c>
      <c r="E27" s="36" t="s">
        <v>21</v>
      </c>
      <c r="F27" s="37"/>
      <c r="G27" s="36">
        <v>1213</v>
      </c>
      <c r="H27" s="36" t="s">
        <v>362</v>
      </c>
      <c r="I27" s="38">
        <v>75</v>
      </c>
      <c r="J27" s="38">
        <v>0</v>
      </c>
      <c r="K27" s="36" t="s">
        <v>387</v>
      </c>
      <c r="L27" s="36" t="s">
        <v>388</v>
      </c>
    </row>
    <row r="28" spans="1:14" x14ac:dyDescent="0.2">
      <c r="A28" s="34">
        <f t="shared" si="0"/>
        <v>20</v>
      </c>
      <c r="B28" s="35">
        <v>930.23</v>
      </c>
      <c r="C28" s="35">
        <v>232.03</v>
      </c>
      <c r="D28" s="36" t="s">
        <v>389</v>
      </c>
      <c r="E28" s="36" t="s">
        <v>390</v>
      </c>
      <c r="F28" s="37"/>
      <c r="G28" s="36">
        <v>8003</v>
      </c>
      <c r="H28" s="36" t="s">
        <v>391</v>
      </c>
      <c r="I28" s="38">
        <v>100</v>
      </c>
      <c r="J28" s="38">
        <v>0</v>
      </c>
      <c r="K28" s="36" t="s">
        <v>392</v>
      </c>
      <c r="L28" s="36" t="s">
        <v>393</v>
      </c>
    </row>
    <row r="29" spans="1:14" x14ac:dyDescent="0.2">
      <c r="A29" s="34">
        <f t="shared" si="0"/>
        <v>21</v>
      </c>
      <c r="B29" s="35">
        <v>930.23</v>
      </c>
      <c r="C29" s="35">
        <v>232.03</v>
      </c>
      <c r="D29" s="36" t="s">
        <v>394</v>
      </c>
      <c r="E29" s="36" t="s">
        <v>390</v>
      </c>
      <c r="F29" s="37"/>
      <c r="G29" s="36">
        <v>13103</v>
      </c>
      <c r="H29" s="36" t="s">
        <v>395</v>
      </c>
      <c r="I29" s="38">
        <v>250</v>
      </c>
      <c r="J29" s="38">
        <v>0</v>
      </c>
      <c r="K29" s="36" t="s">
        <v>396</v>
      </c>
      <c r="L29" s="36" t="s">
        <v>397</v>
      </c>
    </row>
    <row r="30" spans="1:14" x14ac:dyDescent="0.2">
      <c r="A30" s="34">
        <f t="shared" si="0"/>
        <v>22</v>
      </c>
      <c r="B30" s="35">
        <v>930.23</v>
      </c>
      <c r="C30" s="35">
        <v>232.03</v>
      </c>
      <c r="D30" s="36" t="s">
        <v>339</v>
      </c>
      <c r="E30" s="36" t="s">
        <v>390</v>
      </c>
      <c r="F30" s="37"/>
      <c r="G30" s="36">
        <v>1258</v>
      </c>
      <c r="H30" s="36" t="s">
        <v>344</v>
      </c>
      <c r="I30" s="38">
        <v>30</v>
      </c>
      <c r="J30" s="38">
        <v>0</v>
      </c>
      <c r="K30" s="36" t="s">
        <v>398</v>
      </c>
      <c r="L30" s="36" t="s">
        <v>399</v>
      </c>
    </row>
    <row r="31" spans="1:14" x14ac:dyDescent="0.2">
      <c r="A31" s="34">
        <f t="shared" si="0"/>
        <v>23</v>
      </c>
      <c r="B31" s="35">
        <v>930.23</v>
      </c>
      <c r="C31" s="35">
        <v>232.03</v>
      </c>
      <c r="D31" s="36" t="s">
        <v>339</v>
      </c>
      <c r="E31" s="36" t="s">
        <v>103</v>
      </c>
      <c r="F31" s="37"/>
      <c r="G31" s="36">
        <v>14670</v>
      </c>
      <c r="H31" s="36" t="s">
        <v>77</v>
      </c>
      <c r="I31" s="38">
        <v>250</v>
      </c>
      <c r="J31" s="38">
        <v>0</v>
      </c>
      <c r="K31" s="36" t="s">
        <v>400</v>
      </c>
      <c r="L31" s="36" t="s">
        <v>104</v>
      </c>
    </row>
    <row r="32" spans="1:14" x14ac:dyDescent="0.2">
      <c r="A32" s="34">
        <f t="shared" si="0"/>
        <v>24</v>
      </c>
      <c r="B32" s="35">
        <v>930.23</v>
      </c>
      <c r="C32" s="35">
        <v>232.03</v>
      </c>
      <c r="D32" s="36" t="s">
        <v>339</v>
      </c>
      <c r="E32" s="36" t="s">
        <v>103</v>
      </c>
      <c r="F32" s="37"/>
      <c r="G32" s="36">
        <v>14670</v>
      </c>
      <c r="H32" s="36" t="s">
        <v>77</v>
      </c>
      <c r="I32" s="38">
        <v>410</v>
      </c>
      <c r="J32" s="38">
        <v>0</v>
      </c>
      <c r="K32" s="36" t="s">
        <v>401</v>
      </c>
      <c r="L32" s="36" t="s">
        <v>104</v>
      </c>
    </row>
    <row r="33" spans="1:12" x14ac:dyDescent="0.2">
      <c r="A33" s="34">
        <f t="shared" si="0"/>
        <v>25</v>
      </c>
      <c r="B33" s="35">
        <v>930.23</v>
      </c>
      <c r="C33" s="35">
        <v>232.03</v>
      </c>
      <c r="D33" s="36" t="s">
        <v>339</v>
      </c>
      <c r="E33" s="36" t="s">
        <v>103</v>
      </c>
      <c r="F33" s="37"/>
      <c r="G33" s="36">
        <v>14670</v>
      </c>
      <c r="H33" s="36" t="s">
        <v>77</v>
      </c>
      <c r="I33" s="38">
        <v>300</v>
      </c>
      <c r="J33" s="38">
        <v>0</v>
      </c>
      <c r="K33" s="36" t="s">
        <v>402</v>
      </c>
      <c r="L33" s="36" t="s">
        <v>104</v>
      </c>
    </row>
    <row r="34" spans="1:12" x14ac:dyDescent="0.2">
      <c r="A34" s="34">
        <f t="shared" si="0"/>
        <v>26</v>
      </c>
      <c r="B34" s="35">
        <v>930.23</v>
      </c>
      <c r="C34" s="35">
        <v>232.03</v>
      </c>
      <c r="D34" s="36" t="s">
        <v>355</v>
      </c>
      <c r="E34" s="36" t="s">
        <v>103</v>
      </c>
      <c r="F34" s="37"/>
      <c r="G34" s="36">
        <v>14670</v>
      </c>
      <c r="H34" s="36" t="s">
        <v>77</v>
      </c>
      <c r="I34" s="38">
        <v>15.89</v>
      </c>
      <c r="J34" s="38">
        <v>0</v>
      </c>
      <c r="K34" s="36" t="s">
        <v>357</v>
      </c>
      <c r="L34" s="36" t="s">
        <v>104</v>
      </c>
    </row>
    <row r="35" spans="1:12" x14ac:dyDescent="0.2">
      <c r="A35" s="34">
        <f t="shared" si="0"/>
        <v>27</v>
      </c>
      <c r="B35" s="35">
        <v>930.23</v>
      </c>
      <c r="C35" s="35">
        <v>232.03</v>
      </c>
      <c r="D35" s="36" t="s">
        <v>389</v>
      </c>
      <c r="E35" s="36" t="s">
        <v>24</v>
      </c>
      <c r="F35" s="37"/>
      <c r="G35" s="36">
        <v>595</v>
      </c>
      <c r="H35" s="36" t="s">
        <v>403</v>
      </c>
      <c r="I35" s="38">
        <v>265</v>
      </c>
      <c r="J35" s="38">
        <v>0</v>
      </c>
      <c r="K35" s="36" t="s">
        <v>404</v>
      </c>
      <c r="L35" s="36" t="s">
        <v>405</v>
      </c>
    </row>
    <row r="36" spans="1:12" x14ac:dyDescent="0.2">
      <c r="A36" s="34">
        <f t="shared" si="0"/>
        <v>28</v>
      </c>
      <c r="B36" s="35">
        <v>930.23</v>
      </c>
      <c r="C36" s="35">
        <v>232.03</v>
      </c>
      <c r="D36" s="36" t="s">
        <v>339</v>
      </c>
      <c r="E36" s="36" t="s">
        <v>24</v>
      </c>
      <c r="F36" s="37"/>
      <c r="G36" s="36">
        <v>1213</v>
      </c>
      <c r="H36" s="36" t="s">
        <v>362</v>
      </c>
      <c r="I36" s="38">
        <v>100</v>
      </c>
      <c r="J36" s="38">
        <v>0</v>
      </c>
      <c r="K36" s="36" t="s">
        <v>406</v>
      </c>
      <c r="L36" s="36" t="s">
        <v>407</v>
      </c>
    </row>
    <row r="37" spans="1:12" x14ac:dyDescent="0.2">
      <c r="A37" s="34">
        <f t="shared" si="0"/>
        <v>29</v>
      </c>
      <c r="B37" s="35">
        <v>930.23</v>
      </c>
      <c r="C37" s="35">
        <v>232.03</v>
      </c>
      <c r="D37" s="36" t="s">
        <v>355</v>
      </c>
      <c r="E37" s="36" t="s">
        <v>109</v>
      </c>
      <c r="F37" s="37"/>
      <c r="G37" s="36">
        <v>14670</v>
      </c>
      <c r="H37" s="36" t="s">
        <v>77</v>
      </c>
      <c r="I37" s="38">
        <v>15.89</v>
      </c>
      <c r="J37" s="38">
        <v>0</v>
      </c>
      <c r="K37" s="36" t="s">
        <v>357</v>
      </c>
      <c r="L37" s="36" t="s">
        <v>111</v>
      </c>
    </row>
    <row r="38" spans="1:12" x14ac:dyDescent="0.2">
      <c r="A38" s="34">
        <f t="shared" si="0"/>
        <v>30</v>
      </c>
      <c r="B38" s="35">
        <v>930.23</v>
      </c>
      <c r="C38" s="35">
        <v>232.03</v>
      </c>
      <c r="D38" s="36" t="s">
        <v>408</v>
      </c>
      <c r="E38" s="36" t="s">
        <v>109</v>
      </c>
      <c r="F38" s="37"/>
      <c r="G38" s="36">
        <v>14670</v>
      </c>
      <c r="H38" s="36" t="s">
        <v>77</v>
      </c>
      <c r="I38" s="38">
        <v>31.38</v>
      </c>
      <c r="J38" s="38">
        <v>0</v>
      </c>
      <c r="K38" s="36" t="s">
        <v>409</v>
      </c>
      <c r="L38" s="36" t="s">
        <v>111</v>
      </c>
    </row>
    <row r="39" spans="1:12" x14ac:dyDescent="0.2">
      <c r="A39" s="34">
        <f t="shared" si="0"/>
        <v>31</v>
      </c>
      <c r="B39" s="35">
        <v>930.23</v>
      </c>
      <c r="C39" s="41"/>
      <c r="D39" s="36" t="s">
        <v>349</v>
      </c>
      <c r="E39" s="36" t="s">
        <v>410</v>
      </c>
      <c r="F39" s="39">
        <v>81889</v>
      </c>
      <c r="G39" s="40"/>
      <c r="H39" s="40"/>
      <c r="I39" s="38">
        <v>0</v>
      </c>
      <c r="J39" s="38">
        <v>-2500</v>
      </c>
      <c r="K39" s="36" t="s">
        <v>411</v>
      </c>
      <c r="L39" s="40"/>
    </row>
    <row r="40" spans="1:12" x14ac:dyDescent="0.2">
      <c r="A40" s="34">
        <f t="shared" si="0"/>
        <v>32</v>
      </c>
      <c r="B40" s="35">
        <v>930.23</v>
      </c>
      <c r="C40" s="35">
        <v>232.03</v>
      </c>
      <c r="D40" s="36" t="s">
        <v>349</v>
      </c>
      <c r="E40" s="36" t="s">
        <v>27</v>
      </c>
      <c r="F40" s="37"/>
      <c r="G40" s="36">
        <v>14543</v>
      </c>
      <c r="H40" s="36" t="s">
        <v>412</v>
      </c>
      <c r="I40" s="38">
        <v>175</v>
      </c>
      <c r="J40" s="38">
        <v>0</v>
      </c>
      <c r="K40" s="36" t="s">
        <v>413</v>
      </c>
      <c r="L40" s="36" t="s">
        <v>414</v>
      </c>
    </row>
    <row r="41" spans="1:12" x14ac:dyDescent="0.2">
      <c r="A41" s="34">
        <f t="shared" si="0"/>
        <v>33</v>
      </c>
      <c r="B41" s="35">
        <v>930.23</v>
      </c>
      <c r="C41" s="35">
        <v>232.03</v>
      </c>
      <c r="D41" s="36" t="s">
        <v>339</v>
      </c>
      <c r="E41" s="36" t="s">
        <v>415</v>
      </c>
      <c r="F41" s="37"/>
      <c r="G41" s="36">
        <v>1213</v>
      </c>
      <c r="H41" s="36" t="s">
        <v>362</v>
      </c>
      <c r="I41" s="38">
        <v>750</v>
      </c>
      <c r="J41" s="38">
        <v>0</v>
      </c>
      <c r="K41" s="36" t="s">
        <v>416</v>
      </c>
      <c r="L41" s="36" t="s">
        <v>417</v>
      </c>
    </row>
    <row r="42" spans="1:12" x14ac:dyDescent="0.2">
      <c r="A42" s="34">
        <f t="shared" si="0"/>
        <v>34</v>
      </c>
      <c r="B42" s="35">
        <v>930.23</v>
      </c>
      <c r="C42" s="35">
        <v>232.03</v>
      </c>
      <c r="D42" s="36" t="s">
        <v>355</v>
      </c>
      <c r="E42" s="36" t="s">
        <v>137</v>
      </c>
      <c r="F42" s="37"/>
      <c r="G42" s="36">
        <v>14670</v>
      </c>
      <c r="H42" s="36" t="s">
        <v>77</v>
      </c>
      <c r="I42" s="38">
        <v>15.89</v>
      </c>
      <c r="J42" s="38">
        <v>0</v>
      </c>
      <c r="K42" s="36" t="s">
        <v>357</v>
      </c>
      <c r="L42" s="36" t="s">
        <v>138</v>
      </c>
    </row>
    <row r="43" spans="1:12" x14ac:dyDescent="0.2">
      <c r="A43" s="34">
        <f t="shared" si="0"/>
        <v>35</v>
      </c>
      <c r="B43" s="35">
        <v>930.23</v>
      </c>
      <c r="C43" s="35">
        <v>232.03</v>
      </c>
      <c r="D43" s="36" t="s">
        <v>355</v>
      </c>
      <c r="E43" s="36" t="s">
        <v>137</v>
      </c>
      <c r="F43" s="37"/>
      <c r="G43" s="36">
        <v>14670</v>
      </c>
      <c r="H43" s="36" t="s">
        <v>77</v>
      </c>
      <c r="I43" s="38">
        <v>200</v>
      </c>
      <c r="J43" s="38">
        <v>0</v>
      </c>
      <c r="K43" s="36" t="s">
        <v>418</v>
      </c>
      <c r="L43" s="36" t="s">
        <v>138</v>
      </c>
    </row>
    <row r="44" spans="1:12" x14ac:dyDescent="0.2">
      <c r="A44" s="34">
        <f t="shared" si="0"/>
        <v>36</v>
      </c>
      <c r="B44" s="35">
        <v>930.23</v>
      </c>
      <c r="C44" s="35">
        <v>232.03</v>
      </c>
      <c r="D44" s="36" t="s">
        <v>378</v>
      </c>
      <c r="E44" s="36" t="s">
        <v>419</v>
      </c>
      <c r="F44" s="37"/>
      <c r="G44" s="36">
        <v>14661</v>
      </c>
      <c r="H44" s="36" t="s">
        <v>420</v>
      </c>
      <c r="I44" s="38">
        <v>100</v>
      </c>
      <c r="J44" s="38">
        <v>0</v>
      </c>
      <c r="K44" s="36" t="s">
        <v>421</v>
      </c>
      <c r="L44" s="36" t="s">
        <v>422</v>
      </c>
    </row>
    <row r="45" spans="1:12" x14ac:dyDescent="0.2">
      <c r="A45" s="34">
        <f t="shared" si="0"/>
        <v>37</v>
      </c>
      <c r="B45" s="35">
        <v>930.23</v>
      </c>
      <c r="C45" s="35">
        <v>232.03</v>
      </c>
      <c r="D45" s="36" t="s">
        <v>423</v>
      </c>
      <c r="E45" s="36" t="s">
        <v>424</v>
      </c>
      <c r="F45" s="37"/>
      <c r="G45" s="36">
        <v>13477</v>
      </c>
      <c r="H45" s="36" t="s">
        <v>425</v>
      </c>
      <c r="I45" s="38">
        <v>661.44</v>
      </c>
      <c r="J45" s="38">
        <v>0</v>
      </c>
      <c r="K45" s="36" t="s">
        <v>426</v>
      </c>
      <c r="L45" s="36" t="s">
        <v>427</v>
      </c>
    </row>
    <row r="46" spans="1:12" x14ac:dyDescent="0.2">
      <c r="A46" s="34">
        <f t="shared" si="0"/>
        <v>38</v>
      </c>
      <c r="B46" s="35">
        <v>930.23</v>
      </c>
      <c r="C46" s="35">
        <v>232.03</v>
      </c>
      <c r="D46" s="36" t="s">
        <v>358</v>
      </c>
      <c r="E46" s="36" t="s">
        <v>424</v>
      </c>
      <c r="F46" s="37"/>
      <c r="G46" s="36">
        <v>14338</v>
      </c>
      <c r="H46" s="36" t="s">
        <v>359</v>
      </c>
      <c r="I46" s="38">
        <v>1550</v>
      </c>
      <c r="J46" s="38">
        <v>0</v>
      </c>
      <c r="K46" s="36" t="s">
        <v>360</v>
      </c>
      <c r="L46" s="36" t="s">
        <v>428</v>
      </c>
    </row>
    <row r="47" spans="1:12" x14ac:dyDescent="0.2">
      <c r="A47" s="34">
        <f t="shared" si="0"/>
        <v>39</v>
      </c>
      <c r="B47" s="35">
        <v>930.23</v>
      </c>
      <c r="C47" s="35">
        <v>232.03</v>
      </c>
      <c r="D47" s="36" t="s">
        <v>389</v>
      </c>
      <c r="E47" s="36" t="s">
        <v>30</v>
      </c>
      <c r="F47" s="37"/>
      <c r="G47" s="36">
        <v>14798</v>
      </c>
      <c r="H47" s="36" t="s">
        <v>429</v>
      </c>
      <c r="I47" s="38">
        <v>500</v>
      </c>
      <c r="J47" s="38">
        <v>0</v>
      </c>
      <c r="K47" s="36" t="s">
        <v>430</v>
      </c>
      <c r="L47" s="36" t="s">
        <v>431</v>
      </c>
    </row>
    <row r="48" spans="1:12" x14ac:dyDescent="0.2">
      <c r="A48" s="34">
        <f t="shared" si="0"/>
        <v>40</v>
      </c>
      <c r="B48" s="35">
        <v>930.23</v>
      </c>
      <c r="C48" s="35">
        <v>232.03</v>
      </c>
      <c r="D48" s="36" t="s">
        <v>349</v>
      </c>
      <c r="E48" s="36" t="s">
        <v>30</v>
      </c>
      <c r="F48" s="37"/>
      <c r="G48" s="36">
        <v>9620</v>
      </c>
      <c r="H48" s="36" t="s">
        <v>432</v>
      </c>
      <c r="I48" s="38">
        <v>2500</v>
      </c>
      <c r="J48" s="38">
        <v>0</v>
      </c>
      <c r="K48" s="36" t="s">
        <v>433</v>
      </c>
      <c r="L48" s="36" t="s">
        <v>434</v>
      </c>
    </row>
    <row r="49" spans="1:12" x14ac:dyDescent="0.2">
      <c r="A49" s="34">
        <f t="shared" si="0"/>
        <v>41</v>
      </c>
      <c r="B49" s="35">
        <v>930.23</v>
      </c>
      <c r="C49" s="35">
        <v>232.03</v>
      </c>
      <c r="D49" s="36" t="s">
        <v>339</v>
      </c>
      <c r="E49" s="36" t="s">
        <v>30</v>
      </c>
      <c r="F49" s="37"/>
      <c r="G49" s="36">
        <v>1258</v>
      </c>
      <c r="H49" s="36" t="s">
        <v>344</v>
      </c>
      <c r="I49" s="38">
        <v>50</v>
      </c>
      <c r="J49" s="38">
        <v>0</v>
      </c>
      <c r="K49" s="36" t="s">
        <v>435</v>
      </c>
      <c r="L49" s="36" t="s">
        <v>436</v>
      </c>
    </row>
    <row r="50" spans="1:12" x14ac:dyDescent="0.2">
      <c r="A50" s="34">
        <f t="shared" si="0"/>
        <v>42</v>
      </c>
      <c r="B50" s="35">
        <v>930.23</v>
      </c>
      <c r="C50" s="41"/>
      <c r="D50" s="36" t="s">
        <v>355</v>
      </c>
      <c r="E50" s="36" t="s">
        <v>437</v>
      </c>
      <c r="F50" s="39">
        <v>83716</v>
      </c>
      <c r="G50" s="40"/>
      <c r="H50" s="40"/>
      <c r="I50" s="38">
        <v>0</v>
      </c>
      <c r="J50" s="38">
        <v>-500</v>
      </c>
      <c r="K50" s="36" t="s">
        <v>438</v>
      </c>
      <c r="L50" s="40"/>
    </row>
    <row r="51" spans="1:12" x14ac:dyDescent="0.2">
      <c r="A51" s="34">
        <f t="shared" si="0"/>
        <v>43</v>
      </c>
      <c r="B51" s="35">
        <v>930.23</v>
      </c>
      <c r="C51" s="35">
        <v>232.03</v>
      </c>
      <c r="D51" s="36" t="s">
        <v>339</v>
      </c>
      <c r="E51" s="36" t="s">
        <v>143</v>
      </c>
      <c r="F51" s="37"/>
      <c r="G51" s="36">
        <v>1172</v>
      </c>
      <c r="H51" s="36" t="s">
        <v>379</v>
      </c>
      <c r="I51" s="38">
        <v>36</v>
      </c>
      <c r="J51" s="38">
        <v>0</v>
      </c>
      <c r="K51" s="36" t="s">
        <v>439</v>
      </c>
      <c r="L51" s="36" t="s">
        <v>440</v>
      </c>
    </row>
    <row r="52" spans="1:12" x14ac:dyDescent="0.2">
      <c r="A52" s="34">
        <f t="shared" si="0"/>
        <v>44</v>
      </c>
      <c r="B52" s="35">
        <v>930.23</v>
      </c>
      <c r="C52" s="35">
        <v>232.03</v>
      </c>
      <c r="D52" s="36" t="s">
        <v>441</v>
      </c>
      <c r="E52" s="36" t="s">
        <v>143</v>
      </c>
      <c r="F52" s="37"/>
      <c r="G52" s="36">
        <v>14864</v>
      </c>
      <c r="H52" s="36" t="s">
        <v>442</v>
      </c>
      <c r="I52" s="38">
        <v>100</v>
      </c>
      <c r="J52" s="38">
        <v>0</v>
      </c>
      <c r="K52" s="36" t="s">
        <v>443</v>
      </c>
      <c r="L52" s="36" t="s">
        <v>444</v>
      </c>
    </row>
    <row r="53" spans="1:12" x14ac:dyDescent="0.2">
      <c r="A53" s="34">
        <f t="shared" si="0"/>
        <v>45</v>
      </c>
      <c r="B53" s="35">
        <v>930.23</v>
      </c>
      <c r="C53" s="35">
        <v>232.03</v>
      </c>
      <c r="D53" s="36" t="s">
        <v>355</v>
      </c>
      <c r="E53" s="36" t="s">
        <v>143</v>
      </c>
      <c r="F53" s="37"/>
      <c r="G53" s="36">
        <v>14670</v>
      </c>
      <c r="H53" s="36" t="s">
        <v>77</v>
      </c>
      <c r="I53" s="38">
        <v>2.1</v>
      </c>
      <c r="J53" s="38">
        <v>0</v>
      </c>
      <c r="K53" s="36" t="s">
        <v>445</v>
      </c>
      <c r="L53" s="36" t="s">
        <v>144</v>
      </c>
    </row>
    <row r="54" spans="1:12" x14ac:dyDescent="0.2">
      <c r="A54" s="34">
        <f t="shared" si="0"/>
        <v>46</v>
      </c>
      <c r="B54" s="35">
        <v>930.23</v>
      </c>
      <c r="C54" s="35">
        <v>232.03</v>
      </c>
      <c r="D54" s="36" t="s">
        <v>355</v>
      </c>
      <c r="E54" s="36" t="s">
        <v>143</v>
      </c>
      <c r="F54" s="37"/>
      <c r="G54" s="36">
        <v>14670</v>
      </c>
      <c r="H54" s="36" t="s">
        <v>77</v>
      </c>
      <c r="I54" s="38">
        <v>15.89</v>
      </c>
      <c r="J54" s="38">
        <v>0</v>
      </c>
      <c r="K54" s="36" t="s">
        <v>357</v>
      </c>
      <c r="L54" s="36" t="s">
        <v>144</v>
      </c>
    </row>
    <row r="55" spans="1:12" x14ac:dyDescent="0.2">
      <c r="A55" s="34">
        <f t="shared" si="0"/>
        <v>47</v>
      </c>
      <c r="B55" s="35">
        <v>930.23</v>
      </c>
      <c r="C55" s="35">
        <v>232.03</v>
      </c>
      <c r="D55" s="36" t="s">
        <v>355</v>
      </c>
      <c r="E55" s="36" t="s">
        <v>143</v>
      </c>
      <c r="F55" s="37"/>
      <c r="G55" s="36">
        <v>14670</v>
      </c>
      <c r="H55" s="36" t="s">
        <v>77</v>
      </c>
      <c r="I55" s="38">
        <v>68.94</v>
      </c>
      <c r="J55" s="38">
        <v>0</v>
      </c>
      <c r="K55" s="36" t="s">
        <v>446</v>
      </c>
      <c r="L55" s="36" t="s">
        <v>144</v>
      </c>
    </row>
    <row r="56" spans="1:12" x14ac:dyDescent="0.2">
      <c r="A56" s="34">
        <f t="shared" si="0"/>
        <v>48</v>
      </c>
      <c r="B56" s="35">
        <v>930.23</v>
      </c>
      <c r="C56" s="35">
        <v>232.03</v>
      </c>
      <c r="D56" s="36" t="s">
        <v>423</v>
      </c>
      <c r="E56" s="36" t="s">
        <v>143</v>
      </c>
      <c r="F56" s="37"/>
      <c r="G56" s="36">
        <v>14670</v>
      </c>
      <c r="H56" s="36" t="s">
        <v>77</v>
      </c>
      <c r="I56" s="38">
        <v>873.02</v>
      </c>
      <c r="J56" s="38">
        <v>0</v>
      </c>
      <c r="K56" s="36" t="s">
        <v>447</v>
      </c>
      <c r="L56" s="36" t="s">
        <v>144</v>
      </c>
    </row>
    <row r="57" spans="1:12" x14ac:dyDescent="0.2">
      <c r="A57" s="34">
        <f t="shared" si="0"/>
        <v>49</v>
      </c>
      <c r="B57" s="35">
        <v>930.23</v>
      </c>
      <c r="C57" s="35">
        <v>232.03</v>
      </c>
      <c r="D57" s="36" t="s">
        <v>339</v>
      </c>
      <c r="E57" s="36" t="s">
        <v>448</v>
      </c>
      <c r="F57" s="37"/>
      <c r="G57" s="36">
        <v>1213</v>
      </c>
      <c r="H57" s="36" t="s">
        <v>362</v>
      </c>
      <c r="I57" s="38">
        <v>60</v>
      </c>
      <c r="J57" s="38">
        <v>0</v>
      </c>
      <c r="K57" s="36" t="s">
        <v>449</v>
      </c>
      <c r="L57" s="36" t="s">
        <v>450</v>
      </c>
    </row>
    <row r="58" spans="1:12" x14ac:dyDescent="0.2">
      <c r="A58" s="34">
        <f t="shared" si="0"/>
        <v>50</v>
      </c>
      <c r="B58" s="35">
        <v>930.23</v>
      </c>
      <c r="C58" s="35">
        <v>232.03</v>
      </c>
      <c r="D58" s="36" t="s">
        <v>349</v>
      </c>
      <c r="E58" s="36" t="s">
        <v>32</v>
      </c>
      <c r="F58" s="37"/>
      <c r="G58" s="36">
        <v>1213</v>
      </c>
      <c r="H58" s="36" t="s">
        <v>362</v>
      </c>
      <c r="I58" s="38">
        <v>500</v>
      </c>
      <c r="J58" s="38">
        <v>0</v>
      </c>
      <c r="K58" s="36" t="s">
        <v>451</v>
      </c>
      <c r="L58" s="36" t="s">
        <v>452</v>
      </c>
    </row>
    <row r="59" spans="1:12" x14ac:dyDescent="0.2">
      <c r="A59" s="34">
        <f t="shared" si="0"/>
        <v>51</v>
      </c>
      <c r="B59" s="35">
        <v>930.23</v>
      </c>
      <c r="C59" s="35">
        <v>232.03</v>
      </c>
      <c r="D59" s="36" t="s">
        <v>355</v>
      </c>
      <c r="E59" s="36" t="s">
        <v>164</v>
      </c>
      <c r="F59" s="37"/>
      <c r="G59" s="36">
        <v>14670</v>
      </c>
      <c r="H59" s="36" t="s">
        <v>77</v>
      </c>
      <c r="I59" s="38">
        <v>104.1</v>
      </c>
      <c r="J59" s="38">
        <v>0</v>
      </c>
      <c r="K59" s="36" t="s">
        <v>453</v>
      </c>
      <c r="L59" s="36" t="s">
        <v>166</v>
      </c>
    </row>
    <row r="60" spans="1:12" x14ac:dyDescent="0.2">
      <c r="A60" s="34">
        <f t="shared" si="0"/>
        <v>52</v>
      </c>
      <c r="B60" s="35">
        <v>930.23</v>
      </c>
      <c r="C60" s="35">
        <v>232.03</v>
      </c>
      <c r="D60" s="36" t="s">
        <v>355</v>
      </c>
      <c r="E60" s="36" t="s">
        <v>164</v>
      </c>
      <c r="F60" s="37"/>
      <c r="G60" s="36">
        <v>14670</v>
      </c>
      <c r="H60" s="36" t="s">
        <v>77</v>
      </c>
      <c r="I60" s="38">
        <v>15.89</v>
      </c>
      <c r="J60" s="38">
        <v>0</v>
      </c>
      <c r="K60" s="36" t="s">
        <v>357</v>
      </c>
      <c r="L60" s="36" t="s">
        <v>166</v>
      </c>
    </row>
    <row r="61" spans="1:12" x14ac:dyDescent="0.2">
      <c r="A61" s="34">
        <f t="shared" si="0"/>
        <v>53</v>
      </c>
      <c r="B61" s="35">
        <v>930.23</v>
      </c>
      <c r="C61" s="35">
        <v>232.03</v>
      </c>
      <c r="D61" s="36" t="s">
        <v>423</v>
      </c>
      <c r="E61" s="36" t="s">
        <v>164</v>
      </c>
      <c r="F61" s="37"/>
      <c r="G61" s="36">
        <v>14670</v>
      </c>
      <c r="H61" s="36" t="s">
        <v>77</v>
      </c>
      <c r="I61" s="38">
        <v>435.96</v>
      </c>
      <c r="J61" s="38">
        <v>0</v>
      </c>
      <c r="K61" s="36" t="s">
        <v>454</v>
      </c>
      <c r="L61" s="36" t="s">
        <v>166</v>
      </c>
    </row>
    <row r="62" spans="1:12" x14ac:dyDescent="0.2">
      <c r="A62" s="34">
        <f t="shared" si="0"/>
        <v>54</v>
      </c>
      <c r="B62" s="35">
        <v>930.23</v>
      </c>
      <c r="C62" s="35">
        <v>232.03</v>
      </c>
      <c r="D62" s="36" t="s">
        <v>455</v>
      </c>
      <c r="E62" s="36" t="s">
        <v>164</v>
      </c>
      <c r="F62" s="37"/>
      <c r="G62" s="36">
        <v>14670</v>
      </c>
      <c r="H62" s="36" t="s">
        <v>77</v>
      </c>
      <c r="I62" s="38">
        <v>58.3</v>
      </c>
      <c r="J62" s="38">
        <v>0</v>
      </c>
      <c r="K62" s="36" t="s">
        <v>456</v>
      </c>
      <c r="L62" s="36" t="s">
        <v>166</v>
      </c>
    </row>
    <row r="63" spans="1:12" x14ac:dyDescent="0.2">
      <c r="A63" s="34">
        <f t="shared" si="0"/>
        <v>55</v>
      </c>
      <c r="B63" s="35">
        <v>930.23</v>
      </c>
      <c r="C63" s="35">
        <v>232.03</v>
      </c>
      <c r="D63" s="36" t="s">
        <v>408</v>
      </c>
      <c r="E63" s="36" t="s">
        <v>457</v>
      </c>
      <c r="F63" s="37"/>
      <c r="G63" s="36">
        <v>8996</v>
      </c>
      <c r="H63" s="36" t="s">
        <v>458</v>
      </c>
      <c r="I63" s="38">
        <v>1000</v>
      </c>
      <c r="J63" s="38">
        <v>0</v>
      </c>
      <c r="K63" s="36" t="s">
        <v>459</v>
      </c>
      <c r="L63" s="36" t="s">
        <v>460</v>
      </c>
    </row>
    <row r="64" spans="1:12" x14ac:dyDescent="0.2">
      <c r="A64" s="34">
        <f t="shared" si="0"/>
        <v>56</v>
      </c>
      <c r="B64" s="35">
        <v>930.23</v>
      </c>
      <c r="C64" s="35">
        <v>232.03</v>
      </c>
      <c r="D64" s="36" t="s">
        <v>408</v>
      </c>
      <c r="E64" s="36" t="s">
        <v>457</v>
      </c>
      <c r="F64" s="37"/>
      <c r="G64" s="36">
        <v>14529</v>
      </c>
      <c r="H64" s="36" t="s">
        <v>461</v>
      </c>
      <c r="I64" s="38">
        <v>1000</v>
      </c>
      <c r="J64" s="38">
        <v>0</v>
      </c>
      <c r="K64" s="36" t="s">
        <v>462</v>
      </c>
      <c r="L64" s="36" t="s">
        <v>463</v>
      </c>
    </row>
    <row r="65" spans="1:12" x14ac:dyDescent="0.2">
      <c r="A65" s="34">
        <f t="shared" si="0"/>
        <v>57</v>
      </c>
      <c r="B65" s="35">
        <v>930.23</v>
      </c>
      <c r="C65" s="35">
        <v>232.03</v>
      </c>
      <c r="D65" s="36" t="s">
        <v>408</v>
      </c>
      <c r="E65" s="36" t="s">
        <v>457</v>
      </c>
      <c r="F65" s="37"/>
      <c r="G65" s="36">
        <v>1753</v>
      </c>
      <c r="H65" s="36" t="s">
        <v>464</v>
      </c>
      <c r="I65" s="38">
        <v>1000</v>
      </c>
      <c r="J65" s="38">
        <v>0</v>
      </c>
      <c r="K65" s="36" t="s">
        <v>465</v>
      </c>
      <c r="L65" s="36" t="s">
        <v>466</v>
      </c>
    </row>
    <row r="66" spans="1:12" x14ac:dyDescent="0.2">
      <c r="A66" s="34">
        <f t="shared" si="0"/>
        <v>58</v>
      </c>
      <c r="B66" s="35">
        <v>930.23</v>
      </c>
      <c r="C66" s="35">
        <v>232.03</v>
      </c>
      <c r="D66" s="36" t="s">
        <v>408</v>
      </c>
      <c r="E66" s="36" t="s">
        <v>457</v>
      </c>
      <c r="F66" s="37"/>
      <c r="G66" s="36">
        <v>1753</v>
      </c>
      <c r="H66" s="36" t="s">
        <v>464</v>
      </c>
      <c r="I66" s="38">
        <v>1000</v>
      </c>
      <c r="J66" s="38">
        <v>0</v>
      </c>
      <c r="K66" s="36" t="s">
        <v>467</v>
      </c>
      <c r="L66" s="36" t="s">
        <v>468</v>
      </c>
    </row>
    <row r="67" spans="1:12" x14ac:dyDescent="0.2">
      <c r="A67" s="34">
        <f t="shared" si="0"/>
        <v>59</v>
      </c>
      <c r="B67" s="35">
        <v>930.23</v>
      </c>
      <c r="C67" s="35">
        <v>232.03</v>
      </c>
      <c r="D67" s="36" t="s">
        <v>408</v>
      </c>
      <c r="E67" s="36" t="s">
        <v>457</v>
      </c>
      <c r="F67" s="37"/>
      <c r="G67" s="36">
        <v>1753</v>
      </c>
      <c r="H67" s="36" t="s">
        <v>464</v>
      </c>
      <c r="I67" s="38">
        <v>1000</v>
      </c>
      <c r="J67" s="38">
        <v>0</v>
      </c>
      <c r="K67" s="36" t="s">
        <v>469</v>
      </c>
      <c r="L67" s="36" t="s">
        <v>470</v>
      </c>
    </row>
    <row r="68" spans="1:12" x14ac:dyDescent="0.2">
      <c r="A68" s="34">
        <f t="shared" si="0"/>
        <v>60</v>
      </c>
      <c r="B68" s="35">
        <v>930.23</v>
      </c>
      <c r="C68" s="35">
        <v>232.03</v>
      </c>
      <c r="D68" s="36" t="s">
        <v>408</v>
      </c>
      <c r="E68" s="36" t="s">
        <v>457</v>
      </c>
      <c r="F68" s="37"/>
      <c r="G68" s="36">
        <v>1753</v>
      </c>
      <c r="H68" s="36" t="s">
        <v>464</v>
      </c>
      <c r="I68" s="38">
        <v>1000</v>
      </c>
      <c r="J68" s="38">
        <v>0</v>
      </c>
      <c r="K68" s="36" t="s">
        <v>471</v>
      </c>
      <c r="L68" s="36" t="s">
        <v>472</v>
      </c>
    </row>
    <row r="69" spans="1:12" x14ac:dyDescent="0.2">
      <c r="A69" s="34">
        <f t="shared" si="0"/>
        <v>61</v>
      </c>
      <c r="B69" s="35">
        <v>930.23</v>
      </c>
      <c r="C69" s="35">
        <v>232.03</v>
      </c>
      <c r="D69" s="36" t="s">
        <v>408</v>
      </c>
      <c r="E69" s="36" t="s">
        <v>457</v>
      </c>
      <c r="F69" s="37"/>
      <c r="G69" s="36">
        <v>1753</v>
      </c>
      <c r="H69" s="36" t="s">
        <v>464</v>
      </c>
      <c r="I69" s="38">
        <v>1000</v>
      </c>
      <c r="J69" s="38">
        <v>0</v>
      </c>
      <c r="K69" s="36" t="s">
        <v>473</v>
      </c>
      <c r="L69" s="36" t="s">
        <v>474</v>
      </c>
    </row>
    <row r="70" spans="1:12" x14ac:dyDescent="0.2">
      <c r="A70" s="34">
        <f t="shared" si="0"/>
        <v>62</v>
      </c>
      <c r="B70" s="35">
        <v>930.23</v>
      </c>
      <c r="C70" s="35">
        <v>232.03</v>
      </c>
      <c r="D70" s="36" t="s">
        <v>408</v>
      </c>
      <c r="E70" s="36" t="s">
        <v>457</v>
      </c>
      <c r="F70" s="37"/>
      <c r="G70" s="36">
        <v>1753</v>
      </c>
      <c r="H70" s="36" t="s">
        <v>464</v>
      </c>
      <c r="I70" s="38">
        <v>1000</v>
      </c>
      <c r="J70" s="38">
        <v>0</v>
      </c>
      <c r="K70" s="36" t="s">
        <v>475</v>
      </c>
      <c r="L70" s="36" t="s">
        <v>476</v>
      </c>
    </row>
    <row r="71" spans="1:12" x14ac:dyDescent="0.2">
      <c r="A71" s="34">
        <f t="shared" si="0"/>
        <v>63</v>
      </c>
      <c r="B71" s="35">
        <v>930.23</v>
      </c>
      <c r="C71" s="35">
        <v>232.03</v>
      </c>
      <c r="D71" s="36" t="s">
        <v>389</v>
      </c>
      <c r="E71" s="36" t="s">
        <v>477</v>
      </c>
      <c r="F71" s="37"/>
      <c r="G71" s="36">
        <v>10734</v>
      </c>
      <c r="H71" s="36" t="s">
        <v>478</v>
      </c>
      <c r="I71" s="38">
        <v>100</v>
      </c>
      <c r="J71" s="38">
        <v>0</v>
      </c>
      <c r="K71" s="36" t="s">
        <v>479</v>
      </c>
      <c r="L71" s="36" t="s">
        <v>480</v>
      </c>
    </row>
    <row r="72" spans="1:12" x14ac:dyDescent="0.2">
      <c r="A72" s="34">
        <f t="shared" si="0"/>
        <v>64</v>
      </c>
      <c r="B72" s="35">
        <v>930.23</v>
      </c>
      <c r="C72" s="35">
        <v>232.03</v>
      </c>
      <c r="D72" s="36" t="s">
        <v>355</v>
      </c>
      <c r="E72" s="36" t="s">
        <v>171</v>
      </c>
      <c r="F72" s="37"/>
      <c r="G72" s="36">
        <v>14670</v>
      </c>
      <c r="H72" s="36" t="s">
        <v>77</v>
      </c>
      <c r="I72" s="38">
        <v>15.89</v>
      </c>
      <c r="J72" s="38">
        <v>0</v>
      </c>
      <c r="K72" s="36" t="s">
        <v>357</v>
      </c>
      <c r="L72" s="36" t="s">
        <v>173</v>
      </c>
    </row>
    <row r="73" spans="1:12" x14ac:dyDescent="0.2">
      <c r="A73" s="34">
        <f t="shared" si="0"/>
        <v>65</v>
      </c>
      <c r="B73" s="35">
        <v>930.23</v>
      </c>
      <c r="C73" s="35">
        <v>232.03</v>
      </c>
      <c r="D73" s="36" t="s">
        <v>358</v>
      </c>
      <c r="E73" s="36" t="s">
        <v>37</v>
      </c>
      <c r="F73" s="37"/>
      <c r="G73" s="36">
        <v>14338</v>
      </c>
      <c r="H73" s="36" t="s">
        <v>359</v>
      </c>
      <c r="I73" s="38">
        <v>725</v>
      </c>
      <c r="J73" s="38">
        <v>0</v>
      </c>
      <c r="K73" s="36" t="s">
        <v>360</v>
      </c>
      <c r="L73" s="36" t="s">
        <v>481</v>
      </c>
    </row>
    <row r="74" spans="1:12" x14ac:dyDescent="0.2">
      <c r="A74" s="34">
        <f t="shared" si="0"/>
        <v>66</v>
      </c>
      <c r="B74" s="35">
        <v>930.23</v>
      </c>
      <c r="C74" s="35">
        <v>232.03</v>
      </c>
      <c r="D74" s="36" t="s">
        <v>355</v>
      </c>
      <c r="E74" s="36" t="s">
        <v>482</v>
      </c>
      <c r="F74" s="37"/>
      <c r="G74" s="36">
        <v>1414</v>
      </c>
      <c r="H74" s="36" t="s">
        <v>195</v>
      </c>
      <c r="I74" s="38">
        <v>380.33</v>
      </c>
      <c r="J74" s="38">
        <v>0</v>
      </c>
      <c r="K74" s="36" t="s">
        <v>483</v>
      </c>
      <c r="L74" s="36" t="s">
        <v>484</v>
      </c>
    </row>
    <row r="75" spans="1:12" x14ac:dyDescent="0.2">
      <c r="A75" s="34">
        <f t="shared" ref="A75:A138" si="1">A74+1</f>
        <v>67</v>
      </c>
      <c r="B75" s="35">
        <v>930.23</v>
      </c>
      <c r="C75" s="35">
        <v>232.03</v>
      </c>
      <c r="D75" s="36" t="s">
        <v>408</v>
      </c>
      <c r="E75" s="36" t="s">
        <v>38</v>
      </c>
      <c r="F75" s="37"/>
      <c r="G75" s="36">
        <v>1295</v>
      </c>
      <c r="H75" s="36" t="s">
        <v>13</v>
      </c>
      <c r="I75" s="38">
        <v>75.900000000000006</v>
      </c>
      <c r="J75" s="38">
        <v>0</v>
      </c>
      <c r="K75" s="36" t="s">
        <v>485</v>
      </c>
      <c r="L75" s="36" t="s">
        <v>486</v>
      </c>
    </row>
    <row r="76" spans="1:12" x14ac:dyDescent="0.2">
      <c r="A76" s="34">
        <f t="shared" si="1"/>
        <v>68</v>
      </c>
      <c r="B76" s="35">
        <v>930.23</v>
      </c>
      <c r="C76" s="35">
        <v>232.03</v>
      </c>
      <c r="D76" s="36" t="s">
        <v>339</v>
      </c>
      <c r="E76" s="36" t="s">
        <v>38</v>
      </c>
      <c r="F76" s="37"/>
      <c r="G76" s="36">
        <v>14670</v>
      </c>
      <c r="H76" s="36" t="s">
        <v>77</v>
      </c>
      <c r="I76" s="38">
        <v>360</v>
      </c>
      <c r="J76" s="38">
        <v>0</v>
      </c>
      <c r="K76" s="36" t="s">
        <v>487</v>
      </c>
      <c r="L76" s="36" t="s">
        <v>177</v>
      </c>
    </row>
    <row r="77" spans="1:12" x14ac:dyDescent="0.2">
      <c r="A77" s="34">
        <f t="shared" si="1"/>
        <v>69</v>
      </c>
      <c r="B77" s="35">
        <v>930.23</v>
      </c>
      <c r="C77" s="35">
        <v>232.03</v>
      </c>
      <c r="D77" s="36" t="s">
        <v>355</v>
      </c>
      <c r="E77" s="36" t="s">
        <v>38</v>
      </c>
      <c r="F77" s="37"/>
      <c r="G77" s="36">
        <v>14670</v>
      </c>
      <c r="H77" s="36" t="s">
        <v>77</v>
      </c>
      <c r="I77" s="38">
        <v>15.89</v>
      </c>
      <c r="J77" s="38">
        <v>0</v>
      </c>
      <c r="K77" s="36" t="s">
        <v>357</v>
      </c>
      <c r="L77" s="36" t="s">
        <v>177</v>
      </c>
    </row>
    <row r="78" spans="1:12" x14ac:dyDescent="0.2">
      <c r="A78" s="34">
        <f t="shared" si="1"/>
        <v>70</v>
      </c>
      <c r="B78" s="35">
        <v>930.23</v>
      </c>
      <c r="C78" s="35">
        <v>232.03</v>
      </c>
      <c r="D78" s="36" t="s">
        <v>378</v>
      </c>
      <c r="E78" s="36" t="s">
        <v>488</v>
      </c>
      <c r="F78" s="37"/>
      <c r="G78" s="36">
        <v>1172</v>
      </c>
      <c r="H78" s="36" t="s">
        <v>379</v>
      </c>
      <c r="I78" s="38">
        <v>250</v>
      </c>
      <c r="J78" s="38">
        <v>0</v>
      </c>
      <c r="K78" s="36" t="s">
        <v>489</v>
      </c>
      <c r="L78" s="36" t="s">
        <v>490</v>
      </c>
    </row>
    <row r="79" spans="1:12" x14ac:dyDescent="0.2">
      <c r="A79" s="34">
        <f t="shared" si="1"/>
        <v>71</v>
      </c>
      <c r="B79" s="35">
        <v>930.23</v>
      </c>
      <c r="C79" s="35">
        <v>131.1</v>
      </c>
      <c r="D79" s="36" t="s">
        <v>287</v>
      </c>
      <c r="E79" s="36" t="s">
        <v>491</v>
      </c>
      <c r="F79" s="37"/>
      <c r="G79" s="40"/>
      <c r="H79" s="40"/>
      <c r="I79" s="38">
        <v>276.68</v>
      </c>
      <c r="J79" s="38">
        <v>0</v>
      </c>
      <c r="K79" s="36" t="s">
        <v>288</v>
      </c>
      <c r="L79" s="40"/>
    </row>
    <row r="80" spans="1:12" x14ac:dyDescent="0.2">
      <c r="A80" s="34">
        <f t="shared" si="1"/>
        <v>72</v>
      </c>
      <c r="B80" s="35">
        <v>930.23</v>
      </c>
      <c r="C80" s="35">
        <v>131.1</v>
      </c>
      <c r="D80" s="36" t="s">
        <v>287</v>
      </c>
      <c r="E80" s="36" t="s">
        <v>491</v>
      </c>
      <c r="F80" s="37"/>
      <c r="G80" s="40"/>
      <c r="H80" s="40"/>
      <c r="I80" s="38">
        <v>581.28</v>
      </c>
      <c r="J80" s="38">
        <v>0</v>
      </c>
      <c r="K80" s="36" t="s">
        <v>288</v>
      </c>
      <c r="L80" s="40"/>
    </row>
    <row r="81" spans="1:12" x14ac:dyDescent="0.2">
      <c r="A81" s="34">
        <f t="shared" si="1"/>
        <v>73</v>
      </c>
      <c r="B81" s="35">
        <v>930.23</v>
      </c>
      <c r="C81" s="35">
        <v>131.1</v>
      </c>
      <c r="D81" s="36" t="s">
        <v>287</v>
      </c>
      <c r="E81" s="36" t="s">
        <v>491</v>
      </c>
      <c r="F81" s="37"/>
      <c r="G81" s="40"/>
      <c r="H81" s="40"/>
      <c r="I81" s="38">
        <v>154.63999999999999</v>
      </c>
      <c r="J81" s="38">
        <v>0</v>
      </c>
      <c r="K81" s="36" t="s">
        <v>288</v>
      </c>
      <c r="L81" s="40"/>
    </row>
    <row r="82" spans="1:12" x14ac:dyDescent="0.2">
      <c r="A82" s="34">
        <f t="shared" si="1"/>
        <v>74</v>
      </c>
      <c r="B82" s="35">
        <v>930.23</v>
      </c>
      <c r="C82" s="35">
        <v>131.1</v>
      </c>
      <c r="D82" s="36" t="s">
        <v>287</v>
      </c>
      <c r="E82" s="36" t="s">
        <v>491</v>
      </c>
      <c r="F82" s="37"/>
      <c r="G82" s="40"/>
      <c r="H82" s="40"/>
      <c r="I82" s="38">
        <v>395.45</v>
      </c>
      <c r="J82" s="38">
        <v>0</v>
      </c>
      <c r="K82" s="36" t="s">
        <v>288</v>
      </c>
      <c r="L82" s="40"/>
    </row>
    <row r="83" spans="1:12" x14ac:dyDescent="0.2">
      <c r="A83" s="34">
        <f t="shared" si="1"/>
        <v>75</v>
      </c>
      <c r="B83" s="35">
        <v>930.23</v>
      </c>
      <c r="C83" s="35">
        <v>232.03</v>
      </c>
      <c r="D83" s="36" t="s">
        <v>349</v>
      </c>
      <c r="E83" s="36" t="s">
        <v>491</v>
      </c>
      <c r="F83" s="37"/>
      <c r="G83" s="36">
        <v>14658</v>
      </c>
      <c r="H83" s="36" t="s">
        <v>492</v>
      </c>
      <c r="I83" s="38">
        <v>2497.5</v>
      </c>
      <c r="J83" s="38">
        <v>0</v>
      </c>
      <c r="K83" s="36" t="s">
        <v>493</v>
      </c>
      <c r="L83" s="36" t="s">
        <v>494</v>
      </c>
    </row>
    <row r="84" spans="1:12" x14ac:dyDescent="0.2">
      <c r="A84" s="34">
        <f t="shared" si="1"/>
        <v>76</v>
      </c>
      <c r="B84" s="35">
        <v>930.23</v>
      </c>
      <c r="C84" s="35">
        <v>232.03</v>
      </c>
      <c r="D84" s="36" t="s">
        <v>389</v>
      </c>
      <c r="E84" s="36" t="s">
        <v>495</v>
      </c>
      <c r="F84" s="37"/>
      <c r="G84" s="36">
        <v>14560</v>
      </c>
      <c r="H84" s="36" t="s">
        <v>496</v>
      </c>
      <c r="I84" s="38">
        <v>735</v>
      </c>
      <c r="J84" s="38">
        <v>0</v>
      </c>
      <c r="K84" s="36" t="s">
        <v>497</v>
      </c>
      <c r="L84" s="36" t="s">
        <v>498</v>
      </c>
    </row>
    <row r="85" spans="1:12" x14ac:dyDescent="0.2">
      <c r="A85" s="34">
        <f t="shared" si="1"/>
        <v>77</v>
      </c>
      <c r="B85" s="35">
        <v>930.23</v>
      </c>
      <c r="C85" s="35">
        <v>242</v>
      </c>
      <c r="D85" s="36" t="s">
        <v>499</v>
      </c>
      <c r="E85" s="36" t="s">
        <v>39</v>
      </c>
      <c r="F85" s="37"/>
      <c r="G85" s="40"/>
      <c r="H85" s="40"/>
      <c r="I85" s="38">
        <v>248.52</v>
      </c>
      <c r="J85" s="38">
        <v>0</v>
      </c>
      <c r="K85" s="36" t="s">
        <v>500</v>
      </c>
      <c r="L85" s="40"/>
    </row>
    <row r="86" spans="1:12" x14ac:dyDescent="0.2">
      <c r="A86" s="34">
        <f t="shared" si="1"/>
        <v>78</v>
      </c>
      <c r="B86" s="35">
        <v>930.23</v>
      </c>
      <c r="C86" s="35">
        <v>165.1</v>
      </c>
      <c r="D86" s="36" t="s">
        <v>295</v>
      </c>
      <c r="E86" s="36" t="s">
        <v>39</v>
      </c>
      <c r="F86" s="37"/>
      <c r="G86" s="40"/>
      <c r="H86" s="40"/>
      <c r="I86" s="38">
        <v>3.25</v>
      </c>
      <c r="J86" s="38">
        <v>0</v>
      </c>
      <c r="K86" s="36" t="s">
        <v>296</v>
      </c>
      <c r="L86" s="40"/>
    </row>
    <row r="87" spans="1:12" x14ac:dyDescent="0.2">
      <c r="A87" s="34">
        <f t="shared" si="1"/>
        <v>79</v>
      </c>
      <c r="B87" s="35">
        <v>930.23</v>
      </c>
      <c r="C87" s="35">
        <v>165.1</v>
      </c>
      <c r="D87" s="36" t="s">
        <v>295</v>
      </c>
      <c r="E87" s="36" t="s">
        <v>39</v>
      </c>
      <c r="F87" s="37"/>
      <c r="G87" s="40"/>
      <c r="H87" s="40"/>
      <c r="I87" s="38">
        <v>6.83</v>
      </c>
      <c r="J87" s="38">
        <v>0</v>
      </c>
      <c r="K87" s="36" t="s">
        <v>296</v>
      </c>
      <c r="L87" s="40"/>
    </row>
    <row r="88" spans="1:12" x14ac:dyDescent="0.2">
      <c r="A88" s="34">
        <f t="shared" si="1"/>
        <v>80</v>
      </c>
      <c r="B88" s="35">
        <v>930.23</v>
      </c>
      <c r="C88" s="35">
        <v>165.1</v>
      </c>
      <c r="D88" s="36" t="s">
        <v>295</v>
      </c>
      <c r="E88" s="36" t="s">
        <v>39</v>
      </c>
      <c r="F88" s="37"/>
      <c r="G88" s="40"/>
      <c r="H88" s="40"/>
      <c r="I88" s="38">
        <v>2.92</v>
      </c>
      <c r="J88" s="38">
        <v>0</v>
      </c>
      <c r="K88" s="36" t="s">
        <v>296</v>
      </c>
      <c r="L88" s="40"/>
    </row>
    <row r="89" spans="1:12" x14ac:dyDescent="0.2">
      <c r="A89" s="34">
        <f t="shared" si="1"/>
        <v>81</v>
      </c>
      <c r="B89" s="35">
        <v>930.23</v>
      </c>
      <c r="C89" s="35">
        <v>165.1</v>
      </c>
      <c r="D89" s="36" t="s">
        <v>295</v>
      </c>
      <c r="E89" s="36" t="s">
        <v>39</v>
      </c>
      <c r="F89" s="37"/>
      <c r="G89" s="40"/>
      <c r="H89" s="40"/>
      <c r="I89" s="38">
        <v>1.82</v>
      </c>
      <c r="J89" s="38">
        <v>0</v>
      </c>
      <c r="K89" s="36" t="s">
        <v>296</v>
      </c>
      <c r="L89" s="40"/>
    </row>
    <row r="90" spans="1:12" x14ac:dyDescent="0.2">
      <c r="A90" s="34">
        <f t="shared" si="1"/>
        <v>82</v>
      </c>
      <c r="B90" s="35">
        <v>930.23</v>
      </c>
      <c r="C90" s="35">
        <v>165.1</v>
      </c>
      <c r="D90" s="36" t="s">
        <v>295</v>
      </c>
      <c r="E90" s="36" t="s">
        <v>39</v>
      </c>
      <c r="F90" s="37"/>
      <c r="G90" s="40"/>
      <c r="H90" s="40"/>
      <c r="I90" s="38">
        <v>4.6500000000000004</v>
      </c>
      <c r="J90" s="38">
        <v>0</v>
      </c>
      <c r="K90" s="36" t="s">
        <v>296</v>
      </c>
      <c r="L90" s="40"/>
    </row>
    <row r="91" spans="1:12" x14ac:dyDescent="0.2">
      <c r="A91" s="34">
        <f t="shared" si="1"/>
        <v>83</v>
      </c>
      <c r="B91" s="35">
        <v>930.23</v>
      </c>
      <c r="C91" s="35">
        <v>408.12</v>
      </c>
      <c r="D91" s="36" t="s">
        <v>297</v>
      </c>
      <c r="E91" s="36" t="s">
        <v>39</v>
      </c>
      <c r="F91" s="37"/>
      <c r="G91" s="40"/>
      <c r="H91" s="40"/>
      <c r="I91" s="38">
        <v>0.01</v>
      </c>
      <c r="J91" s="38">
        <v>0</v>
      </c>
      <c r="K91" s="36" t="s">
        <v>298</v>
      </c>
      <c r="L91" s="40"/>
    </row>
    <row r="92" spans="1:12" x14ac:dyDescent="0.2">
      <c r="A92" s="34">
        <f t="shared" si="1"/>
        <v>84</v>
      </c>
      <c r="B92" s="35">
        <v>930.23</v>
      </c>
      <c r="C92" s="35">
        <v>408.12</v>
      </c>
      <c r="D92" s="36" t="s">
        <v>297</v>
      </c>
      <c r="E92" s="36" t="s">
        <v>39</v>
      </c>
      <c r="F92" s="37"/>
      <c r="G92" s="40"/>
      <c r="H92" s="40"/>
      <c r="I92" s="38">
        <v>0.02</v>
      </c>
      <c r="J92" s="38">
        <v>0</v>
      </c>
      <c r="K92" s="36" t="s">
        <v>298</v>
      </c>
      <c r="L92" s="40"/>
    </row>
    <row r="93" spans="1:12" x14ac:dyDescent="0.2">
      <c r="A93" s="34">
        <f t="shared" si="1"/>
        <v>85</v>
      </c>
      <c r="B93" s="35">
        <v>930.23</v>
      </c>
      <c r="C93" s="35">
        <v>408.12</v>
      </c>
      <c r="D93" s="36" t="s">
        <v>297</v>
      </c>
      <c r="E93" s="36" t="s">
        <v>39</v>
      </c>
      <c r="F93" s="37"/>
      <c r="G93" s="40"/>
      <c r="H93" s="40"/>
      <c r="I93" s="38">
        <v>0.01</v>
      </c>
      <c r="J93" s="38">
        <v>0</v>
      </c>
      <c r="K93" s="36" t="s">
        <v>298</v>
      </c>
      <c r="L93" s="40"/>
    </row>
    <row r="94" spans="1:12" x14ac:dyDescent="0.2">
      <c r="A94" s="34">
        <f t="shared" si="1"/>
        <v>86</v>
      </c>
      <c r="B94" s="35">
        <v>930.23</v>
      </c>
      <c r="C94" s="35">
        <v>408.12</v>
      </c>
      <c r="D94" s="36" t="s">
        <v>297</v>
      </c>
      <c r="E94" s="36" t="s">
        <v>39</v>
      </c>
      <c r="F94" s="37"/>
      <c r="G94" s="40"/>
      <c r="H94" s="40"/>
      <c r="I94" s="38">
        <v>0.01</v>
      </c>
      <c r="J94" s="38">
        <v>0</v>
      </c>
      <c r="K94" s="36" t="s">
        <v>298</v>
      </c>
      <c r="L94" s="40"/>
    </row>
    <row r="95" spans="1:12" x14ac:dyDescent="0.2">
      <c r="A95" s="34">
        <f t="shared" si="1"/>
        <v>87</v>
      </c>
      <c r="B95" s="35">
        <v>930.23</v>
      </c>
      <c r="C95" s="35">
        <v>408.12</v>
      </c>
      <c r="D95" s="36" t="s">
        <v>297</v>
      </c>
      <c r="E95" s="36" t="s">
        <v>39</v>
      </c>
      <c r="F95" s="37"/>
      <c r="G95" s="40"/>
      <c r="H95" s="40"/>
      <c r="I95" s="38">
        <v>0.02</v>
      </c>
      <c r="J95" s="38">
        <v>0</v>
      </c>
      <c r="K95" s="36" t="s">
        <v>298</v>
      </c>
      <c r="L95" s="40"/>
    </row>
    <row r="96" spans="1:12" x14ac:dyDescent="0.2">
      <c r="A96" s="34">
        <f t="shared" si="1"/>
        <v>88</v>
      </c>
      <c r="B96" s="35">
        <v>930.23</v>
      </c>
      <c r="C96" s="35">
        <v>408.13</v>
      </c>
      <c r="D96" s="36" t="s">
        <v>297</v>
      </c>
      <c r="E96" s="36" t="s">
        <v>39</v>
      </c>
      <c r="F96" s="37"/>
      <c r="G96" s="40"/>
      <c r="H96" s="40"/>
      <c r="I96" s="38">
        <v>23.02</v>
      </c>
      <c r="J96" s="38">
        <v>0</v>
      </c>
      <c r="K96" s="36" t="s">
        <v>298</v>
      </c>
      <c r="L96" s="40"/>
    </row>
    <row r="97" spans="1:12" x14ac:dyDescent="0.2">
      <c r="A97" s="34">
        <f t="shared" si="1"/>
        <v>89</v>
      </c>
      <c r="B97" s="35">
        <v>930.23</v>
      </c>
      <c r="C97" s="35">
        <v>408.13</v>
      </c>
      <c r="D97" s="36" t="s">
        <v>297</v>
      </c>
      <c r="E97" s="36" t="s">
        <v>39</v>
      </c>
      <c r="F97" s="37"/>
      <c r="G97" s="40"/>
      <c r="H97" s="40"/>
      <c r="I97" s="38">
        <v>48.35</v>
      </c>
      <c r="J97" s="38">
        <v>0</v>
      </c>
      <c r="K97" s="36" t="s">
        <v>298</v>
      </c>
      <c r="L97" s="40"/>
    </row>
    <row r="98" spans="1:12" x14ac:dyDescent="0.2">
      <c r="A98" s="34">
        <f t="shared" si="1"/>
        <v>90</v>
      </c>
      <c r="B98" s="35">
        <v>930.23</v>
      </c>
      <c r="C98" s="35">
        <v>408.13</v>
      </c>
      <c r="D98" s="36" t="s">
        <v>297</v>
      </c>
      <c r="E98" s="36" t="s">
        <v>39</v>
      </c>
      <c r="F98" s="37"/>
      <c r="G98" s="40"/>
      <c r="H98" s="40"/>
      <c r="I98" s="38">
        <v>20.67</v>
      </c>
      <c r="J98" s="38">
        <v>0</v>
      </c>
      <c r="K98" s="36" t="s">
        <v>298</v>
      </c>
      <c r="L98" s="40"/>
    </row>
    <row r="99" spans="1:12" x14ac:dyDescent="0.2">
      <c r="A99" s="34">
        <f t="shared" si="1"/>
        <v>91</v>
      </c>
      <c r="B99" s="35">
        <v>930.23</v>
      </c>
      <c r="C99" s="35">
        <v>408.13</v>
      </c>
      <c r="D99" s="36" t="s">
        <v>297</v>
      </c>
      <c r="E99" s="36" t="s">
        <v>39</v>
      </c>
      <c r="F99" s="37"/>
      <c r="G99" s="40"/>
      <c r="H99" s="40"/>
      <c r="I99" s="38">
        <v>12.86</v>
      </c>
      <c r="J99" s="38">
        <v>0</v>
      </c>
      <c r="K99" s="36" t="s">
        <v>298</v>
      </c>
      <c r="L99" s="40"/>
    </row>
    <row r="100" spans="1:12" x14ac:dyDescent="0.2">
      <c r="A100" s="34">
        <f t="shared" si="1"/>
        <v>92</v>
      </c>
      <c r="B100" s="35">
        <v>930.23</v>
      </c>
      <c r="C100" s="35">
        <v>408.13</v>
      </c>
      <c r="D100" s="36" t="s">
        <v>297</v>
      </c>
      <c r="E100" s="36" t="s">
        <v>39</v>
      </c>
      <c r="F100" s="37"/>
      <c r="G100" s="40"/>
      <c r="H100" s="40"/>
      <c r="I100" s="38">
        <v>32.89</v>
      </c>
      <c r="J100" s="38">
        <v>0</v>
      </c>
      <c r="K100" s="36" t="s">
        <v>298</v>
      </c>
      <c r="L100" s="40"/>
    </row>
    <row r="101" spans="1:12" x14ac:dyDescent="0.2">
      <c r="A101" s="34">
        <f t="shared" si="1"/>
        <v>93</v>
      </c>
      <c r="B101" s="35">
        <v>930.23</v>
      </c>
      <c r="C101" s="35">
        <v>408.14</v>
      </c>
      <c r="D101" s="36" t="s">
        <v>297</v>
      </c>
      <c r="E101" s="36" t="s">
        <v>39</v>
      </c>
      <c r="F101" s="37"/>
      <c r="G101" s="40"/>
      <c r="H101" s="40"/>
      <c r="I101" s="38">
        <v>0.01</v>
      </c>
      <c r="J101" s="38">
        <v>0</v>
      </c>
      <c r="K101" s="36" t="s">
        <v>298</v>
      </c>
      <c r="L101" s="40"/>
    </row>
    <row r="102" spans="1:12" x14ac:dyDescent="0.2">
      <c r="A102" s="34">
        <f t="shared" si="1"/>
        <v>94</v>
      </c>
      <c r="B102" s="35">
        <v>930.23</v>
      </c>
      <c r="C102" s="35">
        <v>408.14</v>
      </c>
      <c r="D102" s="36" t="s">
        <v>297</v>
      </c>
      <c r="E102" s="36" t="s">
        <v>39</v>
      </c>
      <c r="F102" s="37"/>
      <c r="G102" s="40"/>
      <c r="H102" s="40"/>
      <c r="I102" s="38">
        <v>0.02</v>
      </c>
      <c r="J102" s="38">
        <v>0</v>
      </c>
      <c r="K102" s="36" t="s">
        <v>298</v>
      </c>
      <c r="L102" s="40"/>
    </row>
    <row r="103" spans="1:12" x14ac:dyDescent="0.2">
      <c r="A103" s="34">
        <f t="shared" si="1"/>
        <v>95</v>
      </c>
      <c r="B103" s="35">
        <v>930.23</v>
      </c>
      <c r="C103" s="35">
        <v>408.14</v>
      </c>
      <c r="D103" s="36" t="s">
        <v>297</v>
      </c>
      <c r="E103" s="36" t="s">
        <v>39</v>
      </c>
      <c r="F103" s="37"/>
      <c r="G103" s="40"/>
      <c r="H103" s="40"/>
      <c r="I103" s="38">
        <v>0.01</v>
      </c>
      <c r="J103" s="38">
        <v>0</v>
      </c>
      <c r="K103" s="36" t="s">
        <v>298</v>
      </c>
      <c r="L103" s="40"/>
    </row>
    <row r="104" spans="1:12" x14ac:dyDescent="0.2">
      <c r="A104" s="34">
        <f t="shared" si="1"/>
        <v>96</v>
      </c>
      <c r="B104" s="35">
        <v>930.23</v>
      </c>
      <c r="C104" s="35">
        <v>408.14</v>
      </c>
      <c r="D104" s="36" t="s">
        <v>297</v>
      </c>
      <c r="E104" s="36" t="s">
        <v>39</v>
      </c>
      <c r="F104" s="37"/>
      <c r="G104" s="40"/>
      <c r="H104" s="40"/>
      <c r="I104" s="38">
        <v>0.01</v>
      </c>
      <c r="J104" s="38">
        <v>0</v>
      </c>
      <c r="K104" s="36" t="s">
        <v>298</v>
      </c>
      <c r="L104" s="40"/>
    </row>
    <row r="105" spans="1:12" x14ac:dyDescent="0.2">
      <c r="A105" s="34">
        <f t="shared" si="1"/>
        <v>97</v>
      </c>
      <c r="B105" s="35">
        <v>930.23</v>
      </c>
      <c r="C105" s="35">
        <v>408.14</v>
      </c>
      <c r="D105" s="36" t="s">
        <v>297</v>
      </c>
      <c r="E105" s="36" t="s">
        <v>39</v>
      </c>
      <c r="F105" s="37"/>
      <c r="G105" s="40"/>
      <c r="H105" s="40"/>
      <c r="I105" s="38">
        <v>0.01</v>
      </c>
      <c r="J105" s="38">
        <v>0</v>
      </c>
      <c r="K105" s="36" t="s">
        <v>298</v>
      </c>
      <c r="L105" s="40"/>
    </row>
    <row r="106" spans="1:12" x14ac:dyDescent="0.2">
      <c r="A106" s="34">
        <f t="shared" si="1"/>
        <v>98</v>
      </c>
      <c r="B106" s="35">
        <v>930.23</v>
      </c>
      <c r="C106" s="35">
        <v>926</v>
      </c>
      <c r="D106" s="36" t="s">
        <v>299</v>
      </c>
      <c r="E106" s="36" t="s">
        <v>39</v>
      </c>
      <c r="F106" s="37"/>
      <c r="G106" s="40"/>
      <c r="H106" s="40"/>
      <c r="I106" s="38">
        <v>23.71</v>
      </c>
      <c r="J106" s="38">
        <v>0</v>
      </c>
      <c r="K106" s="36" t="s">
        <v>300</v>
      </c>
      <c r="L106" s="40"/>
    </row>
    <row r="107" spans="1:12" x14ac:dyDescent="0.2">
      <c r="A107" s="34">
        <f t="shared" si="1"/>
        <v>99</v>
      </c>
      <c r="B107" s="35">
        <v>930.23</v>
      </c>
      <c r="C107" s="35">
        <v>926</v>
      </c>
      <c r="D107" s="36" t="s">
        <v>299</v>
      </c>
      <c r="E107" s="36" t="s">
        <v>39</v>
      </c>
      <c r="F107" s="37"/>
      <c r="G107" s="40"/>
      <c r="H107" s="40"/>
      <c r="I107" s="38">
        <v>49.81</v>
      </c>
      <c r="J107" s="38">
        <v>0</v>
      </c>
      <c r="K107" s="36" t="s">
        <v>300</v>
      </c>
      <c r="L107" s="40"/>
    </row>
    <row r="108" spans="1:12" x14ac:dyDescent="0.2">
      <c r="A108" s="34">
        <f t="shared" si="1"/>
        <v>100</v>
      </c>
      <c r="B108" s="35">
        <v>930.23</v>
      </c>
      <c r="C108" s="35">
        <v>926</v>
      </c>
      <c r="D108" s="36" t="s">
        <v>299</v>
      </c>
      <c r="E108" s="36" t="s">
        <v>39</v>
      </c>
      <c r="F108" s="37"/>
      <c r="G108" s="40"/>
      <c r="H108" s="40"/>
      <c r="I108" s="38">
        <v>21.29</v>
      </c>
      <c r="J108" s="38">
        <v>0</v>
      </c>
      <c r="K108" s="36" t="s">
        <v>300</v>
      </c>
      <c r="L108" s="40"/>
    </row>
    <row r="109" spans="1:12" x14ac:dyDescent="0.2">
      <c r="A109" s="34">
        <f t="shared" si="1"/>
        <v>101</v>
      </c>
      <c r="B109" s="35">
        <v>930.23</v>
      </c>
      <c r="C109" s="35">
        <v>926</v>
      </c>
      <c r="D109" s="36" t="s">
        <v>299</v>
      </c>
      <c r="E109" s="36" t="s">
        <v>39</v>
      </c>
      <c r="F109" s="37"/>
      <c r="G109" s="40"/>
      <c r="H109" s="40"/>
      <c r="I109" s="38">
        <v>13.25</v>
      </c>
      <c r="J109" s="38">
        <v>0</v>
      </c>
      <c r="K109" s="36" t="s">
        <v>300</v>
      </c>
      <c r="L109" s="40"/>
    </row>
    <row r="110" spans="1:12" x14ac:dyDescent="0.2">
      <c r="A110" s="34">
        <f t="shared" si="1"/>
        <v>102</v>
      </c>
      <c r="B110" s="35">
        <v>930.23</v>
      </c>
      <c r="C110" s="35">
        <v>926</v>
      </c>
      <c r="D110" s="36" t="s">
        <v>299</v>
      </c>
      <c r="E110" s="36" t="s">
        <v>39</v>
      </c>
      <c r="F110" s="37"/>
      <c r="G110" s="40"/>
      <c r="H110" s="40"/>
      <c r="I110" s="38">
        <v>33.880000000000003</v>
      </c>
      <c r="J110" s="38">
        <v>0</v>
      </c>
      <c r="K110" s="36" t="s">
        <v>300</v>
      </c>
      <c r="L110" s="40"/>
    </row>
    <row r="111" spans="1:12" x14ac:dyDescent="0.2">
      <c r="A111" s="34">
        <f t="shared" si="1"/>
        <v>103</v>
      </c>
      <c r="B111" s="35">
        <v>930.23</v>
      </c>
      <c r="C111" s="35">
        <v>926.1</v>
      </c>
      <c r="D111" s="36" t="s">
        <v>301</v>
      </c>
      <c r="E111" s="36" t="s">
        <v>39</v>
      </c>
      <c r="F111" s="37"/>
      <c r="G111" s="40"/>
      <c r="H111" s="40"/>
      <c r="I111" s="38">
        <v>73.27</v>
      </c>
      <c r="J111" s="38">
        <v>0</v>
      </c>
      <c r="K111" s="36" t="s">
        <v>302</v>
      </c>
      <c r="L111" s="40"/>
    </row>
    <row r="112" spans="1:12" x14ac:dyDescent="0.2">
      <c r="A112" s="34">
        <f t="shared" si="1"/>
        <v>104</v>
      </c>
      <c r="B112" s="35">
        <v>930.23</v>
      </c>
      <c r="C112" s="35">
        <v>926.1</v>
      </c>
      <c r="D112" s="36" t="s">
        <v>301</v>
      </c>
      <c r="E112" s="36" t="s">
        <v>39</v>
      </c>
      <c r="F112" s="37"/>
      <c r="G112" s="40"/>
      <c r="H112" s="40"/>
      <c r="I112" s="38">
        <v>153.94</v>
      </c>
      <c r="J112" s="38">
        <v>0</v>
      </c>
      <c r="K112" s="36" t="s">
        <v>302</v>
      </c>
      <c r="L112" s="40"/>
    </row>
    <row r="113" spans="1:12" x14ac:dyDescent="0.2">
      <c r="A113" s="34">
        <f t="shared" si="1"/>
        <v>105</v>
      </c>
      <c r="B113" s="35">
        <v>930.23</v>
      </c>
      <c r="C113" s="35">
        <v>926.1</v>
      </c>
      <c r="D113" s="36" t="s">
        <v>301</v>
      </c>
      <c r="E113" s="36" t="s">
        <v>39</v>
      </c>
      <c r="F113" s="37"/>
      <c r="G113" s="40"/>
      <c r="H113" s="40"/>
      <c r="I113" s="38">
        <v>65.81</v>
      </c>
      <c r="J113" s="38">
        <v>0</v>
      </c>
      <c r="K113" s="36" t="s">
        <v>302</v>
      </c>
      <c r="L113" s="40"/>
    </row>
    <row r="114" spans="1:12" x14ac:dyDescent="0.2">
      <c r="A114" s="34">
        <f t="shared" si="1"/>
        <v>106</v>
      </c>
      <c r="B114" s="35">
        <v>930.23</v>
      </c>
      <c r="C114" s="35">
        <v>926.1</v>
      </c>
      <c r="D114" s="36" t="s">
        <v>301</v>
      </c>
      <c r="E114" s="36" t="s">
        <v>39</v>
      </c>
      <c r="F114" s="37"/>
      <c r="G114" s="40"/>
      <c r="H114" s="40"/>
      <c r="I114" s="38">
        <v>40.950000000000003</v>
      </c>
      <c r="J114" s="38">
        <v>0</v>
      </c>
      <c r="K114" s="36" t="s">
        <v>302</v>
      </c>
      <c r="L114" s="40"/>
    </row>
    <row r="115" spans="1:12" x14ac:dyDescent="0.2">
      <c r="A115" s="34">
        <f t="shared" si="1"/>
        <v>107</v>
      </c>
      <c r="B115" s="35">
        <v>930.23</v>
      </c>
      <c r="C115" s="35">
        <v>926.1</v>
      </c>
      <c r="D115" s="36" t="s">
        <v>301</v>
      </c>
      <c r="E115" s="36" t="s">
        <v>39</v>
      </c>
      <c r="F115" s="37"/>
      <c r="G115" s="40"/>
      <c r="H115" s="40"/>
      <c r="I115" s="38">
        <v>104.72</v>
      </c>
      <c r="J115" s="38">
        <v>0</v>
      </c>
      <c r="K115" s="36" t="s">
        <v>302</v>
      </c>
      <c r="L115" s="40"/>
    </row>
    <row r="116" spans="1:12" x14ac:dyDescent="0.2">
      <c r="A116" s="34">
        <f t="shared" si="1"/>
        <v>108</v>
      </c>
      <c r="B116" s="35">
        <v>930.23</v>
      </c>
      <c r="C116" s="35">
        <v>926.1</v>
      </c>
      <c r="D116" s="36" t="s">
        <v>303</v>
      </c>
      <c r="E116" s="36" t="s">
        <v>39</v>
      </c>
      <c r="F116" s="37"/>
      <c r="G116" s="40"/>
      <c r="H116" s="40"/>
      <c r="I116" s="38">
        <v>4.18</v>
      </c>
      <c r="J116" s="38">
        <v>0</v>
      </c>
      <c r="K116" s="36" t="s">
        <v>304</v>
      </c>
      <c r="L116" s="40"/>
    </row>
    <row r="117" spans="1:12" x14ac:dyDescent="0.2">
      <c r="A117" s="34">
        <f t="shared" si="1"/>
        <v>109</v>
      </c>
      <c r="B117" s="35">
        <v>930.23</v>
      </c>
      <c r="C117" s="35">
        <v>926.1</v>
      </c>
      <c r="D117" s="36" t="s">
        <v>303</v>
      </c>
      <c r="E117" s="36" t="s">
        <v>39</v>
      </c>
      <c r="F117" s="37"/>
      <c r="G117" s="40"/>
      <c r="H117" s="40"/>
      <c r="I117" s="38">
        <v>8.7899999999999991</v>
      </c>
      <c r="J117" s="38">
        <v>0</v>
      </c>
      <c r="K117" s="36" t="s">
        <v>304</v>
      </c>
      <c r="L117" s="40"/>
    </row>
    <row r="118" spans="1:12" x14ac:dyDescent="0.2">
      <c r="A118" s="34">
        <f t="shared" si="1"/>
        <v>110</v>
      </c>
      <c r="B118" s="35">
        <v>930.23</v>
      </c>
      <c r="C118" s="35">
        <v>926.1</v>
      </c>
      <c r="D118" s="36" t="s">
        <v>303</v>
      </c>
      <c r="E118" s="36" t="s">
        <v>39</v>
      </c>
      <c r="F118" s="37"/>
      <c r="G118" s="40"/>
      <c r="H118" s="40"/>
      <c r="I118" s="38">
        <v>3.76</v>
      </c>
      <c r="J118" s="38">
        <v>0</v>
      </c>
      <c r="K118" s="36" t="s">
        <v>304</v>
      </c>
      <c r="L118" s="40"/>
    </row>
    <row r="119" spans="1:12" x14ac:dyDescent="0.2">
      <c r="A119" s="34">
        <f t="shared" si="1"/>
        <v>111</v>
      </c>
      <c r="B119" s="35">
        <v>930.23</v>
      </c>
      <c r="C119" s="35">
        <v>926.1</v>
      </c>
      <c r="D119" s="36" t="s">
        <v>303</v>
      </c>
      <c r="E119" s="36" t="s">
        <v>39</v>
      </c>
      <c r="F119" s="37"/>
      <c r="G119" s="40"/>
      <c r="H119" s="40"/>
      <c r="I119" s="38">
        <v>2.34</v>
      </c>
      <c r="J119" s="38">
        <v>0</v>
      </c>
      <c r="K119" s="36" t="s">
        <v>304</v>
      </c>
      <c r="L119" s="40"/>
    </row>
    <row r="120" spans="1:12" x14ac:dyDescent="0.2">
      <c r="A120" s="34">
        <f t="shared" si="1"/>
        <v>112</v>
      </c>
      <c r="B120" s="35">
        <v>930.23</v>
      </c>
      <c r="C120" s="35">
        <v>926.1</v>
      </c>
      <c r="D120" s="36" t="s">
        <v>303</v>
      </c>
      <c r="E120" s="36" t="s">
        <v>39</v>
      </c>
      <c r="F120" s="37"/>
      <c r="G120" s="40"/>
      <c r="H120" s="40"/>
      <c r="I120" s="38">
        <v>5.98</v>
      </c>
      <c r="J120" s="38">
        <v>0</v>
      </c>
      <c r="K120" s="36" t="s">
        <v>304</v>
      </c>
      <c r="L120" s="40"/>
    </row>
    <row r="121" spans="1:12" x14ac:dyDescent="0.2">
      <c r="A121" s="34">
        <f t="shared" si="1"/>
        <v>113</v>
      </c>
      <c r="B121" s="35">
        <v>930.23</v>
      </c>
      <c r="C121" s="35">
        <v>926.1</v>
      </c>
      <c r="D121" s="36" t="s">
        <v>305</v>
      </c>
      <c r="E121" s="36" t="s">
        <v>39</v>
      </c>
      <c r="F121" s="37"/>
      <c r="G121" s="40"/>
      <c r="H121" s="40"/>
      <c r="I121" s="38">
        <v>5.16</v>
      </c>
      <c r="J121" s="38">
        <v>0</v>
      </c>
      <c r="K121" s="36" t="s">
        <v>306</v>
      </c>
      <c r="L121" s="40"/>
    </row>
    <row r="122" spans="1:12" x14ac:dyDescent="0.2">
      <c r="A122" s="34">
        <f t="shared" si="1"/>
        <v>114</v>
      </c>
      <c r="B122" s="35">
        <v>930.23</v>
      </c>
      <c r="C122" s="35">
        <v>926.1</v>
      </c>
      <c r="D122" s="36" t="s">
        <v>305</v>
      </c>
      <c r="E122" s="36" t="s">
        <v>39</v>
      </c>
      <c r="F122" s="37"/>
      <c r="G122" s="40"/>
      <c r="H122" s="40"/>
      <c r="I122" s="38">
        <v>10.84</v>
      </c>
      <c r="J122" s="38">
        <v>0</v>
      </c>
      <c r="K122" s="36" t="s">
        <v>306</v>
      </c>
      <c r="L122" s="40"/>
    </row>
    <row r="123" spans="1:12" x14ac:dyDescent="0.2">
      <c r="A123" s="34">
        <f t="shared" si="1"/>
        <v>115</v>
      </c>
      <c r="B123" s="35">
        <v>930.23</v>
      </c>
      <c r="C123" s="35">
        <v>926.1</v>
      </c>
      <c r="D123" s="36" t="s">
        <v>305</v>
      </c>
      <c r="E123" s="36" t="s">
        <v>39</v>
      </c>
      <c r="F123" s="37"/>
      <c r="G123" s="40"/>
      <c r="H123" s="40"/>
      <c r="I123" s="38">
        <v>4.63</v>
      </c>
      <c r="J123" s="38">
        <v>0</v>
      </c>
      <c r="K123" s="36" t="s">
        <v>306</v>
      </c>
      <c r="L123" s="40"/>
    </row>
    <row r="124" spans="1:12" x14ac:dyDescent="0.2">
      <c r="A124" s="34">
        <f t="shared" si="1"/>
        <v>116</v>
      </c>
      <c r="B124" s="35">
        <v>930.23</v>
      </c>
      <c r="C124" s="35">
        <v>926.1</v>
      </c>
      <c r="D124" s="36" t="s">
        <v>305</v>
      </c>
      <c r="E124" s="36" t="s">
        <v>39</v>
      </c>
      <c r="F124" s="37"/>
      <c r="G124" s="40"/>
      <c r="H124" s="40"/>
      <c r="I124" s="38">
        <v>2.88</v>
      </c>
      <c r="J124" s="38">
        <v>0</v>
      </c>
      <c r="K124" s="36" t="s">
        <v>306</v>
      </c>
      <c r="L124" s="40"/>
    </row>
    <row r="125" spans="1:12" x14ac:dyDescent="0.2">
      <c r="A125" s="34">
        <f t="shared" si="1"/>
        <v>117</v>
      </c>
      <c r="B125" s="35">
        <v>930.23</v>
      </c>
      <c r="C125" s="35">
        <v>926.1</v>
      </c>
      <c r="D125" s="36" t="s">
        <v>305</v>
      </c>
      <c r="E125" s="36" t="s">
        <v>39</v>
      </c>
      <c r="F125" s="37"/>
      <c r="G125" s="40"/>
      <c r="H125" s="40"/>
      <c r="I125" s="38">
        <v>7.37</v>
      </c>
      <c r="J125" s="38">
        <v>0</v>
      </c>
      <c r="K125" s="36" t="s">
        <v>306</v>
      </c>
      <c r="L125" s="40"/>
    </row>
    <row r="126" spans="1:12" x14ac:dyDescent="0.2">
      <c r="A126" s="34">
        <f t="shared" si="1"/>
        <v>118</v>
      </c>
      <c r="B126" s="35">
        <v>930.23</v>
      </c>
      <c r="C126" s="35">
        <v>926.1</v>
      </c>
      <c r="D126" s="36" t="s">
        <v>307</v>
      </c>
      <c r="E126" s="36" t="s">
        <v>39</v>
      </c>
      <c r="F126" s="37"/>
      <c r="G126" s="40"/>
      <c r="H126" s="40"/>
      <c r="I126" s="38">
        <v>63.95</v>
      </c>
      <c r="J126" s="38">
        <v>0</v>
      </c>
      <c r="K126" s="36" t="s">
        <v>308</v>
      </c>
      <c r="L126" s="40"/>
    </row>
    <row r="127" spans="1:12" x14ac:dyDescent="0.2">
      <c r="A127" s="34">
        <f t="shared" si="1"/>
        <v>119</v>
      </c>
      <c r="B127" s="35">
        <v>930.23</v>
      </c>
      <c r="C127" s="35">
        <v>926.1</v>
      </c>
      <c r="D127" s="36" t="s">
        <v>307</v>
      </c>
      <c r="E127" s="36" t="s">
        <v>39</v>
      </c>
      <c r="F127" s="37"/>
      <c r="G127" s="40"/>
      <c r="H127" s="40"/>
      <c r="I127" s="38">
        <v>134.35</v>
      </c>
      <c r="J127" s="38">
        <v>0</v>
      </c>
      <c r="K127" s="36" t="s">
        <v>308</v>
      </c>
      <c r="L127" s="40"/>
    </row>
    <row r="128" spans="1:12" x14ac:dyDescent="0.2">
      <c r="A128" s="34">
        <f t="shared" si="1"/>
        <v>120</v>
      </c>
      <c r="B128" s="35">
        <v>930.23</v>
      </c>
      <c r="C128" s="35">
        <v>926.1</v>
      </c>
      <c r="D128" s="36" t="s">
        <v>307</v>
      </c>
      <c r="E128" s="36" t="s">
        <v>39</v>
      </c>
      <c r="F128" s="37"/>
      <c r="G128" s="40"/>
      <c r="H128" s="40"/>
      <c r="I128" s="38">
        <v>57.44</v>
      </c>
      <c r="J128" s="38">
        <v>0</v>
      </c>
      <c r="K128" s="36" t="s">
        <v>308</v>
      </c>
      <c r="L128" s="40"/>
    </row>
    <row r="129" spans="1:12" x14ac:dyDescent="0.2">
      <c r="A129" s="34">
        <f t="shared" si="1"/>
        <v>121</v>
      </c>
      <c r="B129" s="35">
        <v>930.23</v>
      </c>
      <c r="C129" s="35">
        <v>926.1</v>
      </c>
      <c r="D129" s="36" t="s">
        <v>307</v>
      </c>
      <c r="E129" s="36" t="s">
        <v>39</v>
      </c>
      <c r="F129" s="37"/>
      <c r="G129" s="40"/>
      <c r="H129" s="40"/>
      <c r="I129" s="38">
        <v>35.74</v>
      </c>
      <c r="J129" s="38">
        <v>0</v>
      </c>
      <c r="K129" s="36" t="s">
        <v>308</v>
      </c>
      <c r="L129" s="40"/>
    </row>
    <row r="130" spans="1:12" x14ac:dyDescent="0.2">
      <c r="A130" s="34">
        <f t="shared" si="1"/>
        <v>122</v>
      </c>
      <c r="B130" s="35">
        <v>930.23</v>
      </c>
      <c r="C130" s="35">
        <v>926.1</v>
      </c>
      <c r="D130" s="36" t="s">
        <v>307</v>
      </c>
      <c r="E130" s="36" t="s">
        <v>39</v>
      </c>
      <c r="F130" s="37"/>
      <c r="G130" s="40"/>
      <c r="H130" s="40"/>
      <c r="I130" s="38">
        <v>91.4</v>
      </c>
      <c r="J130" s="38">
        <v>0</v>
      </c>
      <c r="K130" s="36" t="s">
        <v>308</v>
      </c>
      <c r="L130" s="40"/>
    </row>
    <row r="131" spans="1:12" x14ac:dyDescent="0.2">
      <c r="A131" s="34">
        <f t="shared" si="1"/>
        <v>123</v>
      </c>
      <c r="B131" s="35">
        <v>930.23</v>
      </c>
      <c r="C131" s="35">
        <v>926.1</v>
      </c>
      <c r="D131" s="36" t="s">
        <v>311</v>
      </c>
      <c r="E131" s="36" t="s">
        <v>39</v>
      </c>
      <c r="F131" s="37"/>
      <c r="G131" s="40"/>
      <c r="H131" s="40"/>
      <c r="I131" s="38">
        <v>4.37</v>
      </c>
      <c r="J131" s="38">
        <v>0</v>
      </c>
      <c r="K131" s="36" t="s">
        <v>312</v>
      </c>
      <c r="L131" s="40"/>
    </row>
    <row r="132" spans="1:12" x14ac:dyDescent="0.2">
      <c r="A132" s="34">
        <f t="shared" si="1"/>
        <v>124</v>
      </c>
      <c r="B132" s="35">
        <v>930.23</v>
      </c>
      <c r="C132" s="35">
        <v>926.1</v>
      </c>
      <c r="D132" s="36" t="s">
        <v>311</v>
      </c>
      <c r="E132" s="36" t="s">
        <v>39</v>
      </c>
      <c r="F132" s="37"/>
      <c r="G132" s="40"/>
      <c r="H132" s="40"/>
      <c r="I132" s="38">
        <v>9.18</v>
      </c>
      <c r="J132" s="38">
        <v>0</v>
      </c>
      <c r="K132" s="36" t="s">
        <v>312</v>
      </c>
      <c r="L132" s="40"/>
    </row>
    <row r="133" spans="1:12" x14ac:dyDescent="0.2">
      <c r="A133" s="34">
        <f t="shared" si="1"/>
        <v>125</v>
      </c>
      <c r="B133" s="35">
        <v>930.23</v>
      </c>
      <c r="C133" s="35">
        <v>926.1</v>
      </c>
      <c r="D133" s="36" t="s">
        <v>311</v>
      </c>
      <c r="E133" s="36" t="s">
        <v>39</v>
      </c>
      <c r="F133" s="37"/>
      <c r="G133" s="40"/>
      <c r="H133" s="40"/>
      <c r="I133" s="38">
        <v>3.92</v>
      </c>
      <c r="J133" s="38">
        <v>0</v>
      </c>
      <c r="K133" s="36" t="s">
        <v>312</v>
      </c>
      <c r="L133" s="40"/>
    </row>
    <row r="134" spans="1:12" x14ac:dyDescent="0.2">
      <c r="A134" s="34">
        <f t="shared" si="1"/>
        <v>126</v>
      </c>
      <c r="B134" s="35">
        <v>930.23</v>
      </c>
      <c r="C134" s="35">
        <v>926.1</v>
      </c>
      <c r="D134" s="36" t="s">
        <v>311</v>
      </c>
      <c r="E134" s="36" t="s">
        <v>39</v>
      </c>
      <c r="F134" s="37"/>
      <c r="G134" s="40"/>
      <c r="H134" s="40"/>
      <c r="I134" s="38">
        <v>2.44</v>
      </c>
      <c r="J134" s="38">
        <v>0</v>
      </c>
      <c r="K134" s="36" t="s">
        <v>312</v>
      </c>
      <c r="L134" s="40"/>
    </row>
    <row r="135" spans="1:12" x14ac:dyDescent="0.2">
      <c r="A135" s="34">
        <f t="shared" si="1"/>
        <v>127</v>
      </c>
      <c r="B135" s="35">
        <v>930.23</v>
      </c>
      <c r="C135" s="35">
        <v>926.1</v>
      </c>
      <c r="D135" s="36" t="s">
        <v>311</v>
      </c>
      <c r="E135" s="36" t="s">
        <v>39</v>
      </c>
      <c r="F135" s="37"/>
      <c r="G135" s="40"/>
      <c r="H135" s="40"/>
      <c r="I135" s="38">
        <v>6.25</v>
      </c>
      <c r="J135" s="38">
        <v>0</v>
      </c>
      <c r="K135" s="36" t="s">
        <v>312</v>
      </c>
      <c r="L135" s="40"/>
    </row>
    <row r="136" spans="1:12" x14ac:dyDescent="0.2">
      <c r="A136" s="34">
        <f t="shared" si="1"/>
        <v>128</v>
      </c>
      <c r="B136" s="35">
        <v>930.23</v>
      </c>
      <c r="C136" s="35">
        <v>232.03</v>
      </c>
      <c r="D136" s="36" t="s">
        <v>339</v>
      </c>
      <c r="E136" s="36" t="s">
        <v>501</v>
      </c>
      <c r="F136" s="37"/>
      <c r="G136" s="36">
        <v>1172</v>
      </c>
      <c r="H136" s="36" t="s">
        <v>379</v>
      </c>
      <c r="I136" s="38">
        <v>48</v>
      </c>
      <c r="J136" s="38">
        <v>0</v>
      </c>
      <c r="K136" s="36" t="s">
        <v>502</v>
      </c>
      <c r="L136" s="36" t="s">
        <v>503</v>
      </c>
    </row>
    <row r="137" spans="1:12" x14ac:dyDescent="0.2">
      <c r="A137" s="34">
        <f t="shared" si="1"/>
        <v>129</v>
      </c>
      <c r="B137" s="35">
        <v>930.23</v>
      </c>
      <c r="C137" s="35">
        <v>232.03</v>
      </c>
      <c r="D137" s="36" t="s">
        <v>358</v>
      </c>
      <c r="E137" s="36" t="s">
        <v>42</v>
      </c>
      <c r="F137" s="37"/>
      <c r="G137" s="36">
        <v>9495</v>
      </c>
      <c r="H137" s="36" t="s">
        <v>504</v>
      </c>
      <c r="I137" s="38">
        <v>3390</v>
      </c>
      <c r="J137" s="38">
        <v>0</v>
      </c>
      <c r="K137" s="36" t="s">
        <v>360</v>
      </c>
      <c r="L137" s="36" t="s">
        <v>505</v>
      </c>
    </row>
    <row r="138" spans="1:12" x14ac:dyDescent="0.2">
      <c r="A138" s="34">
        <f t="shared" si="1"/>
        <v>130</v>
      </c>
      <c r="B138" s="35">
        <v>930.23</v>
      </c>
      <c r="C138" s="35">
        <v>232.03</v>
      </c>
      <c r="D138" s="36" t="s">
        <v>389</v>
      </c>
      <c r="E138" s="36" t="s">
        <v>506</v>
      </c>
      <c r="F138" s="37"/>
      <c r="G138" s="36">
        <v>14136</v>
      </c>
      <c r="H138" s="36" t="s">
        <v>507</v>
      </c>
      <c r="I138" s="38">
        <v>250</v>
      </c>
      <c r="J138" s="38">
        <v>0</v>
      </c>
      <c r="K138" s="36" t="s">
        <v>508</v>
      </c>
      <c r="L138" s="36" t="s">
        <v>509</v>
      </c>
    </row>
    <row r="139" spans="1:12" x14ac:dyDescent="0.2">
      <c r="A139" s="34">
        <f t="shared" ref="A139:A161" si="2">A138+1</f>
        <v>131</v>
      </c>
      <c r="B139" s="35">
        <v>930.23</v>
      </c>
      <c r="C139" s="35">
        <v>232.03</v>
      </c>
      <c r="D139" s="36" t="s">
        <v>408</v>
      </c>
      <c r="E139" s="36" t="s">
        <v>510</v>
      </c>
      <c r="F139" s="37"/>
      <c r="G139" s="36">
        <v>1295</v>
      </c>
      <c r="H139" s="36" t="s">
        <v>13</v>
      </c>
      <c r="I139" s="38">
        <v>9400</v>
      </c>
      <c r="J139" s="38">
        <v>0</v>
      </c>
      <c r="K139" s="36" t="s">
        <v>511</v>
      </c>
      <c r="L139" s="36" t="s">
        <v>512</v>
      </c>
    </row>
    <row r="140" spans="1:12" x14ac:dyDescent="0.2">
      <c r="A140" s="34">
        <f t="shared" si="2"/>
        <v>132</v>
      </c>
      <c r="B140" s="35">
        <v>930.23</v>
      </c>
      <c r="C140" s="35">
        <v>232.03</v>
      </c>
      <c r="D140" s="36" t="s">
        <v>349</v>
      </c>
      <c r="E140" s="36" t="s">
        <v>186</v>
      </c>
      <c r="F140" s="37"/>
      <c r="G140" s="36">
        <v>1213</v>
      </c>
      <c r="H140" s="36" t="s">
        <v>362</v>
      </c>
      <c r="I140" s="38">
        <v>25</v>
      </c>
      <c r="J140" s="38">
        <v>0</v>
      </c>
      <c r="K140" s="36" t="s">
        <v>513</v>
      </c>
      <c r="L140" s="36" t="s">
        <v>514</v>
      </c>
    </row>
    <row r="141" spans="1:12" x14ac:dyDescent="0.2">
      <c r="A141" s="34">
        <f t="shared" si="2"/>
        <v>133</v>
      </c>
      <c r="B141" s="35">
        <v>930.23</v>
      </c>
      <c r="C141" s="35">
        <v>232.03</v>
      </c>
      <c r="D141" s="36" t="s">
        <v>349</v>
      </c>
      <c r="E141" s="36" t="s">
        <v>186</v>
      </c>
      <c r="F141" s="37"/>
      <c r="G141" s="36">
        <v>14670</v>
      </c>
      <c r="H141" s="36" t="s">
        <v>77</v>
      </c>
      <c r="I141" s="38">
        <v>682.94</v>
      </c>
      <c r="J141" s="38">
        <v>0</v>
      </c>
      <c r="K141" s="36" t="s">
        <v>515</v>
      </c>
      <c r="L141" s="36" t="s">
        <v>188</v>
      </c>
    </row>
    <row r="142" spans="1:12" x14ac:dyDescent="0.2">
      <c r="A142" s="34">
        <f t="shared" si="2"/>
        <v>134</v>
      </c>
      <c r="B142" s="35">
        <v>930.23</v>
      </c>
      <c r="C142" s="35">
        <v>232.03</v>
      </c>
      <c r="D142" s="36" t="s">
        <v>349</v>
      </c>
      <c r="E142" s="36" t="s">
        <v>186</v>
      </c>
      <c r="F142" s="37"/>
      <c r="G142" s="36">
        <v>14670</v>
      </c>
      <c r="H142" s="36" t="s">
        <v>77</v>
      </c>
      <c r="I142" s="38">
        <v>13.96</v>
      </c>
      <c r="J142" s="38">
        <v>0</v>
      </c>
      <c r="K142" s="36" t="s">
        <v>516</v>
      </c>
      <c r="L142" s="36" t="s">
        <v>188</v>
      </c>
    </row>
    <row r="143" spans="1:12" x14ac:dyDescent="0.2">
      <c r="A143" s="34">
        <f t="shared" si="2"/>
        <v>135</v>
      </c>
      <c r="B143" s="35">
        <v>930.23</v>
      </c>
      <c r="C143" s="35">
        <v>232.03</v>
      </c>
      <c r="D143" s="36" t="s">
        <v>355</v>
      </c>
      <c r="E143" s="36" t="s">
        <v>186</v>
      </c>
      <c r="F143" s="37"/>
      <c r="G143" s="36">
        <v>14670</v>
      </c>
      <c r="H143" s="36" t="s">
        <v>77</v>
      </c>
      <c r="I143" s="38">
        <v>15.89</v>
      </c>
      <c r="J143" s="38">
        <v>0</v>
      </c>
      <c r="K143" s="36" t="s">
        <v>357</v>
      </c>
      <c r="L143" s="36" t="s">
        <v>188</v>
      </c>
    </row>
    <row r="144" spans="1:12" x14ac:dyDescent="0.2">
      <c r="A144" s="34">
        <f t="shared" si="2"/>
        <v>136</v>
      </c>
      <c r="B144" s="35">
        <v>930.23</v>
      </c>
      <c r="C144" s="35">
        <v>232.03</v>
      </c>
      <c r="D144" s="36" t="s">
        <v>349</v>
      </c>
      <c r="E144" s="36" t="s">
        <v>186</v>
      </c>
      <c r="F144" s="37"/>
      <c r="G144" s="36">
        <v>14670</v>
      </c>
      <c r="H144" s="36" t="s">
        <v>77</v>
      </c>
      <c r="I144" s="38">
        <v>117.81</v>
      </c>
      <c r="J144" s="38">
        <v>0</v>
      </c>
      <c r="K144" s="36" t="s">
        <v>517</v>
      </c>
      <c r="L144" s="36" t="s">
        <v>188</v>
      </c>
    </row>
    <row r="145" spans="1:12" x14ac:dyDescent="0.2">
      <c r="A145" s="34">
        <f t="shared" si="2"/>
        <v>137</v>
      </c>
      <c r="B145" s="35">
        <v>930.23</v>
      </c>
      <c r="C145" s="35">
        <v>232.03</v>
      </c>
      <c r="D145" s="36" t="s">
        <v>408</v>
      </c>
      <c r="E145" s="36" t="s">
        <v>198</v>
      </c>
      <c r="F145" s="37"/>
      <c r="G145" s="36">
        <v>14670</v>
      </c>
      <c r="H145" s="36" t="s">
        <v>77</v>
      </c>
      <c r="I145" s="38">
        <v>63.58</v>
      </c>
      <c r="J145" s="38">
        <v>0</v>
      </c>
      <c r="K145" s="36" t="s">
        <v>518</v>
      </c>
      <c r="L145" s="36" t="s">
        <v>200</v>
      </c>
    </row>
    <row r="146" spans="1:12" x14ac:dyDescent="0.2">
      <c r="A146" s="34">
        <f t="shared" si="2"/>
        <v>138</v>
      </c>
      <c r="B146" s="35">
        <v>930.23</v>
      </c>
      <c r="C146" s="35">
        <v>232.03</v>
      </c>
      <c r="D146" s="36" t="s">
        <v>355</v>
      </c>
      <c r="E146" s="36" t="s">
        <v>198</v>
      </c>
      <c r="F146" s="37"/>
      <c r="G146" s="36">
        <v>14670</v>
      </c>
      <c r="H146" s="36" t="s">
        <v>77</v>
      </c>
      <c r="I146" s="38">
        <v>15.89</v>
      </c>
      <c r="J146" s="38">
        <v>0</v>
      </c>
      <c r="K146" s="36" t="s">
        <v>357</v>
      </c>
      <c r="L146" s="36" t="s">
        <v>200</v>
      </c>
    </row>
    <row r="147" spans="1:12" x14ac:dyDescent="0.2">
      <c r="A147" s="34">
        <f t="shared" si="2"/>
        <v>139</v>
      </c>
      <c r="B147" s="35">
        <v>930.23</v>
      </c>
      <c r="C147" s="35">
        <v>232.03</v>
      </c>
      <c r="D147" s="36" t="s">
        <v>355</v>
      </c>
      <c r="E147" s="36" t="s">
        <v>198</v>
      </c>
      <c r="F147" s="37"/>
      <c r="G147" s="36">
        <v>14670</v>
      </c>
      <c r="H147" s="36" t="s">
        <v>77</v>
      </c>
      <c r="I147" s="38">
        <v>45.83</v>
      </c>
      <c r="J147" s="38">
        <v>0</v>
      </c>
      <c r="K147" s="36" t="s">
        <v>519</v>
      </c>
      <c r="L147" s="36" t="s">
        <v>200</v>
      </c>
    </row>
    <row r="148" spans="1:12" x14ac:dyDescent="0.2">
      <c r="A148" s="34">
        <f t="shared" si="2"/>
        <v>140</v>
      </c>
      <c r="B148" s="35">
        <v>930.23</v>
      </c>
      <c r="C148" s="35">
        <v>232.03</v>
      </c>
      <c r="D148" s="36" t="s">
        <v>339</v>
      </c>
      <c r="E148" s="36" t="s">
        <v>198</v>
      </c>
      <c r="F148" s="37"/>
      <c r="G148" s="36">
        <v>14670</v>
      </c>
      <c r="H148" s="36" t="s">
        <v>77</v>
      </c>
      <c r="I148" s="38">
        <v>80</v>
      </c>
      <c r="J148" s="38">
        <v>0</v>
      </c>
      <c r="K148" s="36" t="s">
        <v>520</v>
      </c>
      <c r="L148" s="36" t="s">
        <v>200</v>
      </c>
    </row>
    <row r="149" spans="1:12" x14ac:dyDescent="0.2">
      <c r="A149" s="34">
        <f t="shared" si="2"/>
        <v>141</v>
      </c>
      <c r="B149" s="35">
        <v>930.23</v>
      </c>
      <c r="C149" s="35">
        <v>232.03</v>
      </c>
      <c r="D149" s="36" t="s">
        <v>339</v>
      </c>
      <c r="E149" s="36" t="s">
        <v>521</v>
      </c>
      <c r="F149" s="37"/>
      <c r="G149" s="36">
        <v>1172</v>
      </c>
      <c r="H149" s="36" t="s">
        <v>379</v>
      </c>
      <c r="I149" s="38">
        <v>120</v>
      </c>
      <c r="J149" s="38">
        <v>0</v>
      </c>
      <c r="K149" s="36" t="s">
        <v>522</v>
      </c>
      <c r="L149" s="36" t="s">
        <v>523</v>
      </c>
    </row>
    <row r="150" spans="1:12" x14ac:dyDescent="0.2">
      <c r="A150" s="34">
        <f t="shared" si="2"/>
        <v>142</v>
      </c>
      <c r="B150" s="35">
        <v>930.23</v>
      </c>
      <c r="C150" s="35">
        <v>232.03</v>
      </c>
      <c r="D150" s="36" t="s">
        <v>358</v>
      </c>
      <c r="E150" s="36" t="s">
        <v>203</v>
      </c>
      <c r="F150" s="37"/>
      <c r="G150" s="36">
        <v>9495</v>
      </c>
      <c r="H150" s="36" t="s">
        <v>504</v>
      </c>
      <c r="I150" s="38">
        <v>1855</v>
      </c>
      <c r="J150" s="38">
        <v>0</v>
      </c>
      <c r="K150" s="36" t="s">
        <v>360</v>
      </c>
      <c r="L150" s="36" t="s">
        <v>524</v>
      </c>
    </row>
    <row r="151" spans="1:12" x14ac:dyDescent="0.2">
      <c r="A151" s="34">
        <f t="shared" si="2"/>
        <v>143</v>
      </c>
      <c r="B151" s="35">
        <v>930.23</v>
      </c>
      <c r="C151" s="41"/>
      <c r="D151" s="36" t="s">
        <v>355</v>
      </c>
      <c r="E151" s="36" t="s">
        <v>525</v>
      </c>
      <c r="F151" s="39">
        <v>89836</v>
      </c>
      <c r="G151" s="40"/>
      <c r="H151" s="40"/>
      <c r="I151" s="38">
        <v>0</v>
      </c>
      <c r="J151" s="38">
        <v>-3599.01</v>
      </c>
      <c r="K151" s="36" t="s">
        <v>526</v>
      </c>
      <c r="L151" s="40"/>
    </row>
    <row r="152" spans="1:12" x14ac:dyDescent="0.2">
      <c r="A152" s="34">
        <f t="shared" si="2"/>
        <v>144</v>
      </c>
      <c r="B152" s="35">
        <v>930.23</v>
      </c>
      <c r="C152" s="35">
        <v>232.03</v>
      </c>
      <c r="D152" s="36" t="s">
        <v>355</v>
      </c>
      <c r="E152" s="36" t="s">
        <v>527</v>
      </c>
      <c r="F152" s="37"/>
      <c r="G152" s="36">
        <v>1414</v>
      </c>
      <c r="H152" s="36" t="s">
        <v>195</v>
      </c>
      <c r="I152" s="38">
        <v>323.43</v>
      </c>
      <c r="J152" s="38">
        <v>0</v>
      </c>
      <c r="K152" s="36" t="s">
        <v>528</v>
      </c>
      <c r="L152" s="36" t="s">
        <v>529</v>
      </c>
    </row>
    <row r="153" spans="1:12" x14ac:dyDescent="0.2">
      <c r="A153" s="34">
        <f t="shared" si="2"/>
        <v>145</v>
      </c>
      <c r="B153" s="35">
        <v>930.23</v>
      </c>
      <c r="C153" s="35">
        <v>232.03</v>
      </c>
      <c r="D153" s="36" t="s">
        <v>394</v>
      </c>
      <c r="E153" s="36" t="s">
        <v>527</v>
      </c>
      <c r="F153" s="37"/>
      <c r="G153" s="36">
        <v>1367</v>
      </c>
      <c r="H153" s="36" t="s">
        <v>530</v>
      </c>
      <c r="I153" s="38">
        <v>50</v>
      </c>
      <c r="J153" s="38">
        <v>0</v>
      </c>
      <c r="K153" s="36" t="s">
        <v>531</v>
      </c>
      <c r="L153" s="36" t="s">
        <v>532</v>
      </c>
    </row>
    <row r="154" spans="1:12" x14ac:dyDescent="0.2">
      <c r="A154" s="34">
        <f t="shared" si="2"/>
        <v>146</v>
      </c>
      <c r="B154" s="35">
        <v>930.23</v>
      </c>
      <c r="C154" s="35">
        <v>232.03</v>
      </c>
      <c r="D154" s="36" t="s">
        <v>349</v>
      </c>
      <c r="E154" s="36" t="s">
        <v>527</v>
      </c>
      <c r="F154" s="37"/>
      <c r="G154" s="36">
        <v>9620</v>
      </c>
      <c r="H154" s="36" t="s">
        <v>432</v>
      </c>
      <c r="I154" s="38">
        <v>2500</v>
      </c>
      <c r="J154" s="38">
        <v>0</v>
      </c>
      <c r="K154" s="36" t="s">
        <v>533</v>
      </c>
      <c r="L154" s="36" t="s">
        <v>534</v>
      </c>
    </row>
    <row r="155" spans="1:12" x14ac:dyDescent="0.2">
      <c r="A155" s="34">
        <f t="shared" si="2"/>
        <v>147</v>
      </c>
      <c r="B155" s="35">
        <v>930.23</v>
      </c>
      <c r="C155" s="35">
        <v>232.03</v>
      </c>
      <c r="D155" s="36" t="s">
        <v>374</v>
      </c>
      <c r="E155" s="36" t="s">
        <v>527</v>
      </c>
      <c r="F155" s="37"/>
      <c r="G155" s="36">
        <v>8386</v>
      </c>
      <c r="H155" s="36" t="s">
        <v>535</v>
      </c>
      <c r="I155" s="38">
        <v>30</v>
      </c>
      <c r="J155" s="38">
        <v>0</v>
      </c>
      <c r="K155" s="36" t="s">
        <v>536</v>
      </c>
      <c r="L155" s="36" t="s">
        <v>537</v>
      </c>
    </row>
    <row r="156" spans="1:12" x14ac:dyDescent="0.2">
      <c r="A156" s="34">
        <f t="shared" si="2"/>
        <v>148</v>
      </c>
      <c r="B156" s="35">
        <v>930.23</v>
      </c>
      <c r="C156" s="35">
        <v>232.03</v>
      </c>
      <c r="D156" s="36" t="s">
        <v>389</v>
      </c>
      <c r="E156" s="36" t="s">
        <v>538</v>
      </c>
      <c r="F156" s="37"/>
      <c r="G156" s="36">
        <v>8386</v>
      </c>
      <c r="H156" s="36" t="s">
        <v>535</v>
      </c>
      <c r="I156" s="38">
        <v>500</v>
      </c>
      <c r="J156" s="38">
        <v>0</v>
      </c>
      <c r="K156" s="36" t="s">
        <v>539</v>
      </c>
      <c r="L156" s="36" t="s">
        <v>540</v>
      </c>
    </row>
    <row r="157" spans="1:12" x14ac:dyDescent="0.2">
      <c r="A157" s="34">
        <f t="shared" si="2"/>
        <v>149</v>
      </c>
      <c r="B157" s="35">
        <v>930.23</v>
      </c>
      <c r="C157" s="35">
        <v>232.03</v>
      </c>
      <c r="D157" s="36" t="s">
        <v>355</v>
      </c>
      <c r="E157" s="36" t="s">
        <v>541</v>
      </c>
      <c r="F157" s="37"/>
      <c r="G157" s="36">
        <v>1414</v>
      </c>
      <c r="H157" s="36" t="s">
        <v>195</v>
      </c>
      <c r="I157" s="38">
        <v>93.12</v>
      </c>
      <c r="J157" s="38">
        <v>0</v>
      </c>
      <c r="K157" s="36" t="s">
        <v>542</v>
      </c>
      <c r="L157" s="36" t="s">
        <v>543</v>
      </c>
    </row>
    <row r="158" spans="1:12" x14ac:dyDescent="0.2">
      <c r="A158" s="34">
        <f t="shared" si="2"/>
        <v>150</v>
      </c>
      <c r="B158" s="35">
        <v>930.23</v>
      </c>
      <c r="C158" s="35">
        <v>232.03</v>
      </c>
      <c r="D158" s="36" t="s">
        <v>358</v>
      </c>
      <c r="E158" s="36" t="s">
        <v>213</v>
      </c>
      <c r="F158" s="37"/>
      <c r="G158" s="36">
        <v>9495</v>
      </c>
      <c r="H158" s="36" t="s">
        <v>504</v>
      </c>
      <c r="I158" s="38">
        <v>515</v>
      </c>
      <c r="J158" s="38">
        <v>0</v>
      </c>
      <c r="K158" s="36" t="s">
        <v>360</v>
      </c>
      <c r="L158" s="36" t="s">
        <v>544</v>
      </c>
    </row>
    <row r="159" spans="1:12" x14ac:dyDescent="0.2">
      <c r="A159" s="34">
        <f t="shared" si="2"/>
        <v>151</v>
      </c>
      <c r="B159" s="35">
        <v>930.23</v>
      </c>
      <c r="C159" s="35">
        <v>232.03</v>
      </c>
      <c r="D159" s="36" t="s">
        <v>358</v>
      </c>
      <c r="E159" s="36" t="s">
        <v>46</v>
      </c>
      <c r="F159" s="37"/>
      <c r="G159" s="36">
        <v>9495</v>
      </c>
      <c r="H159" s="36" t="s">
        <v>504</v>
      </c>
      <c r="I159" s="38">
        <v>190</v>
      </c>
      <c r="J159" s="38">
        <v>0</v>
      </c>
      <c r="K159" s="36" t="s">
        <v>360</v>
      </c>
      <c r="L159" s="36" t="s">
        <v>545</v>
      </c>
    </row>
    <row r="160" spans="1:12" x14ac:dyDescent="0.2">
      <c r="A160" s="34">
        <f t="shared" si="2"/>
        <v>152</v>
      </c>
      <c r="B160" s="35">
        <v>930.23</v>
      </c>
      <c r="C160" s="35">
        <v>232.03</v>
      </c>
      <c r="D160" s="36" t="s">
        <v>355</v>
      </c>
      <c r="E160" s="36" t="s">
        <v>214</v>
      </c>
      <c r="F160" s="37"/>
      <c r="G160" s="36">
        <v>14670</v>
      </c>
      <c r="H160" s="36" t="s">
        <v>77</v>
      </c>
      <c r="I160" s="38">
        <v>15.89</v>
      </c>
      <c r="J160" s="38">
        <v>0</v>
      </c>
      <c r="K160" s="36" t="s">
        <v>357</v>
      </c>
      <c r="L160" s="36" t="s">
        <v>215</v>
      </c>
    </row>
    <row r="161" spans="1:12" x14ac:dyDescent="0.2">
      <c r="A161" s="34">
        <f t="shared" si="2"/>
        <v>153</v>
      </c>
      <c r="B161" s="35">
        <v>930.23</v>
      </c>
      <c r="C161" s="35">
        <v>232.03</v>
      </c>
      <c r="D161" s="36" t="s">
        <v>349</v>
      </c>
      <c r="E161" s="36" t="s">
        <v>47</v>
      </c>
      <c r="F161" s="37"/>
      <c r="G161" s="36">
        <v>12222</v>
      </c>
      <c r="H161" s="36" t="s">
        <v>352</v>
      </c>
      <c r="I161" s="38">
        <v>495</v>
      </c>
      <c r="J161" s="38">
        <v>0</v>
      </c>
      <c r="K161" s="36" t="s">
        <v>546</v>
      </c>
      <c r="L161" s="36" t="s">
        <v>547</v>
      </c>
    </row>
    <row r="162" spans="1:12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">
      <c r="A163" s="37"/>
      <c r="B163" s="37"/>
      <c r="C163" s="37"/>
      <c r="D163" s="37"/>
      <c r="E163" s="37"/>
      <c r="F163" s="37"/>
      <c r="G163" s="37"/>
      <c r="H163" s="43" t="s">
        <v>70</v>
      </c>
      <c r="I163" s="88">
        <f>SUM(I9:J161)</f>
        <v>51023.929999999978</v>
      </c>
      <c r="J163" s="37"/>
      <c r="K163" s="37"/>
      <c r="L163" s="37"/>
    </row>
  </sheetData>
  <mergeCells count="2">
    <mergeCell ref="A3:L3"/>
    <mergeCell ref="A2:L2"/>
  </mergeCells>
  <pageMargins left="0.2" right="0.2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930.10 SUM</vt:lpstr>
      <vt:lpstr>930.10</vt:lpstr>
      <vt:lpstr>930.20 SUM</vt:lpstr>
      <vt:lpstr>930.20</vt:lpstr>
      <vt:lpstr>930.21 SUM</vt:lpstr>
      <vt:lpstr>930.21</vt:lpstr>
      <vt:lpstr>930.23 SUM</vt:lpstr>
      <vt:lpstr>930.23</vt:lpstr>
      <vt:lpstr>'930.20'!Print_Area</vt:lpstr>
      <vt:lpstr>'930.23'!Print_Area</vt:lpstr>
      <vt:lpstr>'930.20'!Print_Titles</vt:lpstr>
      <vt:lpstr>'930.21'!Print_Titles</vt:lpstr>
      <vt:lpstr>'930.23'!Print_Titles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2023-06-15T18:53:47Z</cp:lastPrinted>
  <dcterms:created xsi:type="dcterms:W3CDTF">2023-02-23T19:04:30Z</dcterms:created>
  <dcterms:modified xsi:type="dcterms:W3CDTF">2023-06-15T18:55:32Z</dcterms:modified>
</cp:coreProperties>
</file>