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/>
  <mc:AlternateContent xmlns:mc="http://schemas.openxmlformats.org/markup-compatibility/2006">
    <mc:Choice Requires="x15">
      <x15ac:absPath xmlns:x15ac="http://schemas.microsoft.com/office/spreadsheetml/2010/11/ac" url="C:\Users\jennie.phelps\Documents\"/>
    </mc:Choice>
  </mc:AlternateContent>
  <xr:revisionPtr revIDLastSave="0" documentId="13_ncr:1_{46BA2947-9DF1-42E6-8CC8-7109E3951A97}" xr6:coauthVersionLast="36" xr6:coauthVersionMax="47" xr10:uidLastSave="{00000000-0000-0000-0000-000000000000}"/>
  <bookViews>
    <workbookView xWindow="0" yWindow="0" windowWidth="28800" windowHeight="11325" xr2:uid="{00000000-000D-0000-FFFF-FFFF00000000}"/>
  </bookViews>
  <sheets>
    <sheet name="Account 930.30" sheetId="15" r:id="rId1"/>
  </sheets>
  <definedNames>
    <definedName name="_xlnm.Print_Titles" localSheetId="0">'Account 930.30'!$2:$6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0" i="15" l="1"/>
  <c r="S135" i="15" l="1"/>
  <c r="K150" i="15" l="1"/>
  <c r="L150" i="15"/>
  <c r="M150" i="15"/>
  <c r="O150" i="15"/>
  <c r="Q150" i="15"/>
  <c r="R150" i="15"/>
  <c r="S150" i="15"/>
  <c r="T150" i="15"/>
  <c r="U150" i="15"/>
  <c r="V150" i="15"/>
  <c r="X150" i="15"/>
  <c r="Y150" i="15"/>
  <c r="J150" i="15"/>
  <c r="P140" i="15"/>
  <c r="W140" i="15"/>
  <c r="Z9" i="15"/>
  <c r="Z10" i="15"/>
  <c r="Z11" i="15"/>
  <c r="Z12" i="15"/>
  <c r="Z13" i="15"/>
  <c r="Z14" i="15"/>
  <c r="Z15" i="15"/>
  <c r="Z16" i="15"/>
  <c r="Z17" i="15"/>
  <c r="Z18" i="15"/>
  <c r="Z19" i="15"/>
  <c r="Z20" i="15"/>
  <c r="Z21" i="15"/>
  <c r="Z22" i="15"/>
  <c r="Z23" i="15"/>
  <c r="Z24" i="15"/>
  <c r="Z25" i="15"/>
  <c r="Z26" i="15"/>
  <c r="Z27" i="15"/>
  <c r="Z28" i="15"/>
  <c r="Z29" i="15"/>
  <c r="Z30" i="15"/>
  <c r="Z31" i="15"/>
  <c r="Z32" i="15"/>
  <c r="Z33" i="15"/>
  <c r="Z34" i="15"/>
  <c r="Z35" i="15"/>
  <c r="Z37" i="15"/>
  <c r="Z38" i="15"/>
  <c r="Z39" i="15"/>
  <c r="Z40" i="15"/>
  <c r="Z41" i="15"/>
  <c r="Z42" i="15"/>
  <c r="Z43" i="15"/>
  <c r="Z44" i="15"/>
  <c r="Z45" i="15"/>
  <c r="Z46" i="15"/>
  <c r="Z47" i="15"/>
  <c r="Z48" i="15"/>
  <c r="Z49" i="15"/>
  <c r="Z50" i="15"/>
  <c r="Z51" i="15"/>
  <c r="Z52" i="15"/>
  <c r="Z53" i="15"/>
  <c r="Z54" i="15"/>
  <c r="Z55" i="15"/>
  <c r="Z56" i="15"/>
  <c r="Z57" i="15"/>
  <c r="Z58" i="15"/>
  <c r="Z59" i="15"/>
  <c r="Z60" i="15"/>
  <c r="Z61" i="15"/>
  <c r="Z62" i="15"/>
  <c r="Z63" i="15"/>
  <c r="Z64" i="15"/>
  <c r="Z65" i="15"/>
  <c r="Z66" i="15"/>
  <c r="Z67" i="15"/>
  <c r="Z68" i="15"/>
  <c r="Z70" i="15"/>
  <c r="Z71" i="15"/>
  <c r="Z72" i="15"/>
  <c r="Z73" i="15"/>
  <c r="Z74" i="15"/>
  <c r="Z75" i="15"/>
  <c r="Z76" i="15"/>
  <c r="Z77" i="15"/>
  <c r="Z78" i="15"/>
  <c r="Z80" i="15"/>
  <c r="Z81" i="15"/>
  <c r="Z82" i="15"/>
  <c r="Z83" i="15"/>
  <c r="Z84" i="15"/>
  <c r="Z85" i="15"/>
  <c r="Z86" i="15"/>
  <c r="Z87" i="15"/>
  <c r="Z88" i="15"/>
  <c r="Z89" i="15"/>
  <c r="Z90" i="15"/>
  <c r="Z91" i="15"/>
  <c r="Z92" i="15"/>
  <c r="Z93" i="15"/>
  <c r="Z94" i="15"/>
  <c r="Z95" i="15"/>
  <c r="Z96" i="15"/>
  <c r="Z97" i="15"/>
  <c r="Z98" i="15"/>
  <c r="Z100" i="15"/>
  <c r="Z101" i="15"/>
  <c r="Z102" i="15"/>
  <c r="Z103" i="15"/>
  <c r="Z104" i="15"/>
  <c r="Z105" i="15"/>
  <c r="Z106" i="15"/>
  <c r="Z107" i="15"/>
  <c r="Z108" i="15"/>
  <c r="Z109" i="15"/>
  <c r="Z111" i="15"/>
  <c r="Z112" i="15"/>
  <c r="Z113" i="15"/>
  <c r="Z114" i="15"/>
  <c r="Z115" i="15"/>
  <c r="Z116" i="15"/>
  <c r="Z117" i="15"/>
  <c r="Z118" i="15"/>
  <c r="Z119" i="15"/>
  <c r="Z120" i="15"/>
  <c r="Z121" i="15"/>
  <c r="Z122" i="15"/>
  <c r="Z123" i="15"/>
  <c r="Z124" i="15"/>
  <c r="Z125" i="15"/>
  <c r="Z126" i="15"/>
  <c r="Z127" i="15"/>
  <c r="Z128" i="15"/>
  <c r="Z129" i="15"/>
  <c r="Z130" i="15"/>
  <c r="Z131" i="15"/>
  <c r="Z132" i="15"/>
  <c r="Z133" i="15"/>
  <c r="Z134" i="15"/>
  <c r="Z135" i="15"/>
  <c r="Z136" i="15"/>
  <c r="Z137" i="15"/>
  <c r="Z138" i="15"/>
  <c r="Z139" i="15"/>
  <c r="Z141" i="15"/>
  <c r="Z142" i="15"/>
  <c r="Z143" i="15"/>
  <c r="Z144" i="15"/>
  <c r="Z145" i="15"/>
  <c r="Z146" i="15"/>
  <c r="Z147" i="15"/>
  <c r="Z8" i="15"/>
  <c r="W110" i="15"/>
  <c r="Z110" i="15" s="1"/>
  <c r="W99" i="15"/>
  <c r="Z99" i="15" s="1"/>
  <c r="P79" i="15"/>
  <c r="Z79" i="15" s="1"/>
  <c r="P69" i="15"/>
  <c r="Z69" i="15" s="1"/>
  <c r="P36" i="15"/>
  <c r="Z36" i="15" s="1"/>
  <c r="G150" i="15"/>
  <c r="P150" i="15" l="1"/>
  <c r="W150" i="15"/>
  <c r="Z140" i="15"/>
  <c r="Z150" i="15"/>
</calcChain>
</file>

<file path=xl/sharedStrings.xml><?xml version="1.0" encoding="utf-8"?>
<sst xmlns="http://schemas.openxmlformats.org/spreadsheetml/2006/main" count="571" uniqueCount="300">
  <si>
    <t>Monthly</t>
  </si>
  <si>
    <t>Other</t>
  </si>
  <si>
    <t>Description</t>
  </si>
  <si>
    <t>Amount</t>
  </si>
  <si>
    <t>Hotel</t>
  </si>
  <si>
    <t>Meals</t>
  </si>
  <si>
    <t>Insurance</t>
  </si>
  <si>
    <t>Total</t>
  </si>
  <si>
    <t>Payee</t>
  </si>
  <si>
    <t>Date</t>
  </si>
  <si>
    <t>Number</t>
  </si>
  <si>
    <t>Farmers RECC</t>
  </si>
  <si>
    <t>NRECA GROUP BENEFITS TRUST</t>
  </si>
  <si>
    <t>DIRECTOR PAID LIFE INSURANCE</t>
  </si>
  <si>
    <t>HAWKINS PAUL C</t>
  </si>
  <si>
    <t>LONDON RANDY</t>
  </si>
  <si>
    <t>MARTIN C F  JR</t>
  </si>
  <si>
    <t>SEXTON RANDY D</t>
  </si>
  <si>
    <t>SMITH RONNIE D</t>
  </si>
  <si>
    <t>DIRECTOR'S/CHRISTMAS GIFT</t>
  </si>
  <si>
    <t>Account 930.30 - Directors Expenses</t>
  </si>
  <si>
    <t>Invoice No.</t>
  </si>
  <si>
    <t>Breakdown of Check</t>
  </si>
  <si>
    <t>Stipend</t>
  </si>
  <si>
    <t>Regular</t>
  </si>
  <si>
    <t>Board Mtg</t>
  </si>
  <si>
    <t xml:space="preserve">Mileage Reimb - </t>
  </si>
  <si>
    <t>Reg. Board Mtg</t>
  </si>
  <si>
    <t>Other Mtgs</t>
  </si>
  <si>
    <t>Class</t>
  </si>
  <si>
    <t>Parking</t>
  </si>
  <si>
    <t>01/24/22</t>
  </si>
  <si>
    <t>U.S. BANK</t>
  </si>
  <si>
    <t>SA00000000063899</t>
  </si>
  <si>
    <t>03/03/22</t>
  </si>
  <si>
    <t>03/15/22</t>
  </si>
  <si>
    <t>03/28/22</t>
  </si>
  <si>
    <t>SA00000000064072</t>
  </si>
  <si>
    <t>04/18/22</t>
  </si>
  <si>
    <t>SA00000000064118</t>
  </si>
  <si>
    <t>05/23/22</t>
  </si>
  <si>
    <t>CDW DIRECT  LLC</t>
  </si>
  <si>
    <t>07/07/22</t>
  </si>
  <si>
    <t>08/31/22</t>
  </si>
  <si>
    <t>09/08/22</t>
  </si>
  <si>
    <t>09/15/22</t>
  </si>
  <si>
    <t>SA00000000064507</t>
  </si>
  <si>
    <t>09/30/22</t>
  </si>
  <si>
    <t>10/07/22</t>
  </si>
  <si>
    <t>10/20/22</t>
  </si>
  <si>
    <t>SA00000000064599</t>
  </si>
  <si>
    <t>10/31/22</t>
  </si>
  <si>
    <t>11/30/22</t>
  </si>
  <si>
    <t>11/28/22</t>
  </si>
  <si>
    <t>12/08/22</t>
  </si>
  <si>
    <t>12/31/22</t>
  </si>
  <si>
    <t>01/10/22</t>
  </si>
  <si>
    <t>01/21/22</t>
  </si>
  <si>
    <t>FAULKNER CORNELIUS</t>
  </si>
  <si>
    <t>FRECC BRD MTG 01/20/22-FAULKNER</t>
  </si>
  <si>
    <t>SA00000000063892</t>
  </si>
  <si>
    <t>FRECC BRD MTG 01/20/22-HAWKINS</t>
  </si>
  <si>
    <t>SA00000000063893</t>
  </si>
  <si>
    <t>FRECC BRD MTG 01/20/22-LONDON</t>
  </si>
  <si>
    <t>SA00000000063894</t>
  </si>
  <si>
    <t>FRECC BRD MTG 01/20/22-MARTIN</t>
  </si>
  <si>
    <t>SA00000000063895</t>
  </si>
  <si>
    <t>FRECC BRD MTG 01/20/22-SEXTON</t>
  </si>
  <si>
    <t>FRECC BRD MTG 01/20/22-SMITH</t>
  </si>
  <si>
    <t>SA00000000063896</t>
  </si>
  <si>
    <t>WILLIAMS BRANDI</t>
  </si>
  <si>
    <t>FRECC BRD MTG 01/20/22-WILLIAMS</t>
  </si>
  <si>
    <t>SA00000000063897</t>
  </si>
  <si>
    <t>NRECA POWERXCHANGE/FAULKNER</t>
  </si>
  <si>
    <t>NRECA POWERXCHANGE/LONDON</t>
  </si>
  <si>
    <t>NRECA POWERXCHANGE/SMITH</t>
  </si>
  <si>
    <t>NRECA POWERXCHANGE REG./WILLIAMS</t>
  </si>
  <si>
    <t>02/03/22</t>
  </si>
  <si>
    <t>02/21/22</t>
  </si>
  <si>
    <t>FRECC BRD MTG 02/17/22-FAULKNER</t>
  </si>
  <si>
    <t>SA00000000063974</t>
  </si>
  <si>
    <t>FRECC BRD MTG 02/17/22/HAWKINS</t>
  </si>
  <si>
    <t>SA00000000063975</t>
  </si>
  <si>
    <t>FRECC BRD MTG 02/17/22/LONDON</t>
  </si>
  <si>
    <t>SA00000000063976</t>
  </si>
  <si>
    <t>FRECC BRD MTG 02/17/22-MARTIN</t>
  </si>
  <si>
    <t>SA00000000063977</t>
  </si>
  <si>
    <t>FRECC BRD MTG 02/17/22-SEXTON</t>
  </si>
  <si>
    <t>SA00000000063978</t>
  </si>
  <si>
    <t>FRECC BRD MTG 02/17/22/SMITH</t>
  </si>
  <si>
    <t>SA00000000063979</t>
  </si>
  <si>
    <t>FRECC BRD MTG 02/17/22-WILLIAMS</t>
  </si>
  <si>
    <t>SA00000000063980</t>
  </si>
  <si>
    <t>SA00000000064037</t>
  </si>
  <si>
    <t>03/17/22</t>
  </si>
  <si>
    <t>FRECC BRD MTG 03/17/22-FAULKNER</t>
  </si>
  <si>
    <t>SA00000000064055</t>
  </si>
  <si>
    <t>FRECC BRD MTG 03/17/22-HAWKINS</t>
  </si>
  <si>
    <t>SA00000000064056</t>
  </si>
  <si>
    <t>FRECC BRD MTG 03/17/22-LONDON</t>
  </si>
  <si>
    <t>SA00000000064057</t>
  </si>
  <si>
    <t>FRECC BRD MTG 03/17/22-MARTIN</t>
  </si>
  <si>
    <t>SA00000000064058</t>
  </si>
  <si>
    <t>FRECC BRD MTG 03/17/22-SEXTON</t>
  </si>
  <si>
    <t>SA00000000064059</t>
  </si>
  <si>
    <t>FRECC BRD MTG 03/17/22-SMITH</t>
  </si>
  <si>
    <t>SA00000000064060</t>
  </si>
  <si>
    <t>FRECC BRD MTG 03/17/22-WILLIAMS</t>
  </si>
  <si>
    <t>SA00000000064061</t>
  </si>
  <si>
    <t>03/25/22</t>
  </si>
  <si>
    <t>LUECAL CONSULTING</t>
  </si>
  <si>
    <t>BOARD GOVERNANCE REVIEW</t>
  </si>
  <si>
    <t>2022-879</t>
  </si>
  <si>
    <t>CFC CONF HOTEL/FAULKNER</t>
  </si>
  <si>
    <t>NRECA POWERXCHANGE CR/FAULKNER</t>
  </si>
  <si>
    <t>NRECA POWERXCHANGE HOTEL/FAULKNE</t>
  </si>
  <si>
    <t>NRECA POWERXCHANGE HOTEL/LONDON</t>
  </si>
  <si>
    <t>NRECA POWERXCHANGE HOTEL/SMITH</t>
  </si>
  <si>
    <t>NRECA PWERXCHANGE HOTEL/WILLIAMS</t>
  </si>
  <si>
    <t>04/01/22</t>
  </si>
  <si>
    <t>NRECA HOTEL,MEAL/FAULKENR</t>
  </si>
  <si>
    <t>NRECA HOTEL/LONDON</t>
  </si>
  <si>
    <t>NRECA MTG MEALS/LONDON</t>
  </si>
  <si>
    <t>NRECA MTG MEALS/SMITH</t>
  </si>
  <si>
    <t>NRECA MTG MEAL/WILLIAMS</t>
  </si>
  <si>
    <t>NRECA MTG HOTEL/SMITH</t>
  </si>
  <si>
    <t>NRECA MTG HOTEL,MEALS/WILLIAMS</t>
  </si>
  <si>
    <t>04/22/22</t>
  </si>
  <si>
    <t>FRECC BRD MTG 04/21/22-FAULKNER</t>
  </si>
  <si>
    <t>SA00000000064123</t>
  </si>
  <si>
    <t>FRECC BRD MTG 04/21/22-HAWKINS</t>
  </si>
  <si>
    <t>SA00000000064124</t>
  </si>
  <si>
    <t>FRECC BRD MTG 04/21/22-LONDON</t>
  </si>
  <si>
    <t>SA00000000064125</t>
  </si>
  <si>
    <t>FRECC BRD MTG 04/21/22-MARTIN</t>
  </si>
  <si>
    <t>SA00000000064126</t>
  </si>
  <si>
    <t>FRECC BRD MTG 04/21/22-SEXTON</t>
  </si>
  <si>
    <t>SA00000000064127</t>
  </si>
  <si>
    <t>FRECC BRD MTG 04/21/22-SMITH</t>
  </si>
  <si>
    <t>SA00000000064128</t>
  </si>
  <si>
    <t>FRECC BRD MTG 04/21/22-WILLIAMS</t>
  </si>
  <si>
    <t>SA00000000064129</t>
  </si>
  <si>
    <t>05/05/22</t>
  </si>
  <si>
    <t>FRECC BRD MTG 05/19/22-FAULKNER</t>
  </si>
  <si>
    <t>SA00000000064200</t>
  </si>
  <si>
    <t>FRECC BRD MTG 05/19/22-HAWKINS</t>
  </si>
  <si>
    <t>SA00000000064201</t>
  </si>
  <si>
    <t>FRECC BRD MTG 05/19/22-LONDON</t>
  </si>
  <si>
    <t>SA00000000064202</t>
  </si>
  <si>
    <t>FRECC BRD MTG 05/19/22-MARTIN</t>
  </si>
  <si>
    <t>SA00000000064203</t>
  </si>
  <si>
    <t>FRECC BRD MTG 05/19/22-SEXTON</t>
  </si>
  <si>
    <t>SA00000000064204</t>
  </si>
  <si>
    <t>FRECC BRD MTG 05/19/22-SMITH</t>
  </si>
  <si>
    <t>SA00000000064205</t>
  </si>
  <si>
    <t>FRECC BRD MTG 05/19/22-WILLIAMS</t>
  </si>
  <si>
    <t>SA00000000064206</t>
  </si>
  <si>
    <t>06/03/22</t>
  </si>
  <si>
    <t>06/17/22</t>
  </si>
  <si>
    <t>FRECC BRD MTG 06/16/22-FAULKNER</t>
  </si>
  <si>
    <t>SA00000000064267</t>
  </si>
  <si>
    <t>FRECC BRD MTG 06/16/22-HAWKINS</t>
  </si>
  <si>
    <t>SA00000000064268</t>
  </si>
  <si>
    <t>FRECC BRD MTG 06/16/22-LONDON</t>
  </si>
  <si>
    <t>SA00000000064269</t>
  </si>
  <si>
    <t>FRECC BRD MTG 06/16/22-MARTIN</t>
  </si>
  <si>
    <t>SA00000000064270</t>
  </si>
  <si>
    <t>FRECC BRD MTG 06/16/22-SEXTON</t>
  </si>
  <si>
    <t>SA00000000064271</t>
  </si>
  <si>
    <t>FRECC BRD MTG 06/17/22-SMITH</t>
  </si>
  <si>
    <t>SA00000000064272</t>
  </si>
  <si>
    <t>FRECC BRD MTG 06/16/22-WILLIAMS</t>
  </si>
  <si>
    <t>SA00000000064273</t>
  </si>
  <si>
    <t>07/25/22</t>
  </si>
  <si>
    <t>FRECC BRD MTG 07/21/22-FAULKNER</t>
  </si>
  <si>
    <t>SA00000000064375</t>
  </si>
  <si>
    <t>FRECC BRD MTG 07/21/22-HAWKINS</t>
  </si>
  <si>
    <t>SA00000000064376</t>
  </si>
  <si>
    <t>FRECC BRD MTG 07/21/22-LONDON</t>
  </si>
  <si>
    <t>SA00000000064377</t>
  </si>
  <si>
    <t>FRECC BRD MTG 07/21/22-MARTIN</t>
  </si>
  <si>
    <t>SA00000000064378</t>
  </si>
  <si>
    <t>FRECC BRD MTG 07/21/22-SEXTON</t>
  </si>
  <si>
    <t>SA00000000064379</t>
  </si>
  <si>
    <t>FRECC BRD MTG 07/21/22-SMITH</t>
  </si>
  <si>
    <t>SA00000000064380</t>
  </si>
  <si>
    <t>FRECC BRD MTG 07/21/22-WILLIAMS</t>
  </si>
  <si>
    <t>SA00000000064381</t>
  </si>
  <si>
    <t>08/05/22</t>
  </si>
  <si>
    <t>08/19/22</t>
  </si>
  <si>
    <t>FRECC BRD MTG 08/18/22-FAULKNER</t>
  </si>
  <si>
    <t>SA00000000064445</t>
  </si>
  <si>
    <t>FRECC BRD MTG 08/18/22-HAWKINS</t>
  </si>
  <si>
    <t>SA00000000064446</t>
  </si>
  <si>
    <t>FRECC BRD MTG 08/18/22-LONDON</t>
  </si>
  <si>
    <t>SA00000000064447</t>
  </si>
  <si>
    <t>FRECC BRD MTG 08/18/22-MARTIN</t>
  </si>
  <si>
    <t>SA00000000064448</t>
  </si>
  <si>
    <t>FRECC BRD MTG 08/18/22-SEXTON</t>
  </si>
  <si>
    <t>SA00000000064449</t>
  </si>
  <si>
    <t>FRECC BRD MTG 08/18/22-SMITH</t>
  </si>
  <si>
    <t>SA00000000064450</t>
  </si>
  <si>
    <t>FRECC BRD MTG 08/18/22-WILLIAMS</t>
  </si>
  <si>
    <t>SA00000000064451</t>
  </si>
  <si>
    <t>PRORATE SUPPORT AGREEMENT</t>
  </si>
  <si>
    <t>KEC ANN MTG HOTEL/FAULKNER</t>
  </si>
  <si>
    <t>KEC ANN. MTG HOTEL/LONDON</t>
  </si>
  <si>
    <t>KEC ANN MTG HOTEL/SEXTON</t>
  </si>
  <si>
    <t>KEC ANN MTG HOTEL,MEALS/SMITH</t>
  </si>
  <si>
    <t>KEC MTG MEAL/FAULKNER</t>
  </si>
  <si>
    <t>09/16/22</t>
  </si>
  <si>
    <t>FRECC BRD MTG 09/15/22-FAULKNER</t>
  </si>
  <si>
    <t>SA00000000064508</t>
  </si>
  <si>
    <t>FRECC BRD MTG 09/15/22-HAWKINS</t>
  </si>
  <si>
    <t>SA00000000064509</t>
  </si>
  <si>
    <t>FRECC BRD MTG 09/15/22-LONDON</t>
  </si>
  <si>
    <t>SA00000000064510</t>
  </si>
  <si>
    <t>FRECC BRD MTG 09/15/22-MARTIN</t>
  </si>
  <si>
    <t>SA00000000064511</t>
  </si>
  <si>
    <t>FRECC BRD MTG 09/15/22-SEXTON</t>
  </si>
  <si>
    <t>SA00000000064512</t>
  </si>
  <si>
    <t>FRECC BRD MTG 09/15/22-SMITH</t>
  </si>
  <si>
    <t>SA00000000064513</t>
  </si>
  <si>
    <t>FRECC BRD MTG 09/15/22-WILLIAMS</t>
  </si>
  <si>
    <t>SA00000000064514</t>
  </si>
  <si>
    <t>NRECA WINTER SCHOOL/FAULKNER</t>
  </si>
  <si>
    <t>GAYLORD OPRYLAND HOTEL/FAULKNER</t>
  </si>
  <si>
    <t>FRECC BRD MTG 10/27/22-FAULKNER</t>
  </si>
  <si>
    <t>SA00000000064608</t>
  </si>
  <si>
    <t>FRECC BRD MTG 10/27/22-HAWKINS</t>
  </si>
  <si>
    <t>SA00000000064609</t>
  </si>
  <si>
    <t>FRECC BRD MTG 10/27/22-LONDON</t>
  </si>
  <si>
    <t>SA00000000064610</t>
  </si>
  <si>
    <t>FRECC BRD MTG 10/27/22-MARTIN</t>
  </si>
  <si>
    <t>SA00000000064611</t>
  </si>
  <si>
    <t>FRECC BRD MTG 10/27/22-SEXTON</t>
  </si>
  <si>
    <t>SA00000000064612</t>
  </si>
  <si>
    <t>FRECC BRD MTG 10/27/22-SMITH</t>
  </si>
  <si>
    <t>SA00000000064613</t>
  </si>
  <si>
    <t>FRECC BRD MTG 10/27/22-WILLIAMS</t>
  </si>
  <si>
    <t>SA00000000064614</t>
  </si>
  <si>
    <t>MORAKI LICENSE/BOARD IPADS</t>
  </si>
  <si>
    <t>DS95538</t>
  </si>
  <si>
    <t>11/03/22</t>
  </si>
  <si>
    <t>11/25/22</t>
  </si>
  <si>
    <t>DIRECTOR'S PER DIEM</t>
  </si>
  <si>
    <t>SA00000000064687</t>
  </si>
  <si>
    <t>SA00000000064688</t>
  </si>
  <si>
    <t>SA00000000064689</t>
  </si>
  <si>
    <t>SA00000000064690</t>
  </si>
  <si>
    <t>SA00000000064691</t>
  </si>
  <si>
    <t>SA00000000064692</t>
  </si>
  <si>
    <t>SA00000000064693</t>
  </si>
  <si>
    <t>SA00000000064679</t>
  </si>
  <si>
    <t>SA00000000064680</t>
  </si>
  <si>
    <t>SA00000000064681</t>
  </si>
  <si>
    <t>SA00000000064682</t>
  </si>
  <si>
    <t>SA00000000064683</t>
  </si>
  <si>
    <t>SA00000000064685</t>
  </si>
  <si>
    <t>SA00000000064686</t>
  </si>
  <si>
    <t>12/20/22</t>
  </si>
  <si>
    <t>KENTUCKY ELECTRIC</t>
  </si>
  <si>
    <t>KEC ANN MTG MEALS TRAINING/LONDO</t>
  </si>
  <si>
    <t>KEC ANN MTG MEALS/SEXTON</t>
  </si>
  <si>
    <t>KEC ANN MTG TRAINING/SMITH</t>
  </si>
  <si>
    <t>KEC ANN MTG TRAINING/FAULKNER</t>
  </si>
  <si>
    <t>FRECC BRD MTG 12/15/22/FAULKNER</t>
  </si>
  <si>
    <t>SA00000000064756</t>
  </si>
  <si>
    <t>FRECC BRD MTG 12/15/22/HAWKINS</t>
  </si>
  <si>
    <t>SA00000000064757</t>
  </si>
  <si>
    <t>FRECC BRD MTG 12/15/22-LONDON</t>
  </si>
  <si>
    <t>SA00000000064758</t>
  </si>
  <si>
    <t>FRECC BRD MTG 12/15/22-MARTIN</t>
  </si>
  <si>
    <t>SA00000000064759</t>
  </si>
  <si>
    <t>FRECC BRD MTG 12/15/22-SEXTON</t>
  </si>
  <si>
    <t>SA00000000064760</t>
  </si>
  <si>
    <t>FRECC BRD MTG 12/15/22-SMITH</t>
  </si>
  <si>
    <t>SA00000000064761</t>
  </si>
  <si>
    <t>FRECC BRD MTG 12/15/22-WILLIAMS</t>
  </si>
  <si>
    <t>SA00000000064762</t>
  </si>
  <si>
    <t>ACCRUE FOR FAULKNER TRAINING</t>
  </si>
  <si>
    <t>Chairperson</t>
  </si>
  <si>
    <t>Check/ACH</t>
  </si>
  <si>
    <t>Registration</t>
  </si>
  <si>
    <t>Goverance</t>
  </si>
  <si>
    <t>Review</t>
  </si>
  <si>
    <t>Search</t>
  </si>
  <si>
    <t>FRECC BRD MTG NOV-FAULKNER</t>
  </si>
  <si>
    <t>FRECC BRD MTG NOV-HAWKINS</t>
  </si>
  <si>
    <t>FRECC BRD MTG NOV-LONDON</t>
  </si>
  <si>
    <t>FRECC BRD MTG NOV-MARTIN</t>
  </si>
  <si>
    <t>FRECC BRD MTG NOV-SEXTON</t>
  </si>
  <si>
    <t>FRECC BRD MTG NOV-SMITH</t>
  </si>
  <si>
    <t>Board</t>
  </si>
  <si>
    <t>Pac</t>
  </si>
  <si>
    <t xml:space="preserve">CEO  </t>
  </si>
  <si>
    <t>Exhibit 25</t>
  </si>
  <si>
    <t>Witness: Jennie Phelps</t>
  </si>
  <si>
    <t xml:space="preserve">FRECC - </t>
  </si>
  <si>
    <t>Associations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</si>
</sst>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###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0"/>
      <name val="Arial"/>
      <family val="2"/>
    </font>
    <font>
      <sz val="10"/>
      <name val="MS Sans Serif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4">
    <xf numFmtId="0" fontId="0" fillId="0" borderId="0" xfId="0"/>
    <xf numFmtId="165" fontId="2" fillId="0" borderId="0" xfId="0" applyNumberFormat="1" applyFont="1" applyAlignment="1">
      <alignment horizontal="left"/>
    </xf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43" fontId="4" fillId="0" borderId="0" xfId="1" applyFont="1"/>
    <xf numFmtId="0" fontId="5" fillId="0" borderId="0" xfId="0" applyFont="1" applyAlignment="1" applyProtection="1">
      <alignment horizontal="center"/>
      <protection locked="0"/>
    </xf>
    <xf numFmtId="164" fontId="5" fillId="0" borderId="0" xfId="0" applyNumberFormat="1" applyFont="1" applyAlignment="1" applyProtection="1">
      <alignment horizontal="center"/>
      <protection locked="0"/>
    </xf>
    <xf numFmtId="43" fontId="5" fillId="0" borderId="0" xfId="1" applyFont="1" applyFill="1" applyBorder="1" applyAlignment="1" applyProtection="1">
      <alignment horizontal="center"/>
      <protection locked="0"/>
    </xf>
    <xf numFmtId="43" fontId="4" fillId="0" borderId="0" xfId="1" applyFont="1" applyFill="1"/>
    <xf numFmtId="0" fontId="4" fillId="0" borderId="1" xfId="0" applyFont="1" applyBorder="1"/>
    <xf numFmtId="43" fontId="4" fillId="0" borderId="1" xfId="1" applyFont="1" applyBorder="1"/>
    <xf numFmtId="43" fontId="4" fillId="0" borderId="0" xfId="0" applyNumberFormat="1" applyFont="1"/>
    <xf numFmtId="0" fontId="3" fillId="0" borderId="0" xfId="2" quotePrefix="1" applyFont="1" applyAlignment="1">
      <alignment horizontal="left"/>
    </xf>
    <xf numFmtId="0" fontId="3" fillId="0" borderId="0" xfId="2" applyFont="1"/>
    <xf numFmtId="43" fontId="6" fillId="0" borderId="0" xfId="1" quotePrefix="1" applyFont="1"/>
    <xf numFmtId="0" fontId="6" fillId="0" borderId="0" xfId="2"/>
    <xf numFmtId="0" fontId="6" fillId="0" borderId="0" xfId="2" quotePrefix="1" applyAlignment="1">
      <alignment horizontal="left"/>
    </xf>
    <xf numFmtId="43" fontId="4" fillId="0" borderId="0" xfId="1" applyFont="1" applyBorder="1"/>
    <xf numFmtId="0" fontId="3" fillId="0" borderId="0" xfId="2" quotePrefix="1" applyFont="1" applyAlignment="1">
      <alignment horizontal="center"/>
    </xf>
    <xf numFmtId="0" fontId="3" fillId="0" borderId="0" xfId="2" applyFont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1" applyFont="1" applyBorder="1" applyAlignment="1">
      <alignment horizontal="right"/>
    </xf>
    <xf numFmtId="43" fontId="6" fillId="0" borderId="0" xfId="1" quotePrefix="1" applyFont="1" applyFill="1"/>
    <xf numFmtId="43" fontId="7" fillId="0" borderId="0" xfId="1" applyFont="1" applyAlignment="1">
      <alignment horizontal="right"/>
    </xf>
    <xf numFmtId="0" fontId="3" fillId="0" borderId="0" xfId="2" quotePrefix="1" applyFont="1" applyFill="1" applyAlignment="1">
      <alignment horizontal="left"/>
    </xf>
    <xf numFmtId="0" fontId="3" fillId="0" borderId="0" xfId="2" quotePrefix="1" applyFont="1" applyFill="1" applyAlignment="1">
      <alignment horizontal="center"/>
    </xf>
    <xf numFmtId="0" fontId="3" fillId="0" borderId="0" xfId="2" applyFont="1" applyFill="1"/>
    <xf numFmtId="0" fontId="3" fillId="0" borderId="0" xfId="2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DFBB-5EA9-4AA1-9594-F7C83ADE29A4}">
  <dimension ref="A1:AA152"/>
  <sheetViews>
    <sheetView tabSelected="1" zoomScale="75" zoomScaleNormal="75" workbookViewId="0">
      <pane ySplit="6" topLeftCell="A73" activePane="bottomLeft" state="frozen"/>
      <selection pane="bottomLeft" activeCell="C105" sqref="C105"/>
    </sheetView>
  </sheetViews>
  <sheetFormatPr defaultColWidth="9.140625" defaultRowHeight="12.75" x14ac:dyDescent="0.2"/>
  <cols>
    <col min="1" max="1" width="32.5703125" style="3" customWidth="1"/>
    <col min="2" max="2" width="9.140625" style="3"/>
    <col min="3" max="3" width="10.7109375" style="3" bestFit="1" customWidth="1"/>
    <col min="4" max="4" width="40.7109375" style="3" bestFit="1" customWidth="1"/>
    <col min="5" max="5" width="17.85546875" style="3" bestFit="1" customWidth="1"/>
    <col min="6" max="6" width="3.140625" style="3" customWidth="1"/>
    <col min="7" max="7" width="11.28515625" style="3" bestFit="1" customWidth="1"/>
    <col min="8" max="8" width="4.5703125" style="3" customWidth="1"/>
    <col min="9" max="9" width="4.28515625" style="3" customWidth="1"/>
    <col min="10" max="10" width="10.28515625" style="3" bestFit="1" customWidth="1"/>
    <col min="11" max="11" width="10.85546875" style="3" bestFit="1" customWidth="1"/>
    <col min="12" max="12" width="10.28515625" style="3" bestFit="1" customWidth="1"/>
    <col min="13" max="13" width="15.140625" style="3" bestFit="1" customWidth="1"/>
    <col min="14" max="14" width="15.140625" style="3" customWidth="1"/>
    <col min="15" max="15" width="13.85546875" style="3" bestFit="1" customWidth="1"/>
    <col min="16" max="16" width="15.140625" style="3" bestFit="1" customWidth="1"/>
    <col min="17" max="17" width="10.85546875" style="3" bestFit="1" customWidth="1"/>
    <col min="18" max="18" width="10.42578125" style="3" bestFit="1" customWidth="1"/>
    <col min="19" max="19" width="8.7109375" style="3" bestFit="1" customWidth="1"/>
    <col min="20" max="20" width="8.28515625" style="3" bestFit="1" customWidth="1"/>
    <col min="21" max="21" width="9.140625" style="3"/>
    <col min="22" max="22" width="11.140625" style="3" bestFit="1" customWidth="1"/>
    <col min="23" max="24" width="10.42578125" style="3" bestFit="1" customWidth="1"/>
    <col min="25" max="25" width="8.7109375" style="3" bestFit="1" customWidth="1"/>
    <col min="26" max="26" width="15.7109375" style="5" customWidth="1"/>
    <col min="27" max="16384" width="9.140625" style="3"/>
  </cols>
  <sheetData>
    <row r="1" spans="1:27" x14ac:dyDescent="0.2">
      <c r="A1" s="1" t="s">
        <v>11</v>
      </c>
      <c r="Z1" s="24" t="s">
        <v>296</v>
      </c>
    </row>
    <row r="2" spans="1:27" x14ac:dyDescent="0.2">
      <c r="A2" s="1" t="s">
        <v>20</v>
      </c>
      <c r="B2" s="4"/>
      <c r="C2" s="4"/>
      <c r="D2" s="4"/>
      <c r="E2" s="4"/>
      <c r="F2" s="4"/>
      <c r="G2" s="4"/>
      <c r="H2" s="4"/>
      <c r="I2" s="5"/>
      <c r="J2" s="4"/>
      <c r="K2" s="4"/>
      <c r="L2" s="4"/>
      <c r="Z2" s="24" t="s">
        <v>297</v>
      </c>
    </row>
    <row r="3" spans="1:27" x14ac:dyDescent="0.2">
      <c r="B3" s="4"/>
      <c r="C3" s="4"/>
      <c r="D3" s="4"/>
      <c r="E3" s="4"/>
      <c r="F3" s="4"/>
      <c r="G3" s="4"/>
      <c r="H3" s="4"/>
      <c r="I3" s="5"/>
      <c r="J3" s="4"/>
      <c r="K3" s="4"/>
      <c r="L3" s="4"/>
    </row>
    <row r="4" spans="1:27" x14ac:dyDescent="0.2">
      <c r="A4" s="1"/>
      <c r="B4" s="4"/>
      <c r="C4" s="4"/>
      <c r="D4" s="4"/>
      <c r="E4" s="4"/>
      <c r="F4" s="4"/>
      <c r="G4" s="4"/>
      <c r="H4" s="4"/>
      <c r="I4" s="5"/>
      <c r="J4" s="31" t="s">
        <v>22</v>
      </c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3"/>
    </row>
    <row r="5" spans="1:27" x14ac:dyDescent="0.2">
      <c r="A5" s="6"/>
      <c r="B5" s="7"/>
      <c r="C5" s="6" t="s">
        <v>282</v>
      </c>
      <c r="D5" s="6"/>
      <c r="E5" s="6"/>
      <c r="F5" s="6"/>
      <c r="G5" s="6"/>
      <c r="H5" s="6"/>
      <c r="J5" s="6" t="s">
        <v>0</v>
      </c>
      <c r="K5" s="6" t="s">
        <v>281</v>
      </c>
      <c r="L5" s="6" t="s">
        <v>24</v>
      </c>
      <c r="M5" s="6" t="s">
        <v>26</v>
      </c>
      <c r="N5" s="6" t="s">
        <v>298</v>
      </c>
      <c r="O5" s="6" t="s">
        <v>299</v>
      </c>
      <c r="P5" s="6" t="s">
        <v>26</v>
      </c>
      <c r="Q5" s="6" t="s">
        <v>29</v>
      </c>
      <c r="R5" s="6"/>
      <c r="S5" s="6"/>
      <c r="T5" s="6"/>
      <c r="U5" s="6"/>
      <c r="V5" s="6" t="s">
        <v>284</v>
      </c>
      <c r="W5" s="6" t="s">
        <v>295</v>
      </c>
      <c r="X5" s="6" t="s">
        <v>293</v>
      </c>
      <c r="Y5" s="6"/>
      <c r="Z5" s="8"/>
    </row>
    <row r="6" spans="1:27" x14ac:dyDescent="0.2">
      <c r="A6" s="6" t="s">
        <v>8</v>
      </c>
      <c r="B6" s="7" t="s">
        <v>9</v>
      </c>
      <c r="C6" s="6" t="s">
        <v>10</v>
      </c>
      <c r="D6" s="6" t="s">
        <v>2</v>
      </c>
      <c r="E6" s="6" t="s">
        <v>21</v>
      </c>
      <c r="F6" s="6"/>
      <c r="G6" s="6" t="s">
        <v>3</v>
      </c>
      <c r="H6" s="6"/>
      <c r="J6" s="6" t="s">
        <v>23</v>
      </c>
      <c r="K6" s="6" t="s">
        <v>23</v>
      </c>
      <c r="L6" s="6" t="s">
        <v>25</v>
      </c>
      <c r="M6" s="6" t="s">
        <v>27</v>
      </c>
      <c r="N6" s="6" t="s">
        <v>28</v>
      </c>
      <c r="O6" s="6" t="s">
        <v>28</v>
      </c>
      <c r="P6" s="6" t="s">
        <v>28</v>
      </c>
      <c r="Q6" s="6" t="s">
        <v>283</v>
      </c>
      <c r="R6" s="6" t="s">
        <v>4</v>
      </c>
      <c r="S6" s="6" t="s">
        <v>5</v>
      </c>
      <c r="T6" s="6" t="s">
        <v>30</v>
      </c>
      <c r="U6" s="6" t="s">
        <v>6</v>
      </c>
      <c r="V6" s="6" t="s">
        <v>285</v>
      </c>
      <c r="W6" s="6" t="s">
        <v>286</v>
      </c>
      <c r="X6" s="21" t="s">
        <v>294</v>
      </c>
      <c r="Y6" s="6" t="s">
        <v>1</v>
      </c>
      <c r="Z6" s="8" t="s">
        <v>7</v>
      </c>
    </row>
    <row r="7" spans="1:27" x14ac:dyDescent="0.2"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AA7" s="5"/>
    </row>
    <row r="8" spans="1:27" x14ac:dyDescent="0.2">
      <c r="A8" s="13" t="s">
        <v>12</v>
      </c>
      <c r="B8" s="13" t="s">
        <v>56</v>
      </c>
      <c r="C8" s="19">
        <v>1478</v>
      </c>
      <c r="D8" s="13" t="s">
        <v>13</v>
      </c>
      <c r="E8" s="17">
        <v>22011063</v>
      </c>
      <c r="F8" s="2"/>
      <c r="G8" s="15">
        <v>125.44</v>
      </c>
      <c r="H8" s="1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>
        <v>125.44</v>
      </c>
      <c r="V8" s="5"/>
      <c r="W8" s="5"/>
      <c r="X8" s="5"/>
      <c r="Y8" s="5"/>
      <c r="Z8" s="5">
        <f>SUM(J8:Y8)</f>
        <v>125.44</v>
      </c>
      <c r="AA8" s="5"/>
    </row>
    <row r="9" spans="1:27" x14ac:dyDescent="0.2">
      <c r="A9" s="13" t="s">
        <v>58</v>
      </c>
      <c r="B9" s="13" t="s">
        <v>57</v>
      </c>
      <c r="C9" s="19">
        <v>53973</v>
      </c>
      <c r="D9" s="13" t="s">
        <v>59</v>
      </c>
      <c r="E9" s="17" t="s">
        <v>60</v>
      </c>
      <c r="F9" s="2"/>
      <c r="G9" s="15">
        <v>1073.81</v>
      </c>
      <c r="H9" s="15"/>
      <c r="J9" s="5">
        <v>800</v>
      </c>
      <c r="K9" s="5"/>
      <c r="L9" s="5">
        <v>300</v>
      </c>
      <c r="M9" s="5">
        <v>4.68</v>
      </c>
      <c r="N9" s="5"/>
      <c r="O9" s="5"/>
      <c r="P9" s="5"/>
      <c r="Q9" s="5"/>
      <c r="R9" s="5"/>
      <c r="S9" s="5"/>
      <c r="T9" s="5"/>
      <c r="U9" s="5">
        <v>-30.87</v>
      </c>
      <c r="V9" s="5"/>
      <c r="W9" s="5"/>
      <c r="X9" s="5"/>
      <c r="Y9" s="5"/>
      <c r="Z9" s="5">
        <f t="shared" ref="Z9:Z72" si="0">SUM(J9:Y9)</f>
        <v>1073.8100000000002</v>
      </c>
      <c r="AA9" s="5"/>
    </row>
    <row r="10" spans="1:27" x14ac:dyDescent="0.2">
      <c r="A10" s="13" t="s">
        <v>14</v>
      </c>
      <c r="B10" s="13" t="s">
        <v>57</v>
      </c>
      <c r="C10" s="19">
        <v>53974</v>
      </c>
      <c r="D10" s="13" t="s">
        <v>61</v>
      </c>
      <c r="E10" s="17" t="s">
        <v>62</v>
      </c>
      <c r="F10" s="2"/>
      <c r="G10" s="15">
        <v>1408.91</v>
      </c>
      <c r="H10" s="15"/>
      <c r="J10" s="5"/>
      <c r="K10" s="5">
        <v>1100</v>
      </c>
      <c r="L10" s="5">
        <v>300</v>
      </c>
      <c r="M10" s="5">
        <v>39.78</v>
      </c>
      <c r="N10" s="5"/>
      <c r="O10" s="5"/>
      <c r="P10" s="5"/>
      <c r="Q10" s="5"/>
      <c r="R10" s="5"/>
      <c r="S10" s="5"/>
      <c r="T10" s="5"/>
      <c r="U10" s="5">
        <v>-30.87</v>
      </c>
      <c r="V10" s="5"/>
      <c r="W10" s="5"/>
      <c r="X10" s="5"/>
      <c r="Y10" s="5"/>
      <c r="Z10" s="5">
        <f t="shared" si="0"/>
        <v>1408.91</v>
      </c>
      <c r="AA10" s="5"/>
    </row>
    <row r="11" spans="1:27" x14ac:dyDescent="0.2">
      <c r="A11" s="13" t="s">
        <v>15</v>
      </c>
      <c r="B11" s="13" t="s">
        <v>57</v>
      </c>
      <c r="C11" s="19">
        <v>53975</v>
      </c>
      <c r="D11" s="13" t="s">
        <v>63</v>
      </c>
      <c r="E11" s="17" t="s">
        <v>64</v>
      </c>
      <c r="F11" s="2"/>
      <c r="G11" s="15">
        <v>1079.6600000000001</v>
      </c>
      <c r="H11" s="15"/>
      <c r="J11" s="5">
        <v>800</v>
      </c>
      <c r="K11" s="5"/>
      <c r="L11" s="5">
        <v>300</v>
      </c>
      <c r="M11" s="5">
        <v>10.53</v>
      </c>
      <c r="N11" s="5"/>
      <c r="O11" s="5"/>
      <c r="P11" s="5"/>
      <c r="Q11" s="5"/>
      <c r="R11" s="5"/>
      <c r="S11" s="5"/>
      <c r="T11" s="5"/>
      <c r="U11" s="5">
        <v>-30.87</v>
      </c>
      <c r="V11" s="5"/>
      <c r="W11" s="5"/>
      <c r="X11" s="5"/>
      <c r="Y11" s="5"/>
      <c r="Z11" s="5">
        <f t="shared" si="0"/>
        <v>1079.6600000000001</v>
      </c>
      <c r="AA11" s="5"/>
    </row>
    <row r="12" spans="1:27" x14ac:dyDescent="0.2">
      <c r="A12" s="13" t="s">
        <v>16</v>
      </c>
      <c r="B12" s="13" t="s">
        <v>57</v>
      </c>
      <c r="C12" s="19">
        <v>53976</v>
      </c>
      <c r="D12" s="13" t="s">
        <v>65</v>
      </c>
      <c r="E12" s="17" t="s">
        <v>66</v>
      </c>
      <c r="F12" s="2"/>
      <c r="G12" s="15">
        <v>1122.79</v>
      </c>
      <c r="H12" s="15"/>
      <c r="J12" s="5">
        <v>800</v>
      </c>
      <c r="K12" s="5"/>
      <c r="L12" s="5">
        <v>300</v>
      </c>
      <c r="M12" s="5">
        <v>23.4</v>
      </c>
      <c r="N12" s="5"/>
      <c r="O12" s="5"/>
      <c r="P12" s="5"/>
      <c r="Q12" s="5"/>
      <c r="R12" s="5"/>
      <c r="S12" s="5"/>
      <c r="T12" s="5"/>
      <c r="U12" s="5">
        <v>-0.61</v>
      </c>
      <c r="V12" s="5"/>
      <c r="W12" s="5"/>
      <c r="X12" s="5"/>
      <c r="Y12" s="5"/>
      <c r="Z12" s="5">
        <f t="shared" si="0"/>
        <v>1122.7900000000002</v>
      </c>
      <c r="AA12" s="5"/>
    </row>
    <row r="13" spans="1:27" x14ac:dyDescent="0.2">
      <c r="A13" s="13" t="s">
        <v>17</v>
      </c>
      <c r="B13" s="13" t="s">
        <v>57</v>
      </c>
      <c r="C13" s="19">
        <v>53977</v>
      </c>
      <c r="D13" s="13" t="s">
        <v>67</v>
      </c>
      <c r="E13" s="17">
        <v>10928</v>
      </c>
      <c r="F13" s="2"/>
      <c r="G13" s="15">
        <v>1120.8800000000001</v>
      </c>
      <c r="H13" s="15"/>
      <c r="J13" s="5">
        <v>800</v>
      </c>
      <c r="K13" s="5"/>
      <c r="L13" s="5">
        <v>300</v>
      </c>
      <c r="M13" s="5">
        <v>22.23</v>
      </c>
      <c r="N13" s="5"/>
      <c r="O13" s="5"/>
      <c r="P13" s="5"/>
      <c r="Q13" s="5"/>
      <c r="R13" s="5"/>
      <c r="S13" s="5"/>
      <c r="T13" s="5"/>
      <c r="U13" s="5">
        <v>-1.35</v>
      </c>
      <c r="V13" s="5"/>
      <c r="W13" s="5"/>
      <c r="X13" s="5"/>
      <c r="Y13" s="5"/>
      <c r="Z13" s="5">
        <f t="shared" si="0"/>
        <v>1120.8800000000001</v>
      </c>
      <c r="AA13" s="5"/>
    </row>
    <row r="14" spans="1:27" x14ac:dyDescent="0.2">
      <c r="A14" s="13" t="s">
        <v>18</v>
      </c>
      <c r="B14" s="13" t="s">
        <v>57</v>
      </c>
      <c r="C14" s="19">
        <v>53978</v>
      </c>
      <c r="D14" s="13" t="s">
        <v>68</v>
      </c>
      <c r="E14" s="17" t="s">
        <v>69</v>
      </c>
      <c r="F14" s="2"/>
      <c r="G14" s="15">
        <v>1093.1199999999999</v>
      </c>
      <c r="H14" s="15"/>
      <c r="J14" s="5">
        <v>800</v>
      </c>
      <c r="K14" s="5"/>
      <c r="L14" s="5">
        <v>300</v>
      </c>
      <c r="M14" s="5">
        <v>23.99</v>
      </c>
      <c r="N14" s="5"/>
      <c r="O14" s="5"/>
      <c r="P14" s="5"/>
      <c r="Q14" s="5"/>
      <c r="R14" s="5"/>
      <c r="S14" s="5"/>
      <c r="T14" s="5"/>
      <c r="U14" s="5">
        <v>-30.87</v>
      </c>
      <c r="V14" s="5"/>
      <c r="W14" s="5"/>
      <c r="X14" s="5"/>
      <c r="Y14" s="5"/>
      <c r="Z14" s="5">
        <f t="shared" si="0"/>
        <v>1093.1200000000001</v>
      </c>
      <c r="AA14" s="5"/>
    </row>
    <row r="15" spans="1:27" x14ac:dyDescent="0.2">
      <c r="A15" s="13" t="s">
        <v>70</v>
      </c>
      <c r="B15" s="13" t="s">
        <v>57</v>
      </c>
      <c r="C15" s="19">
        <v>53979</v>
      </c>
      <c r="D15" s="13" t="s">
        <v>71</v>
      </c>
      <c r="E15" s="17" t="s">
        <v>72</v>
      </c>
      <c r="F15" s="2"/>
      <c r="G15" s="15">
        <v>1103.51</v>
      </c>
      <c r="H15" s="15"/>
      <c r="J15" s="5">
        <v>800</v>
      </c>
      <c r="K15" s="5"/>
      <c r="L15" s="5">
        <v>300</v>
      </c>
      <c r="M15" s="5">
        <v>3.51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>
        <f t="shared" si="0"/>
        <v>1103.51</v>
      </c>
      <c r="AA15" s="5"/>
    </row>
    <row r="16" spans="1:27" x14ac:dyDescent="0.2">
      <c r="A16" s="13" t="s">
        <v>32</v>
      </c>
      <c r="B16" s="13" t="s">
        <v>31</v>
      </c>
      <c r="C16" s="19">
        <v>1487</v>
      </c>
      <c r="D16" s="13" t="s">
        <v>73</v>
      </c>
      <c r="E16" s="17" t="s">
        <v>33</v>
      </c>
      <c r="F16" s="2"/>
      <c r="G16" s="15">
        <v>1260</v>
      </c>
      <c r="H16" s="15"/>
      <c r="J16" s="5"/>
      <c r="K16" s="5"/>
      <c r="L16" s="5"/>
      <c r="M16" s="5"/>
      <c r="N16" s="5"/>
      <c r="O16" s="5"/>
      <c r="P16" s="5"/>
      <c r="Q16" s="5">
        <v>1260</v>
      </c>
      <c r="R16" s="5"/>
      <c r="S16" s="5"/>
      <c r="T16" s="5"/>
      <c r="U16" s="5"/>
      <c r="V16" s="5"/>
      <c r="W16" s="5"/>
      <c r="X16" s="5"/>
      <c r="Y16" s="5"/>
      <c r="Z16" s="5">
        <f t="shared" si="0"/>
        <v>1260</v>
      </c>
      <c r="AA16" s="5"/>
    </row>
    <row r="17" spans="1:27" x14ac:dyDescent="0.2">
      <c r="A17" s="13" t="s">
        <v>32</v>
      </c>
      <c r="B17" s="13" t="s">
        <v>31</v>
      </c>
      <c r="C17" s="19">
        <v>1487</v>
      </c>
      <c r="D17" s="13" t="s">
        <v>74</v>
      </c>
      <c r="E17" s="17" t="s">
        <v>33</v>
      </c>
      <c r="F17" s="2"/>
      <c r="G17" s="15">
        <v>670</v>
      </c>
      <c r="H17" s="15"/>
      <c r="J17" s="5"/>
      <c r="K17" s="5"/>
      <c r="L17" s="5"/>
      <c r="M17" s="5"/>
      <c r="N17" s="5"/>
      <c r="O17" s="5"/>
      <c r="P17" s="5"/>
      <c r="Q17" s="5">
        <v>670</v>
      </c>
      <c r="R17" s="5"/>
      <c r="S17" s="5"/>
      <c r="T17" s="5"/>
      <c r="U17" s="5"/>
      <c r="V17" s="5"/>
      <c r="W17" s="5"/>
      <c r="X17" s="5"/>
      <c r="Y17" s="5"/>
      <c r="Z17" s="5">
        <f t="shared" si="0"/>
        <v>670</v>
      </c>
      <c r="AA17" s="5"/>
    </row>
    <row r="18" spans="1:27" x14ac:dyDescent="0.2">
      <c r="A18" s="13" t="s">
        <v>32</v>
      </c>
      <c r="B18" s="13" t="s">
        <v>31</v>
      </c>
      <c r="C18" s="19">
        <v>1487</v>
      </c>
      <c r="D18" s="13" t="s">
        <v>75</v>
      </c>
      <c r="E18" s="17" t="s">
        <v>33</v>
      </c>
      <c r="F18" s="2"/>
      <c r="G18" s="15">
        <v>670</v>
      </c>
      <c r="H18" s="15"/>
      <c r="J18" s="5"/>
      <c r="K18" s="5"/>
      <c r="L18" s="5"/>
      <c r="M18" s="5"/>
      <c r="N18" s="5"/>
      <c r="O18" s="5"/>
      <c r="P18" s="5"/>
      <c r="Q18" s="5">
        <v>670</v>
      </c>
      <c r="R18" s="5"/>
      <c r="S18" s="5"/>
      <c r="T18" s="5"/>
      <c r="U18" s="5"/>
      <c r="V18" s="5"/>
      <c r="W18" s="5"/>
      <c r="X18" s="5"/>
      <c r="Y18" s="5"/>
      <c r="Z18" s="5">
        <f t="shared" si="0"/>
        <v>670</v>
      </c>
      <c r="AA18" s="5"/>
    </row>
    <row r="19" spans="1:27" x14ac:dyDescent="0.2">
      <c r="A19" s="13" t="s">
        <v>32</v>
      </c>
      <c r="B19" s="13" t="s">
        <v>31</v>
      </c>
      <c r="C19" s="19">
        <v>1487</v>
      </c>
      <c r="D19" s="13" t="s">
        <v>76</v>
      </c>
      <c r="E19" s="17" t="s">
        <v>33</v>
      </c>
      <c r="F19" s="2"/>
      <c r="G19" s="15">
        <v>2560</v>
      </c>
      <c r="H19" s="15"/>
      <c r="J19" s="5"/>
      <c r="K19" s="5"/>
      <c r="L19" s="5"/>
      <c r="M19" s="5"/>
      <c r="N19" s="5"/>
      <c r="O19" s="5"/>
      <c r="P19" s="5"/>
      <c r="Q19" s="5">
        <v>2560</v>
      </c>
      <c r="R19" s="5"/>
      <c r="S19" s="5"/>
      <c r="T19" s="5"/>
      <c r="U19" s="5"/>
      <c r="V19" s="5"/>
      <c r="W19" s="5"/>
      <c r="X19" s="5"/>
      <c r="Y19" s="5"/>
      <c r="Z19" s="5">
        <f t="shared" si="0"/>
        <v>2560</v>
      </c>
      <c r="AA19" s="5"/>
    </row>
    <row r="20" spans="1:27" x14ac:dyDescent="0.2">
      <c r="A20" s="13" t="s">
        <v>12</v>
      </c>
      <c r="B20" s="13" t="s">
        <v>77</v>
      </c>
      <c r="C20" s="20">
        <v>1498</v>
      </c>
      <c r="D20" s="13" t="s">
        <v>13</v>
      </c>
      <c r="E20" s="17">
        <v>22021063</v>
      </c>
      <c r="F20" s="2"/>
      <c r="G20" s="15">
        <v>125.44</v>
      </c>
      <c r="H20" s="1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>
        <v>125.44</v>
      </c>
      <c r="V20" s="5"/>
      <c r="W20" s="5"/>
      <c r="X20" s="5"/>
      <c r="Y20" s="5"/>
      <c r="Z20" s="5">
        <f t="shared" si="0"/>
        <v>125.44</v>
      </c>
      <c r="AA20" s="5"/>
    </row>
    <row r="21" spans="1:27" x14ac:dyDescent="0.2">
      <c r="A21" s="13" t="s">
        <v>58</v>
      </c>
      <c r="B21" s="13" t="s">
        <v>78</v>
      </c>
      <c r="C21" s="19">
        <v>54157</v>
      </c>
      <c r="D21" s="13" t="s">
        <v>79</v>
      </c>
      <c r="E21" s="17" t="s">
        <v>80</v>
      </c>
      <c r="F21" s="2"/>
      <c r="G21" s="15">
        <v>1798.42</v>
      </c>
      <c r="H21" s="15"/>
      <c r="J21" s="5">
        <v>800</v>
      </c>
      <c r="K21" s="5"/>
      <c r="L21" s="5">
        <v>300</v>
      </c>
      <c r="M21" s="5">
        <v>4.68</v>
      </c>
      <c r="N21" s="5"/>
      <c r="O21" s="5">
        <v>600</v>
      </c>
      <c r="P21" s="5">
        <v>124.61</v>
      </c>
      <c r="Q21" s="5"/>
      <c r="R21" s="5"/>
      <c r="S21" s="5"/>
      <c r="T21" s="5"/>
      <c r="U21" s="5">
        <v>-30.87</v>
      </c>
      <c r="V21" s="5"/>
      <c r="W21" s="5"/>
      <c r="X21" s="5"/>
      <c r="Y21" s="5"/>
      <c r="Z21" s="5">
        <f t="shared" si="0"/>
        <v>1798.42</v>
      </c>
      <c r="AA21" s="5"/>
    </row>
    <row r="22" spans="1:27" x14ac:dyDescent="0.2">
      <c r="A22" s="13" t="s">
        <v>14</v>
      </c>
      <c r="B22" s="13" t="s">
        <v>78</v>
      </c>
      <c r="C22" s="19">
        <v>54158</v>
      </c>
      <c r="D22" s="13" t="s">
        <v>81</v>
      </c>
      <c r="E22" s="17" t="s">
        <v>82</v>
      </c>
      <c r="F22" s="2"/>
      <c r="G22" s="15">
        <v>2008.91</v>
      </c>
      <c r="H22" s="15"/>
      <c r="J22" s="5"/>
      <c r="K22" s="5">
        <v>1100</v>
      </c>
      <c r="L22" s="5">
        <v>300</v>
      </c>
      <c r="M22" s="5">
        <v>39.78</v>
      </c>
      <c r="N22" s="5"/>
      <c r="O22" s="5">
        <v>600</v>
      </c>
      <c r="P22" s="5"/>
      <c r="Q22" s="5"/>
      <c r="R22" s="5"/>
      <c r="S22" s="5"/>
      <c r="T22" s="5"/>
      <c r="U22" s="5">
        <v>-30.87</v>
      </c>
      <c r="V22" s="5"/>
      <c r="W22" s="5"/>
      <c r="X22" s="5"/>
      <c r="Y22" s="5"/>
      <c r="Z22" s="5">
        <f t="shared" si="0"/>
        <v>2008.91</v>
      </c>
      <c r="AA22" s="5"/>
    </row>
    <row r="23" spans="1:27" x14ac:dyDescent="0.2">
      <c r="A23" s="13" t="s">
        <v>15</v>
      </c>
      <c r="B23" s="13" t="s">
        <v>78</v>
      </c>
      <c r="C23" s="19">
        <v>54159</v>
      </c>
      <c r="D23" s="13" t="s">
        <v>83</v>
      </c>
      <c r="E23" s="17" t="s">
        <v>84</v>
      </c>
      <c r="F23" s="2"/>
      <c r="G23" s="15">
        <v>1790.23</v>
      </c>
      <c r="H23" s="15"/>
      <c r="J23" s="5">
        <v>800</v>
      </c>
      <c r="K23" s="5"/>
      <c r="L23" s="5">
        <v>300</v>
      </c>
      <c r="M23" s="5">
        <v>10.53</v>
      </c>
      <c r="N23" s="5"/>
      <c r="O23" s="5">
        <v>600</v>
      </c>
      <c r="P23" s="5">
        <v>110.57</v>
      </c>
      <c r="Q23" s="5"/>
      <c r="R23" s="5"/>
      <c r="S23" s="5"/>
      <c r="T23" s="5"/>
      <c r="U23" s="5">
        <v>-30.87</v>
      </c>
      <c r="V23" s="5"/>
      <c r="W23" s="5"/>
      <c r="X23" s="5"/>
      <c r="Y23" s="5"/>
      <c r="Z23" s="5">
        <f t="shared" si="0"/>
        <v>1790.23</v>
      </c>
      <c r="AA23" s="5"/>
    </row>
    <row r="24" spans="1:27" x14ac:dyDescent="0.2">
      <c r="A24" s="13" t="s">
        <v>16</v>
      </c>
      <c r="B24" s="13" t="s">
        <v>78</v>
      </c>
      <c r="C24" s="19">
        <v>54160</v>
      </c>
      <c r="D24" s="13" t="s">
        <v>85</v>
      </c>
      <c r="E24" s="17" t="s">
        <v>86</v>
      </c>
      <c r="F24" s="2"/>
      <c r="G24" s="15">
        <v>1122.79</v>
      </c>
      <c r="H24" s="15"/>
      <c r="J24" s="5">
        <v>800</v>
      </c>
      <c r="K24" s="5"/>
      <c r="L24" s="5">
        <v>300</v>
      </c>
      <c r="M24" s="5">
        <v>23.4</v>
      </c>
      <c r="N24" s="5"/>
      <c r="O24" s="5"/>
      <c r="P24" s="5"/>
      <c r="Q24" s="5"/>
      <c r="R24" s="5"/>
      <c r="S24" s="5"/>
      <c r="T24" s="5"/>
      <c r="U24" s="5">
        <v>-0.61</v>
      </c>
      <c r="V24" s="5"/>
      <c r="W24" s="5"/>
      <c r="X24" s="5"/>
      <c r="Y24" s="5"/>
      <c r="Z24" s="5">
        <f t="shared" si="0"/>
        <v>1122.7900000000002</v>
      </c>
      <c r="AA24" s="5"/>
    </row>
    <row r="25" spans="1:27" x14ac:dyDescent="0.2">
      <c r="A25" s="13" t="s">
        <v>17</v>
      </c>
      <c r="B25" s="13" t="s">
        <v>78</v>
      </c>
      <c r="C25" s="19">
        <v>54161</v>
      </c>
      <c r="D25" s="13" t="s">
        <v>87</v>
      </c>
      <c r="E25" s="17" t="s">
        <v>88</v>
      </c>
      <c r="F25" s="2"/>
      <c r="G25" s="15">
        <v>1120.8800000000001</v>
      </c>
      <c r="H25" s="15"/>
      <c r="J25" s="5">
        <v>800</v>
      </c>
      <c r="K25" s="5"/>
      <c r="L25" s="5">
        <v>300</v>
      </c>
      <c r="M25" s="5">
        <v>22.23</v>
      </c>
      <c r="N25" s="5"/>
      <c r="O25" s="5"/>
      <c r="P25" s="5"/>
      <c r="Q25" s="5"/>
      <c r="R25" s="5"/>
      <c r="S25" s="5"/>
      <c r="T25" s="5"/>
      <c r="U25" s="5">
        <v>-1.35</v>
      </c>
      <c r="V25" s="5"/>
      <c r="W25" s="5"/>
      <c r="X25" s="5"/>
      <c r="Y25" s="5"/>
      <c r="Z25" s="5">
        <f t="shared" si="0"/>
        <v>1120.8800000000001</v>
      </c>
      <c r="AA25" s="5"/>
    </row>
    <row r="26" spans="1:27" x14ac:dyDescent="0.2">
      <c r="A26" s="13" t="s">
        <v>18</v>
      </c>
      <c r="B26" s="13" t="s">
        <v>78</v>
      </c>
      <c r="C26" s="19">
        <v>54162</v>
      </c>
      <c r="D26" s="13" t="s">
        <v>89</v>
      </c>
      <c r="E26" s="17" t="s">
        <v>90</v>
      </c>
      <c r="F26" s="2"/>
      <c r="G26" s="15">
        <v>1093.1199999999999</v>
      </c>
      <c r="H26" s="15"/>
      <c r="J26" s="5">
        <v>800</v>
      </c>
      <c r="K26" s="5"/>
      <c r="L26" s="5">
        <v>300</v>
      </c>
      <c r="M26" s="5">
        <v>23.99</v>
      </c>
      <c r="N26" s="5"/>
      <c r="O26" s="5"/>
      <c r="P26" s="5"/>
      <c r="Q26" s="5"/>
      <c r="R26" s="5"/>
      <c r="S26" s="5"/>
      <c r="T26" s="5"/>
      <c r="U26" s="5">
        <v>-30.87</v>
      </c>
      <c r="V26" s="5"/>
      <c r="W26" s="5"/>
      <c r="X26" s="5"/>
      <c r="Y26" s="5"/>
      <c r="Z26" s="5">
        <f t="shared" si="0"/>
        <v>1093.1200000000001</v>
      </c>
      <c r="AA26" s="5"/>
    </row>
    <row r="27" spans="1:27" x14ac:dyDescent="0.2">
      <c r="A27" s="13" t="s">
        <v>70</v>
      </c>
      <c r="B27" s="13" t="s">
        <v>78</v>
      </c>
      <c r="C27" s="19">
        <v>54163</v>
      </c>
      <c r="D27" s="13" t="s">
        <v>91</v>
      </c>
      <c r="E27" s="17" t="s">
        <v>92</v>
      </c>
      <c r="F27" s="2"/>
      <c r="G27" s="15">
        <v>1703.51</v>
      </c>
      <c r="H27" s="15"/>
      <c r="J27" s="5">
        <v>800</v>
      </c>
      <c r="K27" s="5"/>
      <c r="L27" s="5">
        <v>300</v>
      </c>
      <c r="M27" s="5">
        <v>3.51</v>
      </c>
      <c r="N27" s="5"/>
      <c r="O27" s="5">
        <v>600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>
        <f t="shared" si="0"/>
        <v>1703.51</v>
      </c>
      <c r="AA27" s="5"/>
    </row>
    <row r="28" spans="1:27" x14ac:dyDescent="0.2">
      <c r="A28" s="13" t="s">
        <v>12</v>
      </c>
      <c r="B28" s="13" t="s">
        <v>34</v>
      </c>
      <c r="C28" s="19">
        <v>1524</v>
      </c>
      <c r="D28" s="13" t="s">
        <v>13</v>
      </c>
      <c r="E28" s="17">
        <v>22031063</v>
      </c>
      <c r="F28" s="2"/>
      <c r="G28" s="15">
        <v>125.44</v>
      </c>
      <c r="H28" s="1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>
        <v>125.44</v>
      </c>
      <c r="V28" s="5"/>
      <c r="W28" s="5"/>
      <c r="X28" s="5"/>
      <c r="Y28" s="5"/>
      <c r="Z28" s="5">
        <f t="shared" si="0"/>
        <v>125.44</v>
      </c>
      <c r="AA28" s="5"/>
    </row>
    <row r="29" spans="1:27" x14ac:dyDescent="0.2">
      <c r="A29" s="13" t="s">
        <v>58</v>
      </c>
      <c r="B29" s="13" t="s">
        <v>35</v>
      </c>
      <c r="C29" s="19">
        <v>54293</v>
      </c>
      <c r="D29" s="13" t="s">
        <v>73</v>
      </c>
      <c r="E29" s="17" t="s">
        <v>93</v>
      </c>
      <c r="F29" s="2"/>
      <c r="G29" s="15">
        <v>700.62</v>
      </c>
      <c r="H29" s="15"/>
      <c r="J29" s="5"/>
      <c r="K29" s="5"/>
      <c r="L29" s="5"/>
      <c r="M29" s="5"/>
      <c r="N29" s="5"/>
      <c r="O29" s="5">
        <v>600</v>
      </c>
      <c r="P29" s="5">
        <v>100.62</v>
      </c>
      <c r="Q29" s="5"/>
      <c r="R29" s="5"/>
      <c r="S29" s="5"/>
      <c r="T29" s="5"/>
      <c r="U29" s="5"/>
      <c r="V29" s="5"/>
      <c r="W29" s="5"/>
      <c r="X29" s="5"/>
      <c r="Y29" s="5"/>
      <c r="Z29" s="5">
        <f t="shared" si="0"/>
        <v>700.62</v>
      </c>
      <c r="AA29" s="5"/>
    </row>
    <row r="30" spans="1:27" x14ac:dyDescent="0.2">
      <c r="A30" s="13" t="s">
        <v>58</v>
      </c>
      <c r="B30" s="13" t="s">
        <v>94</v>
      </c>
      <c r="C30" s="19">
        <v>54332</v>
      </c>
      <c r="D30" s="13" t="s">
        <v>95</v>
      </c>
      <c r="E30" s="17" t="s">
        <v>96</v>
      </c>
      <c r="F30" s="2"/>
      <c r="G30" s="15">
        <v>1073.81</v>
      </c>
      <c r="H30" s="15"/>
      <c r="J30" s="5">
        <v>800</v>
      </c>
      <c r="K30" s="5"/>
      <c r="L30" s="5">
        <v>300</v>
      </c>
      <c r="M30" s="5">
        <v>4.68</v>
      </c>
      <c r="N30" s="5"/>
      <c r="O30" s="5"/>
      <c r="P30" s="5"/>
      <c r="Q30" s="5"/>
      <c r="R30" s="5"/>
      <c r="S30" s="5"/>
      <c r="T30" s="5"/>
      <c r="U30" s="5">
        <v>-30.87</v>
      </c>
      <c r="V30" s="5"/>
      <c r="W30" s="5"/>
      <c r="X30" s="5"/>
      <c r="Y30" s="5"/>
      <c r="Z30" s="5">
        <f t="shared" si="0"/>
        <v>1073.8100000000002</v>
      </c>
      <c r="AA30" s="5"/>
    </row>
    <row r="31" spans="1:27" x14ac:dyDescent="0.2">
      <c r="A31" s="13" t="s">
        <v>14</v>
      </c>
      <c r="B31" s="13" t="s">
        <v>94</v>
      </c>
      <c r="C31" s="19">
        <v>54333</v>
      </c>
      <c r="D31" s="13" t="s">
        <v>97</v>
      </c>
      <c r="E31" s="17" t="s">
        <v>98</v>
      </c>
      <c r="F31" s="2"/>
      <c r="G31" s="15">
        <v>1408.91</v>
      </c>
      <c r="H31" s="15"/>
      <c r="J31" s="5"/>
      <c r="K31" s="5">
        <v>1100</v>
      </c>
      <c r="L31" s="5">
        <v>300</v>
      </c>
      <c r="M31" s="5">
        <v>39.78</v>
      </c>
      <c r="N31" s="5"/>
      <c r="O31" s="5"/>
      <c r="P31" s="5"/>
      <c r="Q31" s="5"/>
      <c r="R31" s="5"/>
      <c r="S31" s="5"/>
      <c r="T31" s="5"/>
      <c r="U31" s="5">
        <v>-30.87</v>
      </c>
      <c r="V31" s="5"/>
      <c r="W31" s="5"/>
      <c r="X31" s="5"/>
      <c r="Y31" s="5"/>
      <c r="Z31" s="5">
        <f t="shared" si="0"/>
        <v>1408.91</v>
      </c>
      <c r="AA31" s="5"/>
    </row>
    <row r="32" spans="1:27" x14ac:dyDescent="0.2">
      <c r="A32" s="13" t="s">
        <v>15</v>
      </c>
      <c r="B32" s="13" t="s">
        <v>94</v>
      </c>
      <c r="C32" s="19">
        <v>54334</v>
      </c>
      <c r="D32" s="13" t="s">
        <v>99</v>
      </c>
      <c r="E32" s="17" t="s">
        <v>100</v>
      </c>
      <c r="F32" s="2"/>
      <c r="G32" s="15">
        <v>1979.66</v>
      </c>
      <c r="H32" s="15"/>
      <c r="J32" s="5">
        <v>800</v>
      </c>
      <c r="K32" s="5"/>
      <c r="L32" s="5">
        <v>300</v>
      </c>
      <c r="M32" s="5">
        <v>10.53</v>
      </c>
      <c r="N32" s="5"/>
      <c r="O32" s="5">
        <v>900</v>
      </c>
      <c r="P32" s="5"/>
      <c r="Q32" s="5"/>
      <c r="R32" s="5"/>
      <c r="S32" s="5"/>
      <c r="T32" s="5"/>
      <c r="U32" s="5">
        <v>-30.87</v>
      </c>
      <c r="V32" s="5"/>
      <c r="W32" s="5"/>
      <c r="X32" s="5"/>
      <c r="Y32" s="5"/>
      <c r="Z32" s="5">
        <f t="shared" si="0"/>
        <v>1979.66</v>
      </c>
      <c r="AA32" s="5"/>
    </row>
    <row r="33" spans="1:27" x14ac:dyDescent="0.2">
      <c r="A33" s="13" t="s">
        <v>16</v>
      </c>
      <c r="B33" s="13" t="s">
        <v>94</v>
      </c>
      <c r="C33" s="19">
        <v>54335</v>
      </c>
      <c r="D33" s="13" t="s">
        <v>101</v>
      </c>
      <c r="E33" s="17" t="s">
        <v>102</v>
      </c>
      <c r="F33" s="2"/>
      <c r="G33" s="15">
        <v>1122.79</v>
      </c>
      <c r="H33" s="15"/>
      <c r="J33" s="5">
        <v>800</v>
      </c>
      <c r="K33" s="5"/>
      <c r="L33" s="5">
        <v>300</v>
      </c>
      <c r="M33" s="5">
        <v>23.4</v>
      </c>
      <c r="N33" s="5"/>
      <c r="O33" s="5"/>
      <c r="P33" s="5"/>
      <c r="Q33" s="5"/>
      <c r="R33" s="5"/>
      <c r="S33" s="5"/>
      <c r="T33" s="5"/>
      <c r="U33" s="5">
        <v>-0.61</v>
      </c>
      <c r="V33" s="5"/>
      <c r="W33" s="5"/>
      <c r="X33" s="5"/>
      <c r="Y33" s="5"/>
      <c r="Z33" s="5">
        <f t="shared" si="0"/>
        <v>1122.7900000000002</v>
      </c>
      <c r="AA33" s="5"/>
    </row>
    <row r="34" spans="1:27" x14ac:dyDescent="0.2">
      <c r="A34" s="13" t="s">
        <v>17</v>
      </c>
      <c r="B34" s="13" t="s">
        <v>94</v>
      </c>
      <c r="C34" s="19">
        <v>54336</v>
      </c>
      <c r="D34" s="13" t="s">
        <v>103</v>
      </c>
      <c r="E34" s="17" t="s">
        <v>104</v>
      </c>
      <c r="F34" s="2"/>
      <c r="G34" s="15">
        <v>1120.8800000000001</v>
      </c>
      <c r="H34" s="15"/>
      <c r="J34" s="5">
        <v>800</v>
      </c>
      <c r="K34" s="5"/>
      <c r="L34" s="5">
        <v>300</v>
      </c>
      <c r="M34" s="5">
        <v>22.23</v>
      </c>
      <c r="N34" s="5"/>
      <c r="O34" s="5"/>
      <c r="P34" s="5"/>
      <c r="Q34" s="5"/>
      <c r="R34" s="5"/>
      <c r="S34" s="5"/>
      <c r="T34" s="5"/>
      <c r="U34" s="5">
        <v>-1.35</v>
      </c>
      <c r="V34" s="5"/>
      <c r="W34" s="5"/>
      <c r="X34" s="5"/>
      <c r="Y34" s="5"/>
      <c r="Z34" s="5">
        <f t="shared" si="0"/>
        <v>1120.8800000000001</v>
      </c>
      <c r="AA34" s="5"/>
    </row>
    <row r="35" spans="1:27" x14ac:dyDescent="0.2">
      <c r="A35" s="13" t="s">
        <v>18</v>
      </c>
      <c r="B35" s="13" t="s">
        <v>94</v>
      </c>
      <c r="C35" s="19">
        <v>54337</v>
      </c>
      <c r="D35" s="13" t="s">
        <v>105</v>
      </c>
      <c r="E35" s="17" t="s">
        <v>106</v>
      </c>
      <c r="F35" s="2"/>
      <c r="G35" s="15">
        <v>1993.12</v>
      </c>
      <c r="H35" s="15"/>
      <c r="J35" s="5">
        <v>800</v>
      </c>
      <c r="K35" s="5"/>
      <c r="L35" s="5">
        <v>300</v>
      </c>
      <c r="M35" s="5">
        <v>23.99</v>
      </c>
      <c r="N35" s="5"/>
      <c r="O35" s="5">
        <v>900</v>
      </c>
      <c r="P35" s="5"/>
      <c r="Q35" s="5"/>
      <c r="R35" s="5"/>
      <c r="S35" s="5"/>
      <c r="T35" s="5"/>
      <c r="U35" s="5">
        <v>-30.87</v>
      </c>
      <c r="V35" s="5"/>
      <c r="W35" s="5"/>
      <c r="X35" s="5"/>
      <c r="Y35" s="5"/>
      <c r="Z35" s="5">
        <f t="shared" si="0"/>
        <v>1993.1200000000001</v>
      </c>
      <c r="AA35" s="5"/>
    </row>
    <row r="36" spans="1:27" x14ac:dyDescent="0.2">
      <c r="A36" s="13" t="s">
        <v>70</v>
      </c>
      <c r="B36" s="13" t="s">
        <v>94</v>
      </c>
      <c r="C36" s="19">
        <v>54338</v>
      </c>
      <c r="D36" s="13" t="s">
        <v>107</v>
      </c>
      <c r="E36" s="17" t="s">
        <v>108</v>
      </c>
      <c r="F36" s="2"/>
      <c r="G36" s="15">
        <v>3075.8</v>
      </c>
      <c r="H36" s="15"/>
      <c r="J36" s="5">
        <v>800</v>
      </c>
      <c r="K36" s="5"/>
      <c r="L36" s="5">
        <v>300</v>
      </c>
      <c r="M36" s="5">
        <v>3.51</v>
      </c>
      <c r="N36" s="5"/>
      <c r="O36" s="5">
        <v>1800</v>
      </c>
      <c r="P36" s="5">
        <f>42.12+42.12</f>
        <v>84.24</v>
      </c>
      <c r="Q36" s="5"/>
      <c r="R36" s="5"/>
      <c r="S36" s="5">
        <v>88.05</v>
      </c>
      <c r="T36" s="5"/>
      <c r="U36" s="5"/>
      <c r="V36" s="5"/>
      <c r="W36" s="5"/>
      <c r="X36" s="5"/>
      <c r="Y36" s="5"/>
      <c r="Z36" s="5">
        <f t="shared" si="0"/>
        <v>3075.8</v>
      </c>
      <c r="AA36" s="5"/>
    </row>
    <row r="37" spans="1:27" x14ac:dyDescent="0.2">
      <c r="A37" s="13" t="s">
        <v>110</v>
      </c>
      <c r="B37" s="13" t="s">
        <v>109</v>
      </c>
      <c r="C37" s="19">
        <v>54400</v>
      </c>
      <c r="D37" s="13" t="s">
        <v>111</v>
      </c>
      <c r="E37" s="17" t="s">
        <v>112</v>
      </c>
      <c r="F37" s="2"/>
      <c r="G37" s="15">
        <v>11595.97</v>
      </c>
      <c r="H37" s="1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>
        <v>11595.97</v>
      </c>
      <c r="W37" s="5"/>
      <c r="X37" s="5"/>
      <c r="Y37" s="5"/>
      <c r="Z37" s="5">
        <f t="shared" si="0"/>
        <v>11595.97</v>
      </c>
      <c r="AA37" s="5"/>
    </row>
    <row r="38" spans="1:27" x14ac:dyDescent="0.2">
      <c r="A38" s="13" t="s">
        <v>32</v>
      </c>
      <c r="B38" s="13" t="s">
        <v>36</v>
      </c>
      <c r="C38" s="19">
        <v>1542</v>
      </c>
      <c r="D38" s="13" t="s">
        <v>113</v>
      </c>
      <c r="E38" s="17" t="s">
        <v>37</v>
      </c>
      <c r="F38" s="2"/>
      <c r="G38" s="15">
        <v>192.95</v>
      </c>
      <c r="H38" s="15"/>
      <c r="J38" s="5"/>
      <c r="K38" s="5"/>
      <c r="L38" s="5"/>
      <c r="M38" s="5"/>
      <c r="N38" s="5"/>
      <c r="O38" s="5"/>
      <c r="P38" s="5"/>
      <c r="Q38" s="5"/>
      <c r="R38" s="5">
        <v>192.95</v>
      </c>
      <c r="S38" s="5"/>
      <c r="T38" s="5"/>
      <c r="U38" s="5"/>
      <c r="V38" s="5"/>
      <c r="W38" s="5"/>
      <c r="X38" s="5"/>
      <c r="Y38" s="5"/>
      <c r="Z38" s="5">
        <f t="shared" si="0"/>
        <v>192.95</v>
      </c>
      <c r="AA38" s="5"/>
    </row>
    <row r="39" spans="1:27" x14ac:dyDescent="0.2">
      <c r="A39" s="13" t="s">
        <v>32</v>
      </c>
      <c r="B39" s="13" t="s">
        <v>36</v>
      </c>
      <c r="C39" s="19">
        <v>1542</v>
      </c>
      <c r="D39" s="13" t="s">
        <v>114</v>
      </c>
      <c r="E39" s="17" t="s">
        <v>37</v>
      </c>
      <c r="F39" s="2"/>
      <c r="G39" s="15">
        <v>-630</v>
      </c>
      <c r="H39" s="15"/>
      <c r="J39" s="5"/>
      <c r="K39" s="5"/>
      <c r="L39" s="5"/>
      <c r="M39" s="5"/>
      <c r="N39" s="5"/>
      <c r="O39" s="5"/>
      <c r="P39" s="5"/>
      <c r="Q39" s="5">
        <v>-630</v>
      </c>
      <c r="R39" s="5"/>
      <c r="S39" s="5"/>
      <c r="T39" s="5"/>
      <c r="U39" s="5"/>
      <c r="V39" s="5"/>
      <c r="W39" s="5"/>
      <c r="X39" s="5"/>
      <c r="Y39" s="5"/>
      <c r="Z39" s="5">
        <f t="shared" si="0"/>
        <v>-630</v>
      </c>
      <c r="AA39" s="5"/>
    </row>
    <row r="40" spans="1:27" x14ac:dyDescent="0.2">
      <c r="A40" s="13" t="s">
        <v>32</v>
      </c>
      <c r="B40" s="13" t="s">
        <v>36</v>
      </c>
      <c r="C40" s="19">
        <v>1542</v>
      </c>
      <c r="D40" s="13" t="s">
        <v>115</v>
      </c>
      <c r="E40" s="17" t="s">
        <v>37</v>
      </c>
      <c r="F40" s="2"/>
      <c r="G40" s="15">
        <v>335.57</v>
      </c>
      <c r="H40" s="15"/>
      <c r="J40" s="5"/>
      <c r="K40" s="5"/>
      <c r="L40" s="5"/>
      <c r="M40" s="5"/>
      <c r="N40" s="5"/>
      <c r="O40" s="5"/>
      <c r="P40" s="5"/>
      <c r="Q40" s="5"/>
      <c r="R40" s="5">
        <v>335.57</v>
      </c>
      <c r="S40" s="5"/>
      <c r="T40" s="5"/>
      <c r="U40" s="5"/>
      <c r="V40" s="5"/>
      <c r="W40" s="5"/>
      <c r="X40" s="5"/>
      <c r="Y40" s="5"/>
      <c r="Z40" s="5">
        <f t="shared" si="0"/>
        <v>335.57</v>
      </c>
      <c r="AA40" s="5"/>
    </row>
    <row r="41" spans="1:27" x14ac:dyDescent="0.2">
      <c r="A41" s="13" t="s">
        <v>32</v>
      </c>
      <c r="B41" s="13" t="s">
        <v>36</v>
      </c>
      <c r="C41" s="19">
        <v>1542</v>
      </c>
      <c r="D41" s="13" t="s">
        <v>116</v>
      </c>
      <c r="E41" s="17" t="s">
        <v>37</v>
      </c>
      <c r="F41" s="2"/>
      <c r="G41" s="15">
        <v>335.57</v>
      </c>
      <c r="H41" s="15"/>
      <c r="J41" s="5"/>
      <c r="K41" s="5"/>
      <c r="L41" s="5"/>
      <c r="M41" s="5"/>
      <c r="N41" s="5"/>
      <c r="O41" s="5"/>
      <c r="P41" s="5"/>
      <c r="Q41" s="5"/>
      <c r="R41" s="5">
        <v>335.57</v>
      </c>
      <c r="S41" s="5"/>
      <c r="T41" s="5"/>
      <c r="U41" s="5"/>
      <c r="V41" s="5"/>
      <c r="W41" s="5"/>
      <c r="X41" s="5"/>
      <c r="Y41" s="5"/>
      <c r="Z41" s="5">
        <f t="shared" si="0"/>
        <v>335.57</v>
      </c>
      <c r="AA41" s="5"/>
    </row>
    <row r="42" spans="1:27" x14ac:dyDescent="0.2">
      <c r="A42" s="13" t="s">
        <v>32</v>
      </c>
      <c r="B42" s="13" t="s">
        <v>36</v>
      </c>
      <c r="C42" s="19">
        <v>1542</v>
      </c>
      <c r="D42" s="13" t="s">
        <v>117</v>
      </c>
      <c r="E42" s="17" t="s">
        <v>37</v>
      </c>
      <c r="F42" s="2"/>
      <c r="G42" s="15">
        <v>335.57</v>
      </c>
      <c r="H42" s="15"/>
      <c r="J42" s="5"/>
      <c r="K42" s="5"/>
      <c r="L42" s="5"/>
      <c r="M42" s="5"/>
      <c r="N42" s="5"/>
      <c r="O42" s="5"/>
      <c r="P42" s="5"/>
      <c r="Q42" s="5"/>
      <c r="R42" s="5">
        <v>335.57</v>
      </c>
      <c r="S42" s="5"/>
      <c r="T42" s="5"/>
      <c r="U42" s="5"/>
      <c r="V42" s="5"/>
      <c r="W42" s="5"/>
      <c r="X42" s="5"/>
      <c r="Y42" s="5"/>
      <c r="Z42" s="5">
        <f t="shared" si="0"/>
        <v>335.57</v>
      </c>
      <c r="AA42" s="5"/>
    </row>
    <row r="43" spans="1:27" x14ac:dyDescent="0.2">
      <c r="A43" s="13" t="s">
        <v>32</v>
      </c>
      <c r="B43" s="13" t="s">
        <v>36</v>
      </c>
      <c r="C43" s="19">
        <v>1542</v>
      </c>
      <c r="D43" s="13" t="s">
        <v>118</v>
      </c>
      <c r="E43" s="17" t="s">
        <v>37</v>
      </c>
      <c r="F43" s="2"/>
      <c r="G43" s="15">
        <v>335.57</v>
      </c>
      <c r="H43" s="15"/>
      <c r="J43" s="5"/>
      <c r="K43" s="5"/>
      <c r="L43" s="5"/>
      <c r="M43" s="5"/>
      <c r="N43" s="5"/>
      <c r="O43" s="5"/>
      <c r="P43" s="5"/>
      <c r="Q43" s="5"/>
      <c r="R43" s="5">
        <v>335.57</v>
      </c>
      <c r="S43" s="5"/>
      <c r="T43" s="5"/>
      <c r="U43" s="5"/>
      <c r="V43" s="5"/>
      <c r="W43" s="5"/>
      <c r="X43" s="5"/>
      <c r="Y43" s="5"/>
      <c r="Z43" s="5">
        <f t="shared" si="0"/>
        <v>335.57</v>
      </c>
      <c r="AA43" s="5"/>
    </row>
    <row r="44" spans="1:27" x14ac:dyDescent="0.2">
      <c r="A44" s="13" t="s">
        <v>12</v>
      </c>
      <c r="B44" s="13" t="s">
        <v>119</v>
      </c>
      <c r="C44" s="19">
        <v>1553</v>
      </c>
      <c r="D44" s="13" t="s">
        <v>13</v>
      </c>
      <c r="E44" s="17">
        <v>22041063</v>
      </c>
      <c r="F44" s="2"/>
      <c r="G44" s="15">
        <v>125.44</v>
      </c>
      <c r="H44" s="15"/>
      <c r="J44" s="9"/>
      <c r="K44" s="9"/>
      <c r="L44" s="5"/>
      <c r="M44" s="5"/>
      <c r="N44" s="5"/>
      <c r="O44" s="5"/>
      <c r="P44" s="5"/>
      <c r="Q44" s="5"/>
      <c r="R44" s="5"/>
      <c r="S44" s="5"/>
      <c r="T44" s="5"/>
      <c r="U44" s="5">
        <v>125.44</v>
      </c>
      <c r="V44" s="5"/>
      <c r="W44" s="5"/>
      <c r="X44" s="5"/>
      <c r="Y44" s="5"/>
      <c r="Z44" s="5">
        <f t="shared" si="0"/>
        <v>125.44</v>
      </c>
      <c r="AA44" s="5"/>
    </row>
    <row r="45" spans="1:27" x14ac:dyDescent="0.2">
      <c r="A45" s="13" t="s">
        <v>32</v>
      </c>
      <c r="B45" s="13" t="s">
        <v>38</v>
      </c>
      <c r="C45" s="19">
        <v>1565</v>
      </c>
      <c r="D45" s="13" t="s">
        <v>120</v>
      </c>
      <c r="E45" s="17" t="s">
        <v>39</v>
      </c>
      <c r="F45" s="2"/>
      <c r="G45" s="15">
        <v>473.4</v>
      </c>
      <c r="H45" s="15"/>
      <c r="J45" s="5"/>
      <c r="K45" s="5"/>
      <c r="L45" s="5"/>
      <c r="M45" s="5"/>
      <c r="N45" s="5"/>
      <c r="O45" s="5"/>
      <c r="P45" s="5"/>
      <c r="Q45" s="5"/>
      <c r="R45" s="5">
        <v>335.57</v>
      </c>
      <c r="S45" s="5">
        <v>137.83000000000001</v>
      </c>
      <c r="T45" s="5"/>
      <c r="U45" s="5"/>
      <c r="V45" s="5"/>
      <c r="W45" s="5"/>
      <c r="X45" s="5"/>
      <c r="Y45" s="5"/>
      <c r="Z45" s="5">
        <f t="shared" si="0"/>
        <v>473.4</v>
      </c>
      <c r="AA45" s="5"/>
    </row>
    <row r="46" spans="1:27" x14ac:dyDescent="0.2">
      <c r="A46" s="13" t="s">
        <v>32</v>
      </c>
      <c r="B46" s="13" t="s">
        <v>38</v>
      </c>
      <c r="C46" s="19">
        <v>1565</v>
      </c>
      <c r="D46" s="13" t="s">
        <v>121</v>
      </c>
      <c r="E46" s="17" t="s">
        <v>39</v>
      </c>
      <c r="F46" s="2"/>
      <c r="G46" s="15">
        <v>335.57</v>
      </c>
      <c r="H46" s="15"/>
      <c r="J46" s="5"/>
      <c r="K46" s="5"/>
      <c r="L46" s="5"/>
      <c r="M46" s="5"/>
      <c r="N46" s="5"/>
      <c r="O46" s="5"/>
      <c r="P46" s="5"/>
      <c r="Q46" s="5"/>
      <c r="R46" s="5">
        <v>335.57</v>
      </c>
      <c r="S46" s="5"/>
      <c r="T46" s="5"/>
      <c r="U46" s="5"/>
      <c r="V46" s="5"/>
      <c r="W46" s="5"/>
      <c r="X46" s="5"/>
      <c r="Y46" s="5"/>
      <c r="Z46" s="5">
        <f t="shared" si="0"/>
        <v>335.57</v>
      </c>
      <c r="AA46" s="5"/>
    </row>
    <row r="47" spans="1:27" x14ac:dyDescent="0.2">
      <c r="A47" s="13" t="s">
        <v>32</v>
      </c>
      <c r="B47" s="13" t="s">
        <v>38</v>
      </c>
      <c r="C47" s="19">
        <v>1565</v>
      </c>
      <c r="D47" s="13" t="s">
        <v>122</v>
      </c>
      <c r="E47" s="17" t="s">
        <v>39</v>
      </c>
      <c r="F47" s="2"/>
      <c r="G47" s="15">
        <v>43.13</v>
      </c>
      <c r="H47" s="15"/>
      <c r="J47" s="5"/>
      <c r="K47" s="5"/>
      <c r="L47" s="5"/>
      <c r="M47" s="5"/>
      <c r="N47" s="5"/>
      <c r="O47" s="5"/>
      <c r="P47" s="5"/>
      <c r="Q47" s="5"/>
      <c r="R47" s="5"/>
      <c r="S47" s="5">
        <v>43.13</v>
      </c>
      <c r="T47" s="5"/>
      <c r="U47" s="5"/>
      <c r="V47" s="5"/>
      <c r="W47" s="5"/>
      <c r="X47" s="5"/>
      <c r="Y47" s="5"/>
      <c r="Z47" s="5">
        <f t="shared" si="0"/>
        <v>43.13</v>
      </c>
      <c r="AA47" s="5"/>
    </row>
    <row r="48" spans="1:27" x14ac:dyDescent="0.2">
      <c r="A48" s="13" t="s">
        <v>32</v>
      </c>
      <c r="B48" s="13" t="s">
        <v>38</v>
      </c>
      <c r="C48" s="19">
        <v>1565</v>
      </c>
      <c r="D48" s="13" t="s">
        <v>123</v>
      </c>
      <c r="E48" s="17" t="s">
        <v>39</v>
      </c>
      <c r="F48" s="2"/>
      <c r="G48" s="15">
        <v>43.13</v>
      </c>
      <c r="H48" s="15"/>
      <c r="J48" s="5"/>
      <c r="K48" s="5"/>
      <c r="L48" s="5"/>
      <c r="M48" s="5"/>
      <c r="N48" s="5"/>
      <c r="O48" s="5"/>
      <c r="P48" s="5"/>
      <c r="Q48" s="5"/>
      <c r="R48" s="5"/>
      <c r="S48" s="5">
        <v>43.13</v>
      </c>
      <c r="T48" s="5"/>
      <c r="U48" s="5"/>
      <c r="V48" s="5"/>
      <c r="W48" s="5"/>
      <c r="X48" s="5"/>
      <c r="Y48" s="5"/>
      <c r="Z48" s="5">
        <f t="shared" si="0"/>
        <v>43.13</v>
      </c>
      <c r="AA48" s="5"/>
    </row>
    <row r="49" spans="1:27" x14ac:dyDescent="0.2">
      <c r="A49" s="13" t="s">
        <v>32</v>
      </c>
      <c r="B49" s="13" t="s">
        <v>38</v>
      </c>
      <c r="C49" s="19">
        <v>1565</v>
      </c>
      <c r="D49" s="13" t="s">
        <v>124</v>
      </c>
      <c r="E49" s="17" t="s">
        <v>39</v>
      </c>
      <c r="F49" s="2"/>
      <c r="G49" s="15">
        <v>26.5</v>
      </c>
      <c r="H49" s="15"/>
      <c r="J49" s="5"/>
      <c r="K49" s="5"/>
      <c r="L49" s="5"/>
      <c r="M49" s="5"/>
      <c r="N49" s="5"/>
      <c r="O49" s="5"/>
      <c r="P49" s="5"/>
      <c r="Q49" s="5"/>
      <c r="R49" s="5"/>
      <c r="S49" s="5">
        <v>26.5</v>
      </c>
      <c r="T49" s="5"/>
      <c r="U49" s="5"/>
      <c r="V49" s="5"/>
      <c r="W49" s="5"/>
      <c r="X49" s="5"/>
      <c r="Y49" s="5"/>
      <c r="Z49" s="5">
        <f t="shared" si="0"/>
        <v>26.5</v>
      </c>
      <c r="AA49" s="5"/>
    </row>
    <row r="50" spans="1:27" x14ac:dyDescent="0.2">
      <c r="A50" s="13" t="s">
        <v>32</v>
      </c>
      <c r="B50" s="13" t="s">
        <v>38</v>
      </c>
      <c r="C50" s="19">
        <v>1565</v>
      </c>
      <c r="D50" s="13" t="s">
        <v>125</v>
      </c>
      <c r="E50" s="17" t="s">
        <v>39</v>
      </c>
      <c r="F50" s="2"/>
      <c r="G50" s="15">
        <v>335.57</v>
      </c>
      <c r="H50" s="15"/>
      <c r="J50" s="5"/>
      <c r="K50" s="5"/>
      <c r="L50" s="5"/>
      <c r="M50" s="5"/>
      <c r="N50" s="5"/>
      <c r="O50" s="5"/>
      <c r="P50" s="5"/>
      <c r="Q50" s="5"/>
      <c r="R50" s="5">
        <v>335.57</v>
      </c>
      <c r="S50" s="5"/>
      <c r="T50" s="5"/>
      <c r="U50" s="5"/>
      <c r="V50" s="5"/>
      <c r="W50" s="5"/>
      <c r="X50" s="5"/>
      <c r="Y50" s="5"/>
      <c r="Z50" s="5">
        <f t="shared" si="0"/>
        <v>335.57</v>
      </c>
      <c r="AA50" s="5"/>
    </row>
    <row r="51" spans="1:27" x14ac:dyDescent="0.2">
      <c r="A51" s="13" t="s">
        <v>32</v>
      </c>
      <c r="B51" s="13" t="s">
        <v>38</v>
      </c>
      <c r="C51" s="19">
        <v>1565</v>
      </c>
      <c r="D51" s="13" t="s">
        <v>126</v>
      </c>
      <c r="E51" s="17" t="s">
        <v>39</v>
      </c>
      <c r="F51" s="2"/>
      <c r="G51" s="15">
        <v>1547.65</v>
      </c>
      <c r="H51" s="15"/>
      <c r="J51" s="5"/>
      <c r="K51" s="5"/>
      <c r="L51" s="5"/>
      <c r="M51" s="5"/>
      <c r="N51" s="5"/>
      <c r="O51" s="5"/>
      <c r="P51" s="5"/>
      <c r="Q51" s="5"/>
      <c r="R51" s="5">
        <v>1392.77</v>
      </c>
      <c r="S51" s="5">
        <v>47.88</v>
      </c>
      <c r="T51" s="5">
        <v>107</v>
      </c>
      <c r="U51" s="5"/>
      <c r="V51" s="5"/>
      <c r="W51" s="5"/>
      <c r="X51" s="5"/>
      <c r="Y51" s="5"/>
      <c r="Z51" s="5">
        <f t="shared" si="0"/>
        <v>1547.65</v>
      </c>
      <c r="AA51" s="5"/>
    </row>
    <row r="52" spans="1:27" x14ac:dyDescent="0.2">
      <c r="A52" s="13" t="s">
        <v>58</v>
      </c>
      <c r="B52" s="13" t="s">
        <v>127</v>
      </c>
      <c r="C52" s="19">
        <v>54556</v>
      </c>
      <c r="D52" s="13" t="s">
        <v>128</v>
      </c>
      <c r="E52" s="17" t="s">
        <v>129</v>
      </c>
      <c r="F52" s="2"/>
      <c r="G52" s="15">
        <v>1073.81</v>
      </c>
      <c r="H52" s="15"/>
      <c r="J52" s="5">
        <v>800</v>
      </c>
      <c r="K52" s="5"/>
      <c r="L52" s="5">
        <v>300</v>
      </c>
      <c r="M52" s="5">
        <v>4.68</v>
      </c>
      <c r="N52" s="5"/>
      <c r="O52" s="5"/>
      <c r="P52" s="5"/>
      <c r="Q52" s="5"/>
      <c r="R52" s="5"/>
      <c r="S52" s="5"/>
      <c r="T52" s="5"/>
      <c r="U52" s="5">
        <v>-30.87</v>
      </c>
      <c r="V52" s="5"/>
      <c r="W52" s="5"/>
      <c r="X52" s="5"/>
      <c r="Y52" s="5"/>
      <c r="Z52" s="5">
        <f t="shared" si="0"/>
        <v>1073.8100000000002</v>
      </c>
      <c r="AA52" s="5"/>
    </row>
    <row r="53" spans="1:27" x14ac:dyDescent="0.2">
      <c r="A53" s="13" t="s">
        <v>14</v>
      </c>
      <c r="B53" s="13" t="s">
        <v>127</v>
      </c>
      <c r="C53" s="19">
        <v>54557</v>
      </c>
      <c r="D53" s="13" t="s">
        <v>130</v>
      </c>
      <c r="E53" s="17" t="s">
        <v>131</v>
      </c>
      <c r="F53" s="2"/>
      <c r="G53" s="15">
        <v>1408.91</v>
      </c>
      <c r="H53" s="15"/>
      <c r="J53" s="5"/>
      <c r="K53" s="5">
        <v>1100</v>
      </c>
      <c r="L53" s="5">
        <v>300</v>
      </c>
      <c r="M53" s="5">
        <v>39.78</v>
      </c>
      <c r="N53" s="5"/>
      <c r="O53" s="5"/>
      <c r="P53" s="5"/>
      <c r="Q53" s="5"/>
      <c r="R53" s="5"/>
      <c r="S53" s="5"/>
      <c r="T53" s="5"/>
      <c r="U53" s="5">
        <v>-30.87</v>
      </c>
      <c r="V53" s="5"/>
      <c r="W53" s="5"/>
      <c r="X53" s="5"/>
      <c r="Y53" s="5"/>
      <c r="Z53" s="5">
        <f t="shared" si="0"/>
        <v>1408.91</v>
      </c>
      <c r="AA53" s="5"/>
    </row>
    <row r="54" spans="1:27" x14ac:dyDescent="0.2">
      <c r="A54" s="13" t="s">
        <v>15</v>
      </c>
      <c r="B54" s="13" t="s">
        <v>127</v>
      </c>
      <c r="C54" s="19">
        <v>54558</v>
      </c>
      <c r="D54" s="13" t="s">
        <v>132</v>
      </c>
      <c r="E54" s="17" t="s">
        <v>133</v>
      </c>
      <c r="F54" s="2"/>
      <c r="G54" s="15">
        <v>1079.6600000000001</v>
      </c>
      <c r="H54" s="15"/>
      <c r="J54" s="5">
        <v>800</v>
      </c>
      <c r="K54" s="5"/>
      <c r="L54" s="5">
        <v>300</v>
      </c>
      <c r="M54" s="5">
        <v>10.53</v>
      </c>
      <c r="N54" s="5"/>
      <c r="O54" s="5"/>
      <c r="P54" s="5"/>
      <c r="Q54" s="5"/>
      <c r="R54" s="5"/>
      <c r="S54" s="5"/>
      <c r="T54" s="5"/>
      <c r="U54" s="5">
        <v>-30.87</v>
      </c>
      <c r="V54" s="5"/>
      <c r="W54" s="5"/>
      <c r="X54" s="5"/>
      <c r="Y54" s="5"/>
      <c r="Z54" s="5">
        <f t="shared" si="0"/>
        <v>1079.6600000000001</v>
      </c>
      <c r="AA54" s="5"/>
    </row>
    <row r="55" spans="1:27" x14ac:dyDescent="0.2">
      <c r="A55" s="13" t="s">
        <v>16</v>
      </c>
      <c r="B55" s="13" t="s">
        <v>127</v>
      </c>
      <c r="C55" s="19">
        <v>54559</v>
      </c>
      <c r="D55" s="13" t="s">
        <v>134</v>
      </c>
      <c r="E55" s="17" t="s">
        <v>135</v>
      </c>
      <c r="F55" s="2"/>
      <c r="G55" s="15">
        <v>1122.79</v>
      </c>
      <c r="H55" s="15"/>
      <c r="J55" s="5">
        <v>800</v>
      </c>
      <c r="K55" s="5"/>
      <c r="L55" s="5">
        <v>300</v>
      </c>
      <c r="M55" s="5">
        <v>23.4</v>
      </c>
      <c r="N55" s="5"/>
      <c r="O55" s="5"/>
      <c r="P55" s="5"/>
      <c r="Q55" s="5"/>
      <c r="R55" s="5"/>
      <c r="S55" s="5"/>
      <c r="T55" s="5"/>
      <c r="U55" s="5">
        <v>-0.61</v>
      </c>
      <c r="V55" s="5"/>
      <c r="W55" s="5"/>
      <c r="X55" s="5"/>
      <c r="Y55" s="5"/>
      <c r="Z55" s="5">
        <f t="shared" si="0"/>
        <v>1122.7900000000002</v>
      </c>
      <c r="AA55" s="5"/>
    </row>
    <row r="56" spans="1:27" x14ac:dyDescent="0.2">
      <c r="A56" s="13" t="s">
        <v>17</v>
      </c>
      <c r="B56" s="13" t="s">
        <v>127</v>
      </c>
      <c r="C56" s="19">
        <v>54560</v>
      </c>
      <c r="D56" s="13" t="s">
        <v>136</v>
      </c>
      <c r="E56" s="17" t="s">
        <v>137</v>
      </c>
      <c r="F56" s="2"/>
      <c r="G56" s="15">
        <v>1120.8800000000001</v>
      </c>
      <c r="H56" s="15"/>
      <c r="J56" s="5">
        <v>800</v>
      </c>
      <c r="K56" s="5"/>
      <c r="L56" s="5">
        <v>300</v>
      </c>
      <c r="M56" s="5">
        <v>22.23</v>
      </c>
      <c r="N56" s="5"/>
      <c r="O56" s="5"/>
      <c r="P56" s="5"/>
      <c r="Q56" s="5"/>
      <c r="R56" s="5"/>
      <c r="S56" s="5"/>
      <c r="T56" s="5"/>
      <c r="U56" s="5">
        <v>-1.35</v>
      </c>
      <c r="V56" s="5"/>
      <c r="W56" s="5"/>
      <c r="X56" s="5"/>
      <c r="Y56" s="5"/>
      <c r="Z56" s="5">
        <f t="shared" si="0"/>
        <v>1120.8800000000001</v>
      </c>
      <c r="AA56" s="5"/>
    </row>
    <row r="57" spans="1:27" x14ac:dyDescent="0.2">
      <c r="A57" s="13" t="s">
        <v>18</v>
      </c>
      <c r="B57" s="13" t="s">
        <v>127</v>
      </c>
      <c r="C57" s="19">
        <v>54561</v>
      </c>
      <c r="D57" s="13" t="s">
        <v>138</v>
      </c>
      <c r="E57" s="17" t="s">
        <v>139</v>
      </c>
      <c r="F57" s="2"/>
      <c r="G57" s="15">
        <v>1093.1199999999999</v>
      </c>
      <c r="H57" s="15"/>
      <c r="J57" s="5">
        <v>800</v>
      </c>
      <c r="K57" s="5"/>
      <c r="L57" s="5">
        <v>300</v>
      </c>
      <c r="M57" s="5">
        <v>23.99</v>
      </c>
      <c r="N57" s="5"/>
      <c r="O57" s="5"/>
      <c r="P57" s="5"/>
      <c r="Q57" s="5"/>
      <c r="R57" s="5"/>
      <c r="S57" s="5"/>
      <c r="T57" s="5"/>
      <c r="U57" s="5">
        <v>-30.87</v>
      </c>
      <c r="V57" s="5"/>
      <c r="W57" s="5"/>
      <c r="X57" s="5"/>
      <c r="Y57" s="5"/>
      <c r="Z57" s="5">
        <f t="shared" si="0"/>
        <v>1093.1200000000001</v>
      </c>
      <c r="AA57" s="5"/>
    </row>
    <row r="58" spans="1:27" x14ac:dyDescent="0.2">
      <c r="A58" s="13" t="s">
        <v>70</v>
      </c>
      <c r="B58" s="13" t="s">
        <v>127</v>
      </c>
      <c r="C58" s="19">
        <v>54562</v>
      </c>
      <c r="D58" s="13" t="s">
        <v>140</v>
      </c>
      <c r="E58" s="17" t="s">
        <v>141</v>
      </c>
      <c r="F58" s="2"/>
      <c r="G58" s="15">
        <v>1103.51</v>
      </c>
      <c r="H58" s="15"/>
      <c r="J58" s="5">
        <v>800</v>
      </c>
      <c r="K58" s="5"/>
      <c r="L58" s="5">
        <v>300</v>
      </c>
      <c r="M58" s="5">
        <v>3.51</v>
      </c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>
        <f t="shared" si="0"/>
        <v>1103.51</v>
      </c>
      <c r="AA58" s="5"/>
    </row>
    <row r="59" spans="1:27" x14ac:dyDescent="0.2">
      <c r="A59" s="13" t="s">
        <v>12</v>
      </c>
      <c r="B59" s="13" t="s">
        <v>142</v>
      </c>
      <c r="C59" s="19">
        <v>1583</v>
      </c>
      <c r="D59" s="13" t="s">
        <v>13</v>
      </c>
      <c r="E59" s="17">
        <v>22051063</v>
      </c>
      <c r="F59" s="2"/>
      <c r="G59" s="15">
        <v>125.44</v>
      </c>
      <c r="H59" s="15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>
        <v>125.44</v>
      </c>
      <c r="V59" s="18"/>
      <c r="W59" s="18"/>
      <c r="X59" s="18"/>
      <c r="Y59" s="18"/>
      <c r="Z59" s="5">
        <f t="shared" si="0"/>
        <v>125.44</v>
      </c>
      <c r="AA59" s="5"/>
    </row>
    <row r="60" spans="1:27" x14ac:dyDescent="0.2">
      <c r="A60" s="13" t="s">
        <v>58</v>
      </c>
      <c r="B60" s="13" t="s">
        <v>40</v>
      </c>
      <c r="C60" s="19">
        <v>54736</v>
      </c>
      <c r="D60" s="13" t="s">
        <v>143</v>
      </c>
      <c r="E60" s="17" t="s">
        <v>144</v>
      </c>
      <c r="F60" s="2"/>
      <c r="G60" s="15">
        <v>1073.81</v>
      </c>
      <c r="H60" s="15"/>
      <c r="J60" s="18">
        <v>800</v>
      </c>
      <c r="K60" s="18"/>
      <c r="L60" s="18">
        <v>300</v>
      </c>
      <c r="M60" s="18">
        <v>4.68</v>
      </c>
      <c r="N60" s="18"/>
      <c r="O60" s="18"/>
      <c r="P60" s="18"/>
      <c r="Q60" s="18"/>
      <c r="R60" s="18"/>
      <c r="S60" s="18"/>
      <c r="T60" s="18"/>
      <c r="U60" s="18">
        <v>-30.87</v>
      </c>
      <c r="V60" s="18"/>
      <c r="W60" s="18"/>
      <c r="X60" s="18"/>
      <c r="Y60" s="18"/>
      <c r="Z60" s="5">
        <f t="shared" si="0"/>
        <v>1073.8100000000002</v>
      </c>
      <c r="AA60" s="5"/>
    </row>
    <row r="61" spans="1:27" x14ac:dyDescent="0.2">
      <c r="A61" s="13" t="s">
        <v>14</v>
      </c>
      <c r="B61" s="13" t="s">
        <v>40</v>
      </c>
      <c r="C61" s="19">
        <v>54737</v>
      </c>
      <c r="D61" s="13" t="s">
        <v>145</v>
      </c>
      <c r="E61" s="17" t="s">
        <v>146</v>
      </c>
      <c r="G61" s="15">
        <v>1408.91</v>
      </c>
      <c r="H61" s="15"/>
      <c r="J61" s="18"/>
      <c r="K61" s="18">
        <v>1100</v>
      </c>
      <c r="L61" s="18">
        <v>300</v>
      </c>
      <c r="M61" s="18">
        <v>39.78</v>
      </c>
      <c r="N61" s="18"/>
      <c r="O61" s="18"/>
      <c r="P61" s="18"/>
      <c r="Q61" s="18"/>
      <c r="R61" s="18"/>
      <c r="S61" s="18"/>
      <c r="T61" s="18"/>
      <c r="U61" s="18">
        <v>-30.87</v>
      </c>
      <c r="V61" s="18"/>
      <c r="W61" s="18"/>
      <c r="X61" s="22"/>
      <c r="Y61" s="22"/>
      <c r="Z61" s="5">
        <f t="shared" si="0"/>
        <v>1408.91</v>
      </c>
    </row>
    <row r="62" spans="1:27" x14ac:dyDescent="0.2">
      <c r="A62" s="13" t="s">
        <v>15</v>
      </c>
      <c r="B62" s="13" t="s">
        <v>40</v>
      </c>
      <c r="C62" s="19">
        <v>54738</v>
      </c>
      <c r="D62" s="13" t="s">
        <v>147</v>
      </c>
      <c r="E62" s="17" t="s">
        <v>148</v>
      </c>
      <c r="G62" s="15">
        <v>1079.6600000000001</v>
      </c>
      <c r="H62" s="15"/>
      <c r="J62" s="5">
        <v>800</v>
      </c>
      <c r="K62" s="5"/>
      <c r="L62" s="5">
        <v>300</v>
      </c>
      <c r="M62" s="5">
        <v>10.53</v>
      </c>
      <c r="N62" s="5"/>
      <c r="O62" s="5"/>
      <c r="P62" s="5"/>
      <c r="Q62" s="5"/>
      <c r="R62" s="5"/>
      <c r="S62" s="5"/>
      <c r="T62" s="5"/>
      <c r="U62" s="5">
        <v>-30.87</v>
      </c>
      <c r="V62" s="5"/>
      <c r="W62" s="5"/>
      <c r="X62" s="5"/>
      <c r="Y62" s="5"/>
      <c r="Z62" s="5">
        <f t="shared" si="0"/>
        <v>1079.6600000000001</v>
      </c>
    </row>
    <row r="63" spans="1:27" x14ac:dyDescent="0.2">
      <c r="A63" s="13" t="s">
        <v>16</v>
      </c>
      <c r="B63" s="13" t="s">
        <v>40</v>
      </c>
      <c r="C63" s="19">
        <v>54739</v>
      </c>
      <c r="D63" s="13" t="s">
        <v>149</v>
      </c>
      <c r="E63" s="17" t="s">
        <v>150</v>
      </c>
      <c r="G63" s="15">
        <v>1122.79</v>
      </c>
      <c r="H63" s="15"/>
      <c r="J63" s="5">
        <v>800</v>
      </c>
      <c r="K63" s="5"/>
      <c r="L63" s="5">
        <v>300</v>
      </c>
      <c r="M63" s="5">
        <v>23.4</v>
      </c>
      <c r="N63" s="5"/>
      <c r="O63" s="5"/>
      <c r="P63" s="5"/>
      <c r="Q63" s="5"/>
      <c r="R63" s="5"/>
      <c r="S63" s="5"/>
      <c r="T63" s="5"/>
      <c r="U63" s="5">
        <v>-0.61</v>
      </c>
      <c r="V63" s="5"/>
      <c r="W63" s="5"/>
      <c r="X63" s="5"/>
      <c r="Y63" s="5"/>
      <c r="Z63" s="5">
        <f t="shared" si="0"/>
        <v>1122.7900000000002</v>
      </c>
    </row>
    <row r="64" spans="1:27" x14ac:dyDescent="0.2">
      <c r="A64" s="13" t="s">
        <v>17</v>
      </c>
      <c r="B64" s="13" t="s">
        <v>40</v>
      </c>
      <c r="C64" s="19">
        <v>54740</v>
      </c>
      <c r="D64" s="13" t="s">
        <v>151</v>
      </c>
      <c r="E64" s="17" t="s">
        <v>152</v>
      </c>
      <c r="G64" s="15">
        <v>1120.8800000000001</v>
      </c>
      <c r="H64" s="15"/>
      <c r="J64" s="5">
        <v>800</v>
      </c>
      <c r="K64" s="5"/>
      <c r="L64" s="5">
        <v>300</v>
      </c>
      <c r="M64" s="5">
        <v>22.23</v>
      </c>
      <c r="N64" s="5"/>
      <c r="O64" s="5"/>
      <c r="P64" s="5"/>
      <c r="Q64" s="5"/>
      <c r="R64" s="5"/>
      <c r="S64" s="5"/>
      <c r="T64" s="5"/>
      <c r="U64" s="5">
        <v>-1.35</v>
      </c>
      <c r="V64" s="5"/>
      <c r="W64" s="5"/>
      <c r="X64" s="5"/>
      <c r="Y64" s="5"/>
      <c r="Z64" s="5">
        <f t="shared" si="0"/>
        <v>1120.8800000000001</v>
      </c>
    </row>
    <row r="65" spans="1:26" x14ac:dyDescent="0.2">
      <c r="A65" s="13" t="s">
        <v>18</v>
      </c>
      <c r="B65" s="13" t="s">
        <v>40</v>
      </c>
      <c r="C65" s="19">
        <v>54741</v>
      </c>
      <c r="D65" s="13" t="s">
        <v>153</v>
      </c>
      <c r="E65" s="17" t="s">
        <v>154</v>
      </c>
      <c r="G65" s="15">
        <v>1093.1199999999999</v>
      </c>
      <c r="H65" s="15"/>
      <c r="J65" s="5">
        <v>800</v>
      </c>
      <c r="K65" s="5"/>
      <c r="L65" s="5">
        <v>300</v>
      </c>
      <c r="M65" s="5">
        <v>23.99</v>
      </c>
      <c r="N65" s="5"/>
      <c r="O65" s="5"/>
      <c r="P65" s="5"/>
      <c r="Q65" s="5"/>
      <c r="R65" s="5"/>
      <c r="S65" s="5"/>
      <c r="T65" s="5"/>
      <c r="U65" s="5">
        <v>-30.87</v>
      </c>
      <c r="V65" s="5"/>
      <c r="W65" s="5"/>
      <c r="X65" s="5"/>
      <c r="Y65" s="5"/>
      <c r="Z65" s="5">
        <f t="shared" si="0"/>
        <v>1093.1200000000001</v>
      </c>
    </row>
    <row r="66" spans="1:26" x14ac:dyDescent="0.2">
      <c r="A66" s="13" t="s">
        <v>70</v>
      </c>
      <c r="B66" s="13" t="s">
        <v>40</v>
      </c>
      <c r="C66" s="19">
        <v>54742</v>
      </c>
      <c r="D66" s="13" t="s">
        <v>155</v>
      </c>
      <c r="E66" s="17" t="s">
        <v>156</v>
      </c>
      <c r="G66" s="15">
        <v>1100</v>
      </c>
      <c r="H66" s="15"/>
      <c r="J66" s="5">
        <v>800</v>
      </c>
      <c r="K66" s="5"/>
      <c r="L66" s="5">
        <v>300</v>
      </c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>
        <f t="shared" si="0"/>
        <v>1100</v>
      </c>
    </row>
    <row r="67" spans="1:26" x14ac:dyDescent="0.2">
      <c r="A67" s="13" t="s">
        <v>12</v>
      </c>
      <c r="B67" s="13" t="s">
        <v>157</v>
      </c>
      <c r="C67" s="19">
        <v>1613</v>
      </c>
      <c r="D67" s="13" t="s">
        <v>13</v>
      </c>
      <c r="E67" s="17">
        <v>22061063</v>
      </c>
      <c r="G67" s="15">
        <v>125.44</v>
      </c>
      <c r="H67" s="1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>
        <v>125.44</v>
      </c>
      <c r="V67" s="5"/>
      <c r="W67" s="5"/>
      <c r="X67" s="5"/>
      <c r="Y67" s="5"/>
      <c r="Z67" s="5">
        <f t="shared" si="0"/>
        <v>125.44</v>
      </c>
    </row>
    <row r="68" spans="1:26" x14ac:dyDescent="0.2">
      <c r="A68" s="13" t="s">
        <v>58</v>
      </c>
      <c r="B68" s="13" t="s">
        <v>158</v>
      </c>
      <c r="C68" s="19">
        <v>54894</v>
      </c>
      <c r="D68" s="13" t="s">
        <v>159</v>
      </c>
      <c r="E68" s="17" t="s">
        <v>160</v>
      </c>
      <c r="G68" s="15">
        <v>1073.81</v>
      </c>
      <c r="H68" s="15"/>
      <c r="J68" s="5">
        <v>800</v>
      </c>
      <c r="K68" s="5"/>
      <c r="L68" s="5">
        <v>300</v>
      </c>
      <c r="M68" s="5">
        <v>4.68</v>
      </c>
      <c r="N68" s="5"/>
      <c r="O68" s="5"/>
      <c r="P68" s="5"/>
      <c r="Q68" s="5"/>
      <c r="R68" s="5"/>
      <c r="S68" s="5"/>
      <c r="T68" s="5"/>
      <c r="U68" s="5">
        <v>-30.87</v>
      </c>
      <c r="V68" s="5"/>
      <c r="W68" s="5"/>
      <c r="X68" s="5"/>
      <c r="Y68" s="5"/>
      <c r="Z68" s="5">
        <f t="shared" si="0"/>
        <v>1073.8100000000002</v>
      </c>
    </row>
    <row r="69" spans="1:26" x14ac:dyDescent="0.2">
      <c r="A69" s="13" t="s">
        <v>14</v>
      </c>
      <c r="B69" s="13" t="s">
        <v>158</v>
      </c>
      <c r="C69" s="19">
        <v>54895</v>
      </c>
      <c r="D69" s="13" t="s">
        <v>161</v>
      </c>
      <c r="E69" s="17" t="s">
        <v>162</v>
      </c>
      <c r="G69" s="15">
        <v>1638.47</v>
      </c>
      <c r="H69" s="15"/>
      <c r="J69" s="5"/>
      <c r="K69" s="5">
        <v>1100</v>
      </c>
      <c r="L69" s="5">
        <v>300</v>
      </c>
      <c r="M69" s="5">
        <v>39.78</v>
      </c>
      <c r="N69" s="5"/>
      <c r="O69" s="5">
        <v>150</v>
      </c>
      <c r="P69" s="5">
        <f>39.78+39.78</f>
        <v>79.56</v>
      </c>
      <c r="Q69" s="5"/>
      <c r="R69" s="5"/>
      <c r="S69" s="5"/>
      <c r="T69" s="5"/>
      <c r="U69" s="5">
        <v>-30.87</v>
      </c>
      <c r="V69" s="5"/>
      <c r="W69" s="5"/>
      <c r="X69" s="5"/>
      <c r="Y69" s="5"/>
      <c r="Z69" s="5">
        <f t="shared" si="0"/>
        <v>1638.47</v>
      </c>
    </row>
    <row r="70" spans="1:26" x14ac:dyDescent="0.2">
      <c r="A70" s="13" t="s">
        <v>15</v>
      </c>
      <c r="B70" s="13" t="s">
        <v>158</v>
      </c>
      <c r="C70" s="19">
        <v>54897</v>
      </c>
      <c r="D70" s="13" t="s">
        <v>163</v>
      </c>
      <c r="E70" s="17" t="s">
        <v>164</v>
      </c>
      <c r="G70" s="15">
        <v>1079.6600000000001</v>
      </c>
      <c r="H70" s="15"/>
      <c r="J70" s="5">
        <v>800</v>
      </c>
      <c r="K70" s="5"/>
      <c r="L70" s="5">
        <v>300</v>
      </c>
      <c r="M70" s="5">
        <v>10.53</v>
      </c>
      <c r="N70" s="5"/>
      <c r="O70" s="5"/>
      <c r="P70" s="5"/>
      <c r="Q70" s="5"/>
      <c r="R70" s="5"/>
      <c r="S70" s="5"/>
      <c r="T70" s="5"/>
      <c r="U70" s="5">
        <v>-30.87</v>
      </c>
      <c r="V70" s="5"/>
      <c r="W70" s="5"/>
      <c r="X70" s="5"/>
      <c r="Y70" s="5"/>
      <c r="Z70" s="5">
        <f t="shared" si="0"/>
        <v>1079.6600000000001</v>
      </c>
    </row>
    <row r="71" spans="1:26" x14ac:dyDescent="0.2">
      <c r="A71" s="13" t="s">
        <v>16</v>
      </c>
      <c r="B71" s="13" t="s">
        <v>158</v>
      </c>
      <c r="C71" s="19">
        <v>54898</v>
      </c>
      <c r="D71" s="13" t="s">
        <v>165</v>
      </c>
      <c r="E71" s="17" t="s">
        <v>166</v>
      </c>
      <c r="G71" s="15">
        <v>1122.79</v>
      </c>
      <c r="H71" s="15"/>
      <c r="J71" s="5">
        <v>800</v>
      </c>
      <c r="K71" s="5"/>
      <c r="L71" s="5">
        <v>300</v>
      </c>
      <c r="M71" s="5">
        <v>23.4</v>
      </c>
      <c r="N71" s="5"/>
      <c r="O71" s="5"/>
      <c r="P71" s="5"/>
      <c r="Q71" s="5"/>
      <c r="R71" s="5"/>
      <c r="S71" s="5"/>
      <c r="T71" s="5"/>
      <c r="U71" s="5">
        <v>-0.61</v>
      </c>
      <c r="V71" s="5"/>
      <c r="W71" s="5"/>
      <c r="X71" s="5"/>
      <c r="Y71" s="5"/>
      <c r="Z71" s="5">
        <f t="shared" si="0"/>
        <v>1122.7900000000002</v>
      </c>
    </row>
    <row r="72" spans="1:26" x14ac:dyDescent="0.2">
      <c r="A72" s="13" t="s">
        <v>17</v>
      </c>
      <c r="B72" s="13" t="s">
        <v>158</v>
      </c>
      <c r="C72" s="19">
        <v>54899</v>
      </c>
      <c r="D72" s="13" t="s">
        <v>167</v>
      </c>
      <c r="E72" s="17" t="s">
        <v>168</v>
      </c>
      <c r="G72" s="15">
        <v>1120.8800000000001</v>
      </c>
      <c r="H72" s="15"/>
      <c r="J72" s="5">
        <v>800</v>
      </c>
      <c r="K72" s="5"/>
      <c r="L72" s="5">
        <v>300</v>
      </c>
      <c r="M72" s="5">
        <v>22.23</v>
      </c>
      <c r="N72" s="5"/>
      <c r="O72" s="5"/>
      <c r="P72" s="5"/>
      <c r="Q72" s="5"/>
      <c r="R72" s="5"/>
      <c r="S72" s="5"/>
      <c r="T72" s="5"/>
      <c r="U72" s="5">
        <v>-1.35</v>
      </c>
      <c r="V72" s="5"/>
      <c r="W72" s="5"/>
      <c r="X72" s="5"/>
      <c r="Y72" s="5"/>
      <c r="Z72" s="5">
        <f t="shared" si="0"/>
        <v>1120.8800000000001</v>
      </c>
    </row>
    <row r="73" spans="1:26" x14ac:dyDescent="0.2">
      <c r="A73" s="13" t="s">
        <v>18</v>
      </c>
      <c r="B73" s="13" t="s">
        <v>158</v>
      </c>
      <c r="C73" s="19">
        <v>54900</v>
      </c>
      <c r="D73" s="13" t="s">
        <v>169</v>
      </c>
      <c r="E73" s="17" t="s">
        <v>170</v>
      </c>
      <c r="G73" s="15">
        <v>1093.1199999999999</v>
      </c>
      <c r="H73" s="15"/>
      <c r="J73" s="5">
        <v>800</v>
      </c>
      <c r="K73" s="5"/>
      <c r="L73" s="5">
        <v>300</v>
      </c>
      <c r="M73" s="5">
        <v>23.99</v>
      </c>
      <c r="N73" s="5"/>
      <c r="O73" s="5"/>
      <c r="P73" s="5"/>
      <c r="Q73" s="5"/>
      <c r="R73" s="5"/>
      <c r="S73" s="5"/>
      <c r="T73" s="5"/>
      <c r="U73" s="5">
        <v>-30.87</v>
      </c>
      <c r="V73" s="5"/>
      <c r="W73" s="5"/>
      <c r="X73" s="5"/>
      <c r="Y73" s="5"/>
      <c r="Z73" s="5">
        <f t="shared" ref="Z73:Z136" si="1">SUM(J73:Y73)</f>
        <v>1093.1200000000001</v>
      </c>
    </row>
    <row r="74" spans="1:26" x14ac:dyDescent="0.2">
      <c r="A74" s="13" t="s">
        <v>70</v>
      </c>
      <c r="B74" s="13" t="s">
        <v>158</v>
      </c>
      <c r="C74" s="19">
        <v>54901</v>
      </c>
      <c r="D74" s="13" t="s">
        <v>171</v>
      </c>
      <c r="E74" s="17" t="s">
        <v>172</v>
      </c>
      <c r="G74" s="15">
        <v>1103.51</v>
      </c>
      <c r="H74" s="15"/>
      <c r="J74" s="5">
        <v>800</v>
      </c>
      <c r="K74" s="5"/>
      <c r="L74" s="5">
        <v>300</v>
      </c>
      <c r="M74" s="5">
        <v>3.51</v>
      </c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>
        <f t="shared" si="1"/>
        <v>1103.51</v>
      </c>
    </row>
    <row r="75" spans="1:26" x14ac:dyDescent="0.2">
      <c r="A75" s="13" t="s">
        <v>12</v>
      </c>
      <c r="B75" s="13" t="s">
        <v>42</v>
      </c>
      <c r="C75" s="19">
        <v>1644</v>
      </c>
      <c r="D75" s="13" t="s">
        <v>13</v>
      </c>
      <c r="E75" s="17">
        <v>22071063</v>
      </c>
      <c r="G75" s="15">
        <v>125.44</v>
      </c>
      <c r="H75" s="1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>
        <v>125.44</v>
      </c>
      <c r="V75" s="5"/>
      <c r="W75" s="5"/>
      <c r="X75" s="5"/>
      <c r="Y75" s="5"/>
      <c r="Z75" s="5">
        <f t="shared" si="1"/>
        <v>125.44</v>
      </c>
    </row>
    <row r="76" spans="1:26" x14ac:dyDescent="0.2">
      <c r="A76" s="13" t="s">
        <v>58</v>
      </c>
      <c r="B76" s="13" t="s">
        <v>173</v>
      </c>
      <c r="C76" s="19">
        <v>55138</v>
      </c>
      <c r="D76" s="13" t="s">
        <v>174</v>
      </c>
      <c r="E76" s="17" t="s">
        <v>175</v>
      </c>
      <c r="G76" s="15">
        <v>1074.1300000000001</v>
      </c>
      <c r="H76" s="15"/>
      <c r="J76" s="5">
        <v>800</v>
      </c>
      <c r="K76" s="5"/>
      <c r="L76" s="5">
        <v>300</v>
      </c>
      <c r="M76" s="5">
        <v>5</v>
      </c>
      <c r="N76" s="5"/>
      <c r="O76" s="5"/>
      <c r="P76" s="5"/>
      <c r="Q76" s="5"/>
      <c r="R76" s="5"/>
      <c r="S76" s="5"/>
      <c r="T76" s="5"/>
      <c r="U76" s="5">
        <v>-30.87</v>
      </c>
      <c r="V76" s="5"/>
      <c r="W76" s="5"/>
      <c r="X76" s="5"/>
      <c r="Y76" s="5"/>
      <c r="Z76" s="5">
        <f t="shared" si="1"/>
        <v>1074.1300000000001</v>
      </c>
    </row>
    <row r="77" spans="1:26" x14ac:dyDescent="0.2">
      <c r="A77" s="13" t="s">
        <v>14</v>
      </c>
      <c r="B77" s="13" t="s">
        <v>173</v>
      </c>
      <c r="C77" s="19">
        <v>55139</v>
      </c>
      <c r="D77" s="13" t="s">
        <v>176</v>
      </c>
      <c r="E77" s="17" t="s">
        <v>177</v>
      </c>
      <c r="G77" s="15">
        <v>1454.13</v>
      </c>
      <c r="H77" s="15"/>
      <c r="J77" s="5"/>
      <c r="K77" s="5">
        <v>1100</v>
      </c>
      <c r="L77" s="5">
        <v>300</v>
      </c>
      <c r="M77" s="5">
        <v>42.5</v>
      </c>
      <c r="N77" s="5"/>
      <c r="O77" s="5"/>
      <c r="P77" s="5">
        <v>42.5</v>
      </c>
      <c r="Q77" s="5"/>
      <c r="R77" s="5"/>
      <c r="S77" s="5"/>
      <c r="T77" s="5"/>
      <c r="U77" s="5">
        <v>-30.87</v>
      </c>
      <c r="V77" s="5"/>
      <c r="W77" s="5"/>
      <c r="X77" s="5"/>
      <c r="Y77" s="5"/>
      <c r="Z77" s="5">
        <f t="shared" si="1"/>
        <v>1454.13</v>
      </c>
    </row>
    <row r="78" spans="1:26" x14ac:dyDescent="0.2">
      <c r="A78" s="13" t="s">
        <v>15</v>
      </c>
      <c r="B78" s="13" t="s">
        <v>173</v>
      </c>
      <c r="C78" s="19">
        <v>55140</v>
      </c>
      <c r="D78" s="13" t="s">
        <v>178</v>
      </c>
      <c r="E78" s="17" t="s">
        <v>179</v>
      </c>
      <c r="G78" s="15">
        <v>1091.6300000000001</v>
      </c>
      <c r="H78" s="15"/>
      <c r="J78" s="5">
        <v>800</v>
      </c>
      <c r="K78" s="5"/>
      <c r="L78" s="5">
        <v>300</v>
      </c>
      <c r="M78" s="5">
        <v>11.25</v>
      </c>
      <c r="N78" s="5"/>
      <c r="O78" s="5"/>
      <c r="P78" s="5">
        <v>11.25</v>
      </c>
      <c r="Q78" s="5"/>
      <c r="R78" s="5"/>
      <c r="S78" s="5"/>
      <c r="T78" s="5"/>
      <c r="U78" s="5">
        <v>-30.87</v>
      </c>
      <c r="V78" s="5"/>
      <c r="W78" s="5"/>
      <c r="X78" s="5"/>
      <c r="Y78" s="5"/>
      <c r="Z78" s="5">
        <f t="shared" si="1"/>
        <v>1091.6300000000001</v>
      </c>
    </row>
    <row r="79" spans="1:26" x14ac:dyDescent="0.2">
      <c r="A79" s="13" t="s">
        <v>16</v>
      </c>
      <c r="B79" s="13" t="s">
        <v>173</v>
      </c>
      <c r="C79" s="19">
        <v>55141</v>
      </c>
      <c r="D79" s="13" t="s">
        <v>180</v>
      </c>
      <c r="E79" s="17" t="s">
        <v>181</v>
      </c>
      <c r="G79" s="15">
        <v>1321.79</v>
      </c>
      <c r="H79" s="15"/>
      <c r="J79" s="5">
        <v>800</v>
      </c>
      <c r="K79" s="5"/>
      <c r="L79" s="5">
        <v>300</v>
      </c>
      <c r="M79" s="5">
        <v>25</v>
      </c>
      <c r="N79" s="5"/>
      <c r="O79" s="5">
        <v>150</v>
      </c>
      <c r="P79" s="5">
        <f>22.4+25</f>
        <v>47.4</v>
      </c>
      <c r="Q79" s="5"/>
      <c r="R79" s="5"/>
      <c r="S79" s="5"/>
      <c r="T79" s="5"/>
      <c r="U79" s="5">
        <v>-0.61</v>
      </c>
      <c r="V79" s="5"/>
      <c r="W79" s="5"/>
      <c r="X79" s="5"/>
      <c r="Y79" s="5"/>
      <c r="Z79" s="5">
        <f t="shared" si="1"/>
        <v>1321.7900000000002</v>
      </c>
    </row>
    <row r="80" spans="1:26" x14ac:dyDescent="0.2">
      <c r="A80" s="13" t="s">
        <v>17</v>
      </c>
      <c r="B80" s="13" t="s">
        <v>173</v>
      </c>
      <c r="C80" s="19">
        <v>55142</v>
      </c>
      <c r="D80" s="13" t="s">
        <v>182</v>
      </c>
      <c r="E80" s="17" t="s">
        <v>183</v>
      </c>
      <c r="G80" s="15">
        <v>1122.4000000000001</v>
      </c>
      <c r="H80" s="15"/>
      <c r="J80" s="5">
        <v>800</v>
      </c>
      <c r="K80" s="5"/>
      <c r="L80" s="5">
        <v>300</v>
      </c>
      <c r="M80" s="5">
        <v>23.75</v>
      </c>
      <c r="N80" s="5"/>
      <c r="O80" s="5"/>
      <c r="P80" s="5"/>
      <c r="Q80" s="5"/>
      <c r="R80" s="5"/>
      <c r="S80" s="5"/>
      <c r="T80" s="5"/>
      <c r="U80" s="5">
        <v>-1.35</v>
      </c>
      <c r="V80" s="5"/>
      <c r="W80" s="5"/>
      <c r="X80" s="5"/>
      <c r="Y80" s="5"/>
      <c r="Z80" s="5">
        <f t="shared" si="1"/>
        <v>1122.4000000000001</v>
      </c>
    </row>
    <row r="81" spans="1:26" x14ac:dyDescent="0.2">
      <c r="A81" s="13" t="s">
        <v>18</v>
      </c>
      <c r="B81" s="13" t="s">
        <v>173</v>
      </c>
      <c r="C81" s="19">
        <v>55143</v>
      </c>
      <c r="D81" s="13" t="s">
        <v>184</v>
      </c>
      <c r="E81" s="17" t="s">
        <v>185</v>
      </c>
      <c r="G81" s="15">
        <v>1120.3900000000001</v>
      </c>
      <c r="H81" s="15"/>
      <c r="J81" s="5">
        <v>800</v>
      </c>
      <c r="K81" s="5"/>
      <c r="L81" s="5">
        <v>300</v>
      </c>
      <c r="M81" s="5">
        <v>25.63</v>
      </c>
      <c r="N81" s="5"/>
      <c r="O81" s="5"/>
      <c r="P81" s="5">
        <v>25.63</v>
      </c>
      <c r="Q81" s="5"/>
      <c r="R81" s="5"/>
      <c r="S81" s="5"/>
      <c r="T81" s="5"/>
      <c r="U81" s="5">
        <v>-30.87</v>
      </c>
      <c r="V81" s="5"/>
      <c r="W81" s="5"/>
      <c r="X81" s="5"/>
      <c r="Y81" s="5"/>
      <c r="Z81" s="5">
        <f t="shared" si="1"/>
        <v>1120.3900000000003</v>
      </c>
    </row>
    <row r="82" spans="1:26" x14ac:dyDescent="0.2">
      <c r="A82" s="13" t="s">
        <v>70</v>
      </c>
      <c r="B82" s="13" t="s">
        <v>173</v>
      </c>
      <c r="C82" s="19">
        <v>55144</v>
      </c>
      <c r="D82" s="13" t="s">
        <v>186</v>
      </c>
      <c r="E82" s="17" t="s">
        <v>187</v>
      </c>
      <c r="G82" s="15">
        <v>1107.5</v>
      </c>
      <c r="H82" s="15"/>
      <c r="J82" s="5">
        <v>800</v>
      </c>
      <c r="K82" s="5"/>
      <c r="L82" s="5">
        <v>300</v>
      </c>
      <c r="M82" s="5">
        <v>3.75</v>
      </c>
      <c r="N82" s="5"/>
      <c r="O82" s="5"/>
      <c r="P82" s="5">
        <v>3.75</v>
      </c>
      <c r="Q82" s="5"/>
      <c r="R82" s="5"/>
      <c r="S82" s="5"/>
      <c r="T82" s="5"/>
      <c r="U82" s="5"/>
      <c r="V82" s="5"/>
      <c r="W82" s="5"/>
      <c r="X82" s="5"/>
      <c r="Y82" s="5"/>
      <c r="Z82" s="5">
        <f t="shared" si="1"/>
        <v>1107.5</v>
      </c>
    </row>
    <row r="83" spans="1:26" x14ac:dyDescent="0.2">
      <c r="A83" s="13" t="s">
        <v>12</v>
      </c>
      <c r="B83" s="13" t="s">
        <v>188</v>
      </c>
      <c r="C83" s="19">
        <v>1679</v>
      </c>
      <c r="D83" s="13" t="s">
        <v>13</v>
      </c>
      <c r="E83" s="17">
        <v>22081063</v>
      </c>
      <c r="G83" s="15">
        <v>125.44</v>
      </c>
      <c r="H83" s="1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>
        <v>125.44</v>
      </c>
      <c r="V83" s="5"/>
      <c r="W83" s="5"/>
      <c r="X83" s="5"/>
      <c r="Y83" s="5"/>
      <c r="Z83" s="5">
        <f t="shared" si="1"/>
        <v>125.44</v>
      </c>
    </row>
    <row r="84" spans="1:26" x14ac:dyDescent="0.2">
      <c r="A84" s="13" t="s">
        <v>58</v>
      </c>
      <c r="B84" s="13" t="s">
        <v>189</v>
      </c>
      <c r="C84" s="19">
        <v>55298</v>
      </c>
      <c r="D84" s="13" t="s">
        <v>190</v>
      </c>
      <c r="E84" s="17" t="s">
        <v>191</v>
      </c>
      <c r="G84" s="15">
        <v>1784.13</v>
      </c>
      <c r="H84" s="15"/>
      <c r="J84" s="5">
        <v>800</v>
      </c>
      <c r="K84" s="5"/>
      <c r="L84" s="5">
        <v>300</v>
      </c>
      <c r="M84" s="5">
        <v>5</v>
      </c>
      <c r="N84" s="5"/>
      <c r="O84" s="5">
        <v>600</v>
      </c>
      <c r="P84" s="5">
        <v>110</v>
      </c>
      <c r="Q84" s="5"/>
      <c r="R84" s="5"/>
      <c r="S84" s="5"/>
      <c r="T84" s="5"/>
      <c r="U84" s="5">
        <v>-30.87</v>
      </c>
      <c r="V84" s="5"/>
      <c r="W84" s="5"/>
      <c r="X84" s="5"/>
      <c r="Y84" s="5"/>
      <c r="Z84" s="5">
        <f t="shared" si="1"/>
        <v>1784.13</v>
      </c>
    </row>
    <row r="85" spans="1:26" x14ac:dyDescent="0.2">
      <c r="A85" s="13" t="s">
        <v>14</v>
      </c>
      <c r="B85" s="13" t="s">
        <v>189</v>
      </c>
      <c r="C85" s="19">
        <v>55299</v>
      </c>
      <c r="D85" s="13" t="s">
        <v>192</v>
      </c>
      <c r="E85" s="17" t="s">
        <v>193</v>
      </c>
      <c r="G85" s="15">
        <v>1411.63</v>
      </c>
      <c r="H85" s="15"/>
      <c r="J85" s="5"/>
      <c r="K85" s="5">
        <v>1100</v>
      </c>
      <c r="L85" s="5">
        <v>300</v>
      </c>
      <c r="M85" s="5">
        <v>42.5</v>
      </c>
      <c r="N85" s="5"/>
      <c r="O85" s="5"/>
      <c r="P85" s="5"/>
      <c r="Q85" s="5"/>
      <c r="R85" s="5"/>
      <c r="S85" s="5"/>
      <c r="T85" s="5"/>
      <c r="U85" s="5">
        <v>-30.87</v>
      </c>
      <c r="V85" s="5"/>
      <c r="W85" s="5"/>
      <c r="X85" s="5"/>
      <c r="Y85" s="5"/>
      <c r="Z85" s="5">
        <f t="shared" si="1"/>
        <v>1411.63</v>
      </c>
    </row>
    <row r="86" spans="1:26" x14ac:dyDescent="0.2">
      <c r="A86" s="13" t="s">
        <v>15</v>
      </c>
      <c r="B86" s="13" t="s">
        <v>189</v>
      </c>
      <c r="C86" s="19">
        <v>55300</v>
      </c>
      <c r="D86" s="13" t="s">
        <v>194</v>
      </c>
      <c r="E86" s="17" t="s">
        <v>195</v>
      </c>
      <c r="G86" s="15">
        <v>2045.01</v>
      </c>
      <c r="H86" s="15"/>
      <c r="J86" s="5">
        <v>800</v>
      </c>
      <c r="K86" s="5"/>
      <c r="L86" s="5">
        <v>300</v>
      </c>
      <c r="M86" s="5">
        <v>11.25</v>
      </c>
      <c r="N86" s="5"/>
      <c r="O86" s="5">
        <v>900</v>
      </c>
      <c r="P86" s="5">
        <v>64.63</v>
      </c>
      <c r="Q86" s="5"/>
      <c r="R86" s="5"/>
      <c r="S86" s="5"/>
      <c r="T86" s="5"/>
      <c r="U86" s="5">
        <v>-30.87</v>
      </c>
      <c r="V86" s="5"/>
      <c r="W86" s="5"/>
      <c r="X86" s="5"/>
      <c r="Y86" s="5"/>
      <c r="Z86" s="5">
        <f t="shared" si="1"/>
        <v>2045.0100000000002</v>
      </c>
    </row>
    <row r="87" spans="1:26" x14ac:dyDescent="0.2">
      <c r="A87" s="13" t="s">
        <v>16</v>
      </c>
      <c r="B87" s="13" t="s">
        <v>189</v>
      </c>
      <c r="C87" s="19">
        <v>55301</v>
      </c>
      <c r="D87" s="13" t="s">
        <v>196</v>
      </c>
      <c r="E87" s="17" t="s">
        <v>197</v>
      </c>
      <c r="G87" s="15">
        <v>1124.3900000000001</v>
      </c>
      <c r="H87" s="15"/>
      <c r="J87" s="5">
        <v>800</v>
      </c>
      <c r="K87" s="5"/>
      <c r="L87" s="5">
        <v>300</v>
      </c>
      <c r="M87" s="5">
        <v>25</v>
      </c>
      <c r="N87" s="5"/>
      <c r="O87" s="5"/>
      <c r="P87" s="5"/>
      <c r="Q87" s="5"/>
      <c r="R87" s="5"/>
      <c r="S87" s="5"/>
      <c r="T87" s="5"/>
      <c r="U87" s="5">
        <v>-0.61</v>
      </c>
      <c r="V87" s="5"/>
      <c r="W87" s="5"/>
      <c r="X87" s="5"/>
      <c r="Y87" s="5"/>
      <c r="Z87" s="5">
        <f t="shared" si="1"/>
        <v>1124.3900000000001</v>
      </c>
    </row>
    <row r="88" spans="1:26" x14ac:dyDescent="0.2">
      <c r="A88" s="13" t="s">
        <v>17</v>
      </c>
      <c r="B88" s="13" t="s">
        <v>189</v>
      </c>
      <c r="C88" s="19">
        <v>55302</v>
      </c>
      <c r="D88" s="13" t="s">
        <v>198</v>
      </c>
      <c r="E88" s="17" t="s">
        <v>199</v>
      </c>
      <c r="G88" s="15">
        <v>1843.65</v>
      </c>
      <c r="H88" s="15"/>
      <c r="J88" s="5">
        <v>800</v>
      </c>
      <c r="K88" s="5"/>
      <c r="L88" s="5">
        <v>300</v>
      </c>
      <c r="M88" s="5">
        <v>23.75</v>
      </c>
      <c r="N88" s="5"/>
      <c r="O88" s="5">
        <v>600</v>
      </c>
      <c r="P88" s="5">
        <v>121.25</v>
      </c>
      <c r="Q88" s="5"/>
      <c r="R88" s="5"/>
      <c r="S88" s="5"/>
      <c r="T88" s="5"/>
      <c r="U88" s="5">
        <v>-1.35</v>
      </c>
      <c r="V88" s="5"/>
      <c r="W88" s="5"/>
      <c r="X88" s="5"/>
      <c r="Y88" s="5"/>
      <c r="Z88" s="5">
        <f t="shared" si="1"/>
        <v>1843.65</v>
      </c>
    </row>
    <row r="89" spans="1:26" x14ac:dyDescent="0.2">
      <c r="A89" s="13" t="s">
        <v>18</v>
      </c>
      <c r="B89" s="13" t="s">
        <v>189</v>
      </c>
      <c r="C89" s="19">
        <v>55303</v>
      </c>
      <c r="D89" s="13" t="s">
        <v>200</v>
      </c>
      <c r="E89" s="17" t="s">
        <v>201</v>
      </c>
      <c r="G89" s="15">
        <v>1816.01</v>
      </c>
      <c r="H89" s="15"/>
      <c r="J89" s="5">
        <v>800</v>
      </c>
      <c r="K89" s="5"/>
      <c r="L89" s="5">
        <v>300</v>
      </c>
      <c r="M89" s="5">
        <v>25.63</v>
      </c>
      <c r="N89" s="5"/>
      <c r="O89" s="5">
        <v>600</v>
      </c>
      <c r="P89" s="5">
        <v>121.25</v>
      </c>
      <c r="Q89" s="5"/>
      <c r="R89" s="5"/>
      <c r="S89" s="5"/>
      <c r="T89" s="5"/>
      <c r="U89" s="5">
        <v>-30.87</v>
      </c>
      <c r="V89" s="5"/>
      <c r="W89" s="5"/>
      <c r="X89" s="5"/>
      <c r="Y89" s="5"/>
      <c r="Z89" s="5">
        <f t="shared" si="1"/>
        <v>1816.0100000000002</v>
      </c>
    </row>
    <row r="90" spans="1:26" x14ac:dyDescent="0.2">
      <c r="A90" s="13" t="s">
        <v>70</v>
      </c>
      <c r="B90" s="13" t="s">
        <v>189</v>
      </c>
      <c r="C90" s="19">
        <v>55304</v>
      </c>
      <c r="D90" s="13" t="s">
        <v>202</v>
      </c>
      <c r="E90" s="17" t="s">
        <v>203</v>
      </c>
      <c r="G90" s="15">
        <v>1103.75</v>
      </c>
      <c r="H90" s="15"/>
      <c r="J90" s="5">
        <v>800</v>
      </c>
      <c r="K90" s="5"/>
      <c r="L90" s="5">
        <v>300</v>
      </c>
      <c r="M90" s="5">
        <v>3.75</v>
      </c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>
        <f t="shared" si="1"/>
        <v>1103.75</v>
      </c>
    </row>
    <row r="91" spans="1:26" x14ac:dyDescent="0.2">
      <c r="A91" s="14"/>
      <c r="B91" s="13" t="s">
        <v>43</v>
      </c>
      <c r="C91" s="20"/>
      <c r="D91" s="13" t="s">
        <v>204</v>
      </c>
      <c r="E91" s="16"/>
      <c r="G91" s="15">
        <v>500</v>
      </c>
      <c r="H91" s="1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>
        <v>500</v>
      </c>
      <c r="Y91" s="5"/>
      <c r="Z91" s="5">
        <f t="shared" si="1"/>
        <v>500</v>
      </c>
    </row>
    <row r="92" spans="1:26" x14ac:dyDescent="0.2">
      <c r="A92" s="13" t="s">
        <v>12</v>
      </c>
      <c r="B92" s="13" t="s">
        <v>44</v>
      </c>
      <c r="C92" s="19">
        <v>1708</v>
      </c>
      <c r="D92" s="13" t="s">
        <v>13</v>
      </c>
      <c r="E92" s="17">
        <v>22091063</v>
      </c>
      <c r="G92" s="15">
        <v>125.44</v>
      </c>
      <c r="H92" s="1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>
        <v>125.44</v>
      </c>
      <c r="V92" s="5"/>
      <c r="W92" s="5"/>
      <c r="X92" s="5"/>
      <c r="Y92" s="5"/>
      <c r="Z92" s="5">
        <f t="shared" si="1"/>
        <v>125.44</v>
      </c>
    </row>
    <row r="93" spans="1:26" x14ac:dyDescent="0.2">
      <c r="A93" s="13" t="s">
        <v>32</v>
      </c>
      <c r="B93" s="13" t="s">
        <v>45</v>
      </c>
      <c r="C93" s="19">
        <v>1710</v>
      </c>
      <c r="D93" s="13" t="s">
        <v>205</v>
      </c>
      <c r="E93" s="17" t="s">
        <v>46</v>
      </c>
      <c r="G93" s="15">
        <v>426.64</v>
      </c>
      <c r="H93" s="15"/>
      <c r="J93" s="5"/>
      <c r="K93" s="5"/>
      <c r="L93" s="5"/>
      <c r="M93" s="5"/>
      <c r="N93" s="5"/>
      <c r="O93" s="5"/>
      <c r="P93" s="5"/>
      <c r="Q93" s="5"/>
      <c r="R93" s="5">
        <v>426.64</v>
      </c>
      <c r="S93" s="5"/>
      <c r="T93" s="5"/>
      <c r="U93" s="5"/>
      <c r="V93" s="5"/>
      <c r="W93" s="5"/>
      <c r="X93" s="5"/>
      <c r="Y93" s="5"/>
      <c r="Z93" s="5">
        <f t="shared" si="1"/>
        <v>426.64</v>
      </c>
    </row>
    <row r="94" spans="1:26" x14ac:dyDescent="0.2">
      <c r="A94" s="13" t="s">
        <v>32</v>
      </c>
      <c r="B94" s="13" t="s">
        <v>45</v>
      </c>
      <c r="C94" s="19">
        <v>1710</v>
      </c>
      <c r="D94" s="13" t="s">
        <v>206</v>
      </c>
      <c r="E94" s="17" t="s">
        <v>46</v>
      </c>
      <c r="G94" s="15">
        <v>752.8</v>
      </c>
      <c r="H94" s="15"/>
      <c r="J94" s="5"/>
      <c r="K94" s="5"/>
      <c r="L94" s="5"/>
      <c r="M94" s="5"/>
      <c r="N94" s="5"/>
      <c r="O94" s="5"/>
      <c r="P94" s="5"/>
      <c r="Q94" s="5"/>
      <c r="R94" s="5">
        <v>752.8</v>
      </c>
      <c r="S94" s="5"/>
      <c r="T94" s="5"/>
      <c r="U94" s="5"/>
      <c r="V94" s="5"/>
      <c r="W94" s="5"/>
      <c r="X94" s="5"/>
      <c r="Y94" s="5"/>
      <c r="Z94" s="5">
        <f t="shared" si="1"/>
        <v>752.8</v>
      </c>
    </row>
    <row r="95" spans="1:26" x14ac:dyDescent="0.2">
      <c r="A95" s="13" t="s">
        <v>32</v>
      </c>
      <c r="B95" s="13" t="s">
        <v>45</v>
      </c>
      <c r="C95" s="19">
        <v>1710</v>
      </c>
      <c r="D95" s="13" t="s">
        <v>207</v>
      </c>
      <c r="E95" s="17" t="s">
        <v>46</v>
      </c>
      <c r="G95" s="15">
        <v>212.32</v>
      </c>
      <c r="H95" s="15"/>
      <c r="J95" s="5"/>
      <c r="K95" s="5"/>
      <c r="L95" s="5"/>
      <c r="M95" s="5"/>
      <c r="N95" s="5"/>
      <c r="O95" s="5"/>
      <c r="P95" s="5"/>
      <c r="Q95" s="5"/>
      <c r="R95" s="5">
        <v>212.32</v>
      </c>
      <c r="S95" s="5"/>
      <c r="T95" s="5"/>
      <c r="U95" s="5"/>
      <c r="V95" s="5"/>
      <c r="W95" s="5"/>
      <c r="X95" s="5"/>
      <c r="Y95" s="5"/>
      <c r="Z95" s="5">
        <f t="shared" si="1"/>
        <v>212.32</v>
      </c>
    </row>
    <row r="96" spans="1:26" x14ac:dyDescent="0.2">
      <c r="A96" s="13" t="s">
        <v>32</v>
      </c>
      <c r="B96" s="13" t="s">
        <v>45</v>
      </c>
      <c r="C96" s="19">
        <v>1710</v>
      </c>
      <c r="D96" s="13" t="s">
        <v>208</v>
      </c>
      <c r="E96" s="17" t="s">
        <v>46</v>
      </c>
      <c r="G96" s="15">
        <v>499.43</v>
      </c>
      <c r="H96" s="15"/>
      <c r="J96" s="5"/>
      <c r="K96" s="5"/>
      <c r="L96" s="5"/>
      <c r="M96" s="5"/>
      <c r="N96" s="5"/>
      <c r="O96" s="5"/>
      <c r="P96" s="5"/>
      <c r="Q96" s="5"/>
      <c r="R96" s="5">
        <v>394.64</v>
      </c>
      <c r="S96" s="5">
        <v>40.79</v>
      </c>
      <c r="T96" s="5">
        <v>64</v>
      </c>
      <c r="U96" s="5"/>
      <c r="V96" s="5"/>
      <c r="W96" s="5"/>
      <c r="X96" s="5"/>
      <c r="Y96" s="5"/>
      <c r="Z96" s="5">
        <f t="shared" si="1"/>
        <v>499.43</v>
      </c>
    </row>
    <row r="97" spans="1:26" x14ac:dyDescent="0.2">
      <c r="A97" s="13" t="s">
        <v>32</v>
      </c>
      <c r="B97" s="13" t="s">
        <v>45</v>
      </c>
      <c r="C97" s="19">
        <v>1710</v>
      </c>
      <c r="D97" s="13" t="s">
        <v>209</v>
      </c>
      <c r="E97" s="17" t="s">
        <v>46</v>
      </c>
      <c r="G97" s="15">
        <v>20.89</v>
      </c>
      <c r="H97" s="15"/>
      <c r="J97" s="5"/>
      <c r="K97" s="5"/>
      <c r="L97" s="5"/>
      <c r="M97" s="5"/>
      <c r="N97" s="5"/>
      <c r="O97" s="5"/>
      <c r="P97" s="5"/>
      <c r="Q97" s="5"/>
      <c r="R97" s="5"/>
      <c r="S97" s="5">
        <v>20.89</v>
      </c>
      <c r="T97" s="5"/>
      <c r="U97" s="5"/>
      <c r="V97" s="5"/>
      <c r="W97" s="5"/>
      <c r="X97" s="5"/>
      <c r="Y97" s="5"/>
      <c r="Z97" s="5">
        <f t="shared" si="1"/>
        <v>20.89</v>
      </c>
    </row>
    <row r="98" spans="1:26" x14ac:dyDescent="0.2">
      <c r="A98" s="13" t="s">
        <v>58</v>
      </c>
      <c r="B98" s="13" t="s">
        <v>210</v>
      </c>
      <c r="C98" s="19">
        <v>55445</v>
      </c>
      <c r="D98" s="13" t="s">
        <v>211</v>
      </c>
      <c r="E98" s="17" t="s">
        <v>212</v>
      </c>
      <c r="G98" s="15">
        <v>1074.1300000000001</v>
      </c>
      <c r="H98" s="15"/>
      <c r="J98" s="5">
        <v>800</v>
      </c>
      <c r="K98" s="5"/>
      <c r="L98" s="5">
        <v>300</v>
      </c>
      <c r="M98" s="5">
        <v>5</v>
      </c>
      <c r="N98" s="5"/>
      <c r="O98" s="5"/>
      <c r="P98" s="5"/>
      <c r="Q98" s="5"/>
      <c r="R98" s="5"/>
      <c r="S98" s="5"/>
      <c r="T98" s="5"/>
      <c r="U98" s="5">
        <v>-30.87</v>
      </c>
      <c r="V98" s="5"/>
      <c r="W98" s="5"/>
      <c r="X98" s="5"/>
      <c r="Y98" s="5"/>
      <c r="Z98" s="5">
        <f t="shared" si="1"/>
        <v>1074.1300000000001</v>
      </c>
    </row>
    <row r="99" spans="1:26" x14ac:dyDescent="0.2">
      <c r="A99" s="13" t="s">
        <v>14</v>
      </c>
      <c r="B99" s="13" t="s">
        <v>210</v>
      </c>
      <c r="C99" s="19">
        <v>55446</v>
      </c>
      <c r="D99" s="13" t="s">
        <v>213</v>
      </c>
      <c r="E99" s="17" t="s">
        <v>214</v>
      </c>
      <c r="G99" s="15">
        <v>2139.13</v>
      </c>
      <c r="H99" s="15"/>
      <c r="J99" s="5"/>
      <c r="K99" s="5">
        <v>1100</v>
      </c>
      <c r="L99" s="5">
        <v>300</v>
      </c>
      <c r="M99" s="5">
        <v>42.5</v>
      </c>
      <c r="N99" s="5"/>
      <c r="O99" s="5"/>
      <c r="P99" s="5"/>
      <c r="Q99" s="5"/>
      <c r="R99" s="5"/>
      <c r="S99" s="5"/>
      <c r="T99" s="5"/>
      <c r="U99" s="5">
        <v>-30.87</v>
      </c>
      <c r="V99" s="5"/>
      <c r="W99" s="5">
        <f>192.5+342.5+192.5</f>
        <v>727.5</v>
      </c>
      <c r="X99" s="5"/>
      <c r="Y99" s="5"/>
      <c r="Z99" s="5">
        <f t="shared" si="1"/>
        <v>2139.13</v>
      </c>
    </row>
    <row r="100" spans="1:26" x14ac:dyDescent="0.2">
      <c r="A100" s="13" t="s">
        <v>15</v>
      </c>
      <c r="B100" s="13" t="s">
        <v>210</v>
      </c>
      <c r="C100" s="19">
        <v>55447</v>
      </c>
      <c r="D100" s="13" t="s">
        <v>215</v>
      </c>
      <c r="E100" s="17" t="s">
        <v>216</v>
      </c>
      <c r="G100" s="15">
        <v>1080.3800000000001</v>
      </c>
      <c r="H100" s="15"/>
      <c r="J100" s="5">
        <v>800</v>
      </c>
      <c r="K100" s="5"/>
      <c r="L100" s="5">
        <v>300</v>
      </c>
      <c r="M100" s="5">
        <v>11.25</v>
      </c>
      <c r="N100" s="5"/>
      <c r="O100" s="5"/>
      <c r="P100" s="5"/>
      <c r="Q100" s="5"/>
      <c r="R100" s="5"/>
      <c r="S100" s="5"/>
      <c r="T100" s="5"/>
      <c r="U100" s="5">
        <v>-30.87</v>
      </c>
      <c r="V100" s="5"/>
      <c r="W100" s="5"/>
      <c r="X100" s="5"/>
      <c r="Y100" s="5"/>
      <c r="Z100" s="5">
        <f t="shared" si="1"/>
        <v>1080.3800000000001</v>
      </c>
    </row>
    <row r="101" spans="1:26" x14ac:dyDescent="0.2">
      <c r="A101" s="13" t="s">
        <v>16</v>
      </c>
      <c r="B101" s="13" t="s">
        <v>210</v>
      </c>
      <c r="C101" s="19">
        <v>55448</v>
      </c>
      <c r="D101" s="13" t="s">
        <v>217</v>
      </c>
      <c r="E101" s="17" t="s">
        <v>218</v>
      </c>
      <c r="G101" s="15">
        <v>1124.3900000000001</v>
      </c>
      <c r="H101" s="15"/>
      <c r="J101" s="5">
        <v>800</v>
      </c>
      <c r="K101" s="5"/>
      <c r="L101" s="5">
        <v>300</v>
      </c>
      <c r="M101" s="5">
        <v>25</v>
      </c>
      <c r="N101" s="5"/>
      <c r="O101" s="5"/>
      <c r="P101" s="5"/>
      <c r="Q101" s="5"/>
      <c r="R101" s="5"/>
      <c r="S101" s="5"/>
      <c r="T101" s="5"/>
      <c r="U101" s="5">
        <v>-0.61</v>
      </c>
      <c r="V101" s="5"/>
      <c r="W101" s="5"/>
      <c r="X101" s="5"/>
      <c r="Y101" s="5"/>
      <c r="Z101" s="5">
        <f t="shared" si="1"/>
        <v>1124.3900000000001</v>
      </c>
    </row>
    <row r="102" spans="1:26" x14ac:dyDescent="0.2">
      <c r="A102" s="13" t="s">
        <v>17</v>
      </c>
      <c r="B102" s="13" t="s">
        <v>210</v>
      </c>
      <c r="C102" s="19">
        <v>55449</v>
      </c>
      <c r="D102" s="13" t="s">
        <v>219</v>
      </c>
      <c r="E102" s="17" t="s">
        <v>220</v>
      </c>
      <c r="G102" s="15">
        <v>1122.4000000000001</v>
      </c>
      <c r="H102" s="15"/>
      <c r="J102" s="5">
        <v>800</v>
      </c>
      <c r="K102" s="5"/>
      <c r="L102" s="5">
        <v>300</v>
      </c>
      <c r="M102" s="5">
        <v>23.75</v>
      </c>
      <c r="N102" s="5"/>
      <c r="O102" s="5"/>
      <c r="P102" s="5"/>
      <c r="Q102" s="5"/>
      <c r="R102" s="5"/>
      <c r="S102" s="5"/>
      <c r="T102" s="5"/>
      <c r="U102" s="5">
        <v>-1.35</v>
      </c>
      <c r="V102" s="5"/>
      <c r="W102" s="5"/>
      <c r="X102" s="5"/>
      <c r="Y102" s="5"/>
      <c r="Z102" s="5">
        <f t="shared" si="1"/>
        <v>1122.4000000000001</v>
      </c>
    </row>
    <row r="103" spans="1:26" x14ac:dyDescent="0.2">
      <c r="A103" s="13" t="s">
        <v>18</v>
      </c>
      <c r="B103" s="13" t="s">
        <v>210</v>
      </c>
      <c r="C103" s="19">
        <v>55450</v>
      </c>
      <c r="D103" s="13" t="s">
        <v>221</v>
      </c>
      <c r="E103" s="17" t="s">
        <v>222</v>
      </c>
      <c r="G103" s="15">
        <v>1094.76</v>
      </c>
      <c r="H103" s="15"/>
      <c r="J103" s="5">
        <v>800</v>
      </c>
      <c r="K103" s="5"/>
      <c r="L103" s="5">
        <v>300</v>
      </c>
      <c r="M103" s="5">
        <v>25.63</v>
      </c>
      <c r="N103" s="5"/>
      <c r="O103" s="5"/>
      <c r="P103" s="5"/>
      <c r="Q103" s="5"/>
      <c r="R103" s="5"/>
      <c r="S103" s="5"/>
      <c r="T103" s="5"/>
      <c r="U103" s="5">
        <v>-30.87</v>
      </c>
      <c r="V103" s="5"/>
      <c r="W103" s="5"/>
      <c r="X103" s="5"/>
      <c r="Y103" s="5"/>
      <c r="Z103" s="5">
        <f t="shared" si="1"/>
        <v>1094.7600000000002</v>
      </c>
    </row>
    <row r="104" spans="1:26" x14ac:dyDescent="0.2">
      <c r="A104" s="13" t="s">
        <v>70</v>
      </c>
      <c r="B104" s="13" t="s">
        <v>210</v>
      </c>
      <c r="C104" s="19">
        <v>55451</v>
      </c>
      <c r="D104" s="13" t="s">
        <v>223</v>
      </c>
      <c r="E104" s="17" t="s">
        <v>224</v>
      </c>
      <c r="G104" s="15">
        <v>1103.75</v>
      </c>
      <c r="H104" s="15"/>
      <c r="J104" s="5">
        <v>800</v>
      </c>
      <c r="K104" s="5"/>
      <c r="L104" s="5">
        <v>300</v>
      </c>
      <c r="M104" s="5">
        <v>3.75</v>
      </c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>
        <f t="shared" si="1"/>
        <v>1103.75</v>
      </c>
    </row>
    <row r="105" spans="1:26" x14ac:dyDescent="0.2">
      <c r="A105" s="14"/>
      <c r="B105" s="13" t="s">
        <v>47</v>
      </c>
      <c r="C105" s="20"/>
      <c r="D105" s="13" t="s">
        <v>204</v>
      </c>
      <c r="E105" s="16"/>
      <c r="G105" s="15">
        <v>500</v>
      </c>
      <c r="H105" s="1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>
        <v>500</v>
      </c>
      <c r="Y105" s="5"/>
      <c r="Z105" s="5">
        <f t="shared" si="1"/>
        <v>500</v>
      </c>
    </row>
    <row r="106" spans="1:26" x14ac:dyDescent="0.2">
      <c r="A106" s="13" t="s">
        <v>12</v>
      </c>
      <c r="B106" s="13" t="s">
        <v>48</v>
      </c>
      <c r="C106" s="19">
        <v>1738</v>
      </c>
      <c r="D106" s="13" t="s">
        <v>13</v>
      </c>
      <c r="E106" s="17">
        <v>22101063</v>
      </c>
      <c r="G106" s="15">
        <v>125.44</v>
      </c>
      <c r="H106" s="1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>
        <v>125.44</v>
      </c>
      <c r="V106" s="5"/>
      <c r="W106" s="5"/>
      <c r="X106" s="5"/>
      <c r="Y106" s="5"/>
      <c r="Z106" s="5">
        <f t="shared" si="1"/>
        <v>125.44</v>
      </c>
    </row>
    <row r="107" spans="1:26" x14ac:dyDescent="0.2">
      <c r="A107" s="13" t="s">
        <v>32</v>
      </c>
      <c r="B107" s="13" t="s">
        <v>49</v>
      </c>
      <c r="C107" s="19">
        <v>1752</v>
      </c>
      <c r="D107" s="13" t="s">
        <v>225</v>
      </c>
      <c r="E107" s="17" t="s">
        <v>50</v>
      </c>
      <c r="G107" s="15">
        <v>1890</v>
      </c>
      <c r="H107" s="15"/>
      <c r="J107" s="5"/>
      <c r="K107" s="5"/>
      <c r="L107" s="5"/>
      <c r="M107" s="5"/>
      <c r="N107" s="5"/>
      <c r="O107" s="5"/>
      <c r="P107" s="5"/>
      <c r="Q107" s="5">
        <v>1890</v>
      </c>
      <c r="R107" s="5"/>
      <c r="S107" s="5"/>
      <c r="T107" s="5"/>
      <c r="U107" s="5"/>
      <c r="V107" s="5"/>
      <c r="W107" s="5"/>
      <c r="X107" s="5"/>
      <c r="Y107" s="5"/>
      <c r="Z107" s="5">
        <f t="shared" si="1"/>
        <v>1890</v>
      </c>
    </row>
    <row r="108" spans="1:26" x14ac:dyDescent="0.2">
      <c r="A108" s="13" t="s">
        <v>32</v>
      </c>
      <c r="B108" s="13" t="s">
        <v>49</v>
      </c>
      <c r="C108" s="19">
        <v>1752</v>
      </c>
      <c r="D108" s="13" t="s">
        <v>226</v>
      </c>
      <c r="E108" s="17" t="s">
        <v>50</v>
      </c>
      <c r="G108" s="15">
        <v>258.16000000000003</v>
      </c>
      <c r="H108" s="15"/>
      <c r="J108" s="5"/>
      <c r="K108" s="5"/>
      <c r="L108" s="5"/>
      <c r="M108" s="5"/>
      <c r="N108" s="5"/>
      <c r="O108" s="5"/>
      <c r="P108" s="5"/>
      <c r="Q108" s="5"/>
      <c r="R108" s="5">
        <v>258.16000000000003</v>
      </c>
      <c r="S108" s="5"/>
      <c r="T108" s="5"/>
      <c r="U108" s="5"/>
      <c r="V108" s="5"/>
      <c r="W108" s="5"/>
      <c r="X108" s="5"/>
      <c r="Y108" s="5"/>
      <c r="Z108" s="5">
        <f t="shared" si="1"/>
        <v>258.16000000000003</v>
      </c>
    </row>
    <row r="109" spans="1:26" x14ac:dyDescent="0.2">
      <c r="A109" s="13" t="s">
        <v>58</v>
      </c>
      <c r="B109" s="13" t="s">
        <v>51</v>
      </c>
      <c r="C109" s="19">
        <v>55718</v>
      </c>
      <c r="D109" s="13" t="s">
        <v>227</v>
      </c>
      <c r="E109" s="17" t="s">
        <v>228</v>
      </c>
      <c r="G109" s="15">
        <v>1074.1300000000001</v>
      </c>
      <c r="H109" s="15"/>
      <c r="J109" s="5">
        <v>800</v>
      </c>
      <c r="K109" s="5"/>
      <c r="L109" s="5">
        <v>300</v>
      </c>
      <c r="M109" s="5">
        <v>5</v>
      </c>
      <c r="N109" s="5"/>
      <c r="O109" s="5"/>
      <c r="P109" s="5"/>
      <c r="Q109" s="5"/>
      <c r="R109" s="5"/>
      <c r="S109" s="5"/>
      <c r="T109" s="5"/>
      <c r="U109" s="5">
        <v>-30.87</v>
      </c>
      <c r="V109" s="5"/>
      <c r="W109" s="5"/>
      <c r="X109" s="5"/>
      <c r="Y109" s="5"/>
      <c r="Z109" s="5">
        <f t="shared" si="1"/>
        <v>1074.1300000000001</v>
      </c>
    </row>
    <row r="110" spans="1:26" x14ac:dyDescent="0.2">
      <c r="A110" s="13" t="s">
        <v>14</v>
      </c>
      <c r="B110" s="13" t="s">
        <v>51</v>
      </c>
      <c r="C110" s="19">
        <v>55719</v>
      </c>
      <c r="D110" s="13" t="s">
        <v>229</v>
      </c>
      <c r="E110" s="17" t="s">
        <v>230</v>
      </c>
      <c r="G110" s="15">
        <v>2134.14</v>
      </c>
      <c r="H110" s="15"/>
      <c r="J110" s="5"/>
      <c r="K110" s="5">
        <v>1100</v>
      </c>
      <c r="L110" s="5">
        <v>300</v>
      </c>
      <c r="M110" s="5">
        <v>42.5</v>
      </c>
      <c r="N110" s="5"/>
      <c r="O110" s="5"/>
      <c r="P110" s="5"/>
      <c r="Q110" s="5"/>
      <c r="R110" s="5"/>
      <c r="S110" s="5"/>
      <c r="T110" s="5"/>
      <c r="U110" s="5">
        <v>-30.87</v>
      </c>
      <c r="V110" s="5"/>
      <c r="W110" s="5">
        <f>300+422.51</f>
        <v>722.51</v>
      </c>
      <c r="X110" s="5"/>
      <c r="Y110" s="5"/>
      <c r="Z110" s="5">
        <f t="shared" si="1"/>
        <v>2134.1400000000003</v>
      </c>
    </row>
    <row r="111" spans="1:26" x14ac:dyDescent="0.2">
      <c r="A111" s="13" t="s">
        <v>15</v>
      </c>
      <c r="B111" s="13" t="s">
        <v>51</v>
      </c>
      <c r="C111" s="19">
        <v>55720</v>
      </c>
      <c r="D111" s="13" t="s">
        <v>231</v>
      </c>
      <c r="E111" s="17" t="s">
        <v>232</v>
      </c>
      <c r="G111" s="15">
        <v>1080.3800000000001</v>
      </c>
      <c r="H111" s="15"/>
      <c r="J111" s="5">
        <v>800</v>
      </c>
      <c r="K111" s="5"/>
      <c r="L111" s="5">
        <v>300</v>
      </c>
      <c r="M111" s="5">
        <v>11.25</v>
      </c>
      <c r="N111" s="5"/>
      <c r="O111" s="5"/>
      <c r="P111" s="5"/>
      <c r="Q111" s="5"/>
      <c r="R111" s="5"/>
      <c r="S111" s="5"/>
      <c r="T111" s="5"/>
      <c r="U111" s="5">
        <v>-30.87</v>
      </c>
      <c r="V111" s="5"/>
      <c r="W111" s="5"/>
      <c r="X111" s="5"/>
      <c r="Y111" s="5"/>
      <c r="Z111" s="5">
        <f t="shared" si="1"/>
        <v>1080.3800000000001</v>
      </c>
    </row>
    <row r="112" spans="1:26" x14ac:dyDescent="0.2">
      <c r="A112" s="13" t="s">
        <v>16</v>
      </c>
      <c r="B112" s="13" t="s">
        <v>51</v>
      </c>
      <c r="C112" s="19">
        <v>55721</v>
      </c>
      <c r="D112" s="13" t="s">
        <v>233</v>
      </c>
      <c r="E112" s="17" t="s">
        <v>234</v>
      </c>
      <c r="G112" s="15">
        <v>1124.3900000000001</v>
      </c>
      <c r="H112" s="15"/>
      <c r="J112" s="5">
        <v>800</v>
      </c>
      <c r="K112" s="5"/>
      <c r="L112" s="5">
        <v>300</v>
      </c>
      <c r="M112" s="5">
        <v>25</v>
      </c>
      <c r="N112" s="5"/>
      <c r="O112" s="5"/>
      <c r="P112" s="5"/>
      <c r="Q112" s="5"/>
      <c r="R112" s="5"/>
      <c r="S112" s="5"/>
      <c r="T112" s="5"/>
      <c r="U112" s="5">
        <v>-0.61</v>
      </c>
      <c r="V112" s="5"/>
      <c r="W112" s="5"/>
      <c r="X112" s="5"/>
      <c r="Y112" s="5"/>
      <c r="Z112" s="5">
        <f t="shared" si="1"/>
        <v>1124.3900000000001</v>
      </c>
    </row>
    <row r="113" spans="1:26" x14ac:dyDescent="0.2">
      <c r="A113" s="13" t="s">
        <v>17</v>
      </c>
      <c r="B113" s="13" t="s">
        <v>51</v>
      </c>
      <c r="C113" s="19">
        <v>55722</v>
      </c>
      <c r="D113" s="13" t="s">
        <v>235</v>
      </c>
      <c r="E113" s="17" t="s">
        <v>236</v>
      </c>
      <c r="G113" s="15">
        <v>1122.4000000000001</v>
      </c>
      <c r="H113" s="15"/>
      <c r="J113" s="5">
        <v>800</v>
      </c>
      <c r="K113" s="5"/>
      <c r="L113" s="5">
        <v>300</v>
      </c>
      <c r="M113" s="5">
        <v>23.75</v>
      </c>
      <c r="N113" s="5"/>
      <c r="O113" s="5"/>
      <c r="P113" s="5"/>
      <c r="Q113" s="5"/>
      <c r="R113" s="5"/>
      <c r="S113" s="5"/>
      <c r="T113" s="5"/>
      <c r="U113" s="5">
        <v>-1.35</v>
      </c>
      <c r="V113" s="5"/>
      <c r="W113" s="5"/>
      <c r="X113" s="5"/>
      <c r="Y113" s="5"/>
      <c r="Z113" s="5">
        <f t="shared" si="1"/>
        <v>1122.4000000000001</v>
      </c>
    </row>
    <row r="114" spans="1:26" x14ac:dyDescent="0.2">
      <c r="A114" s="13" t="s">
        <v>18</v>
      </c>
      <c r="B114" s="13" t="s">
        <v>51</v>
      </c>
      <c r="C114" s="19">
        <v>55723</v>
      </c>
      <c r="D114" s="13" t="s">
        <v>237</v>
      </c>
      <c r="E114" s="17" t="s">
        <v>238</v>
      </c>
      <c r="G114" s="15">
        <v>1094.76</v>
      </c>
      <c r="H114" s="15"/>
      <c r="J114" s="5">
        <v>800</v>
      </c>
      <c r="K114" s="5"/>
      <c r="L114" s="5">
        <v>300</v>
      </c>
      <c r="M114" s="5">
        <v>25.63</v>
      </c>
      <c r="N114" s="5"/>
      <c r="O114" s="5"/>
      <c r="P114" s="5"/>
      <c r="Q114" s="5"/>
      <c r="R114" s="5"/>
      <c r="S114" s="5"/>
      <c r="T114" s="5"/>
      <c r="U114" s="5">
        <v>-30.87</v>
      </c>
      <c r="V114" s="5"/>
      <c r="W114" s="5"/>
      <c r="X114" s="5"/>
      <c r="Y114" s="5"/>
      <c r="Z114" s="5">
        <f t="shared" si="1"/>
        <v>1094.7600000000002</v>
      </c>
    </row>
    <row r="115" spans="1:26" x14ac:dyDescent="0.2">
      <c r="A115" s="13" t="s">
        <v>70</v>
      </c>
      <c r="B115" s="13" t="s">
        <v>51</v>
      </c>
      <c r="C115" s="19">
        <v>55724</v>
      </c>
      <c r="D115" s="13" t="s">
        <v>239</v>
      </c>
      <c r="E115" s="17" t="s">
        <v>240</v>
      </c>
      <c r="G115" s="15">
        <v>1103.75</v>
      </c>
      <c r="H115" s="15"/>
      <c r="J115" s="5">
        <v>800</v>
      </c>
      <c r="K115" s="5"/>
      <c r="L115" s="5">
        <v>300</v>
      </c>
      <c r="M115" s="5">
        <v>3.75</v>
      </c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>
        <f t="shared" si="1"/>
        <v>1103.75</v>
      </c>
    </row>
    <row r="116" spans="1:26" x14ac:dyDescent="0.2">
      <c r="A116" s="13" t="s">
        <v>41</v>
      </c>
      <c r="B116" s="13" t="s">
        <v>51</v>
      </c>
      <c r="C116" s="19">
        <v>55831</v>
      </c>
      <c r="D116" s="13" t="s">
        <v>241</v>
      </c>
      <c r="E116" s="17" t="s">
        <v>242</v>
      </c>
      <c r="G116" s="15">
        <v>768.3</v>
      </c>
      <c r="H116" s="1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>
        <v>768.3</v>
      </c>
      <c r="Y116" s="5"/>
      <c r="Z116" s="5">
        <f t="shared" si="1"/>
        <v>768.3</v>
      </c>
    </row>
    <row r="117" spans="1:26" x14ac:dyDescent="0.2">
      <c r="A117" s="14"/>
      <c r="B117" s="13" t="s">
        <v>51</v>
      </c>
      <c r="C117" s="20"/>
      <c r="D117" s="13" t="s">
        <v>204</v>
      </c>
      <c r="E117" s="16"/>
      <c r="G117" s="15">
        <v>500</v>
      </c>
      <c r="H117" s="1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>
        <v>500</v>
      </c>
      <c r="Y117" s="5"/>
      <c r="Z117" s="5">
        <f t="shared" si="1"/>
        <v>500</v>
      </c>
    </row>
    <row r="118" spans="1:26" x14ac:dyDescent="0.2">
      <c r="A118" s="13" t="s">
        <v>12</v>
      </c>
      <c r="B118" s="13" t="s">
        <v>243</v>
      </c>
      <c r="C118" s="19">
        <v>1766</v>
      </c>
      <c r="D118" s="13" t="s">
        <v>13</v>
      </c>
      <c r="E118" s="17">
        <v>22111063</v>
      </c>
      <c r="G118" s="15">
        <v>125.44</v>
      </c>
      <c r="H118" s="1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>
        <v>125.44</v>
      </c>
      <c r="V118" s="5"/>
      <c r="W118" s="5"/>
      <c r="X118" s="5"/>
      <c r="Y118" s="5"/>
      <c r="Z118" s="5">
        <f t="shared" si="1"/>
        <v>125.44</v>
      </c>
    </row>
    <row r="119" spans="1:26" x14ac:dyDescent="0.2">
      <c r="A119" s="13" t="s">
        <v>58</v>
      </c>
      <c r="B119" s="13" t="s">
        <v>244</v>
      </c>
      <c r="C119" s="19">
        <v>55893</v>
      </c>
      <c r="D119" s="13" t="s">
        <v>287</v>
      </c>
      <c r="E119" s="17" t="s">
        <v>246</v>
      </c>
      <c r="G119" s="15">
        <v>1706.63</v>
      </c>
      <c r="H119" s="15"/>
      <c r="J119" s="5">
        <v>800</v>
      </c>
      <c r="K119" s="5"/>
      <c r="L119" s="5">
        <v>300</v>
      </c>
      <c r="M119" s="5">
        <v>5</v>
      </c>
      <c r="N119" s="5"/>
      <c r="O119" s="5"/>
      <c r="P119" s="5"/>
      <c r="Q119" s="5"/>
      <c r="R119" s="5"/>
      <c r="S119" s="5"/>
      <c r="T119" s="5"/>
      <c r="U119" s="5">
        <v>-30.87</v>
      </c>
      <c r="V119" s="5"/>
      <c r="W119" s="5">
        <v>632.5</v>
      </c>
      <c r="X119" s="5"/>
      <c r="Y119" s="5"/>
      <c r="Z119" s="5">
        <f t="shared" si="1"/>
        <v>1706.63</v>
      </c>
    </row>
    <row r="120" spans="1:26" x14ac:dyDescent="0.2">
      <c r="A120" s="13" t="s">
        <v>14</v>
      </c>
      <c r="B120" s="13" t="s">
        <v>244</v>
      </c>
      <c r="C120" s="19">
        <v>55894</v>
      </c>
      <c r="D120" s="13" t="s">
        <v>288</v>
      </c>
      <c r="E120" s="17" t="s">
        <v>247</v>
      </c>
      <c r="G120" s="15">
        <v>2478.52</v>
      </c>
      <c r="H120" s="15"/>
      <c r="J120" s="5"/>
      <c r="K120" s="5">
        <v>1100</v>
      </c>
      <c r="L120" s="5">
        <v>300</v>
      </c>
      <c r="M120" s="5">
        <v>42.5</v>
      </c>
      <c r="N120" s="5"/>
      <c r="O120" s="5"/>
      <c r="P120" s="5"/>
      <c r="Q120" s="5"/>
      <c r="R120" s="5"/>
      <c r="S120" s="5"/>
      <c r="T120" s="5"/>
      <c r="U120" s="5">
        <v>-30.87</v>
      </c>
      <c r="V120" s="5"/>
      <c r="W120" s="5">
        <v>1066.8900000000001</v>
      </c>
      <c r="X120" s="5"/>
      <c r="Y120" s="5"/>
      <c r="Z120" s="5">
        <f t="shared" si="1"/>
        <v>2478.5200000000004</v>
      </c>
    </row>
    <row r="121" spans="1:26" x14ac:dyDescent="0.2">
      <c r="A121" s="13" t="s">
        <v>15</v>
      </c>
      <c r="B121" s="13" t="s">
        <v>244</v>
      </c>
      <c r="C121" s="19">
        <v>55895</v>
      </c>
      <c r="D121" s="13" t="s">
        <v>289</v>
      </c>
      <c r="E121" s="17" t="s">
        <v>248</v>
      </c>
      <c r="G121" s="15">
        <v>1767.88</v>
      </c>
      <c r="H121" s="15"/>
      <c r="J121" s="5">
        <v>800</v>
      </c>
      <c r="K121" s="5"/>
      <c r="L121" s="5">
        <v>300</v>
      </c>
      <c r="M121" s="5">
        <v>11.25</v>
      </c>
      <c r="N121" s="5"/>
      <c r="O121" s="5"/>
      <c r="P121" s="5"/>
      <c r="Q121" s="5"/>
      <c r="R121" s="5"/>
      <c r="S121" s="5"/>
      <c r="T121" s="5"/>
      <c r="U121" s="5">
        <v>-30.87</v>
      </c>
      <c r="V121" s="5"/>
      <c r="W121" s="5">
        <v>687.5</v>
      </c>
      <c r="X121" s="5"/>
      <c r="Y121" s="5"/>
      <c r="Z121" s="5">
        <f t="shared" si="1"/>
        <v>1767.88</v>
      </c>
    </row>
    <row r="122" spans="1:26" x14ac:dyDescent="0.2">
      <c r="A122" s="13" t="s">
        <v>16</v>
      </c>
      <c r="B122" s="13" t="s">
        <v>244</v>
      </c>
      <c r="C122" s="19">
        <v>55896</v>
      </c>
      <c r="D122" s="13" t="s">
        <v>290</v>
      </c>
      <c r="E122" s="17" t="s">
        <v>249</v>
      </c>
      <c r="G122" s="15">
        <v>1811.89</v>
      </c>
      <c r="H122" s="15"/>
      <c r="J122" s="5">
        <v>800</v>
      </c>
      <c r="K122" s="5"/>
      <c r="L122" s="5">
        <v>300</v>
      </c>
      <c r="M122" s="5">
        <v>25</v>
      </c>
      <c r="N122" s="5"/>
      <c r="O122" s="5"/>
      <c r="P122" s="5"/>
      <c r="Q122" s="5"/>
      <c r="R122" s="5"/>
      <c r="S122" s="5"/>
      <c r="T122" s="5"/>
      <c r="U122" s="5">
        <v>-0.61</v>
      </c>
      <c r="V122" s="5"/>
      <c r="W122" s="5">
        <v>687.5</v>
      </c>
      <c r="X122" s="5"/>
      <c r="Y122" s="5"/>
      <c r="Z122" s="5">
        <f t="shared" si="1"/>
        <v>1811.89</v>
      </c>
    </row>
    <row r="123" spans="1:26" x14ac:dyDescent="0.2">
      <c r="A123" s="25" t="s">
        <v>17</v>
      </c>
      <c r="B123" s="25" t="s">
        <v>244</v>
      </c>
      <c r="C123" s="26">
        <v>55897</v>
      </c>
      <c r="D123" s="25" t="s">
        <v>291</v>
      </c>
      <c r="E123" s="17" t="s">
        <v>250</v>
      </c>
      <c r="G123" s="15">
        <v>1802.4</v>
      </c>
      <c r="H123" s="15"/>
      <c r="J123" s="5">
        <v>800</v>
      </c>
      <c r="K123" s="5"/>
      <c r="L123" s="5">
        <v>300</v>
      </c>
      <c r="M123" s="5">
        <v>23.75</v>
      </c>
      <c r="N123" s="5"/>
      <c r="O123" s="5"/>
      <c r="P123" s="5"/>
      <c r="Q123" s="5"/>
      <c r="R123" s="5"/>
      <c r="S123" s="5"/>
      <c r="T123" s="5"/>
      <c r="U123" s="5">
        <v>-1.35</v>
      </c>
      <c r="V123" s="5"/>
      <c r="W123" s="5">
        <v>680</v>
      </c>
      <c r="X123" s="5"/>
      <c r="Y123" s="5"/>
      <c r="Z123" s="5">
        <f t="shared" si="1"/>
        <v>1802.4</v>
      </c>
    </row>
    <row r="124" spans="1:26" x14ac:dyDescent="0.2">
      <c r="A124" s="25" t="s">
        <v>18</v>
      </c>
      <c r="B124" s="25" t="s">
        <v>244</v>
      </c>
      <c r="C124" s="26">
        <v>55898</v>
      </c>
      <c r="D124" s="25" t="s">
        <v>292</v>
      </c>
      <c r="E124" s="17" t="s">
        <v>251</v>
      </c>
      <c r="G124" s="15">
        <v>1772.26</v>
      </c>
      <c r="H124" s="15"/>
      <c r="J124" s="5">
        <v>800</v>
      </c>
      <c r="K124" s="5"/>
      <c r="L124" s="5">
        <v>300</v>
      </c>
      <c r="M124" s="5">
        <v>25.63</v>
      </c>
      <c r="N124" s="5"/>
      <c r="O124" s="5"/>
      <c r="P124" s="5"/>
      <c r="Q124" s="5"/>
      <c r="R124" s="5"/>
      <c r="S124" s="5"/>
      <c r="T124" s="5"/>
      <c r="U124" s="5">
        <v>-30.87</v>
      </c>
      <c r="V124" s="5"/>
      <c r="W124" s="5">
        <v>677.5</v>
      </c>
      <c r="X124" s="5"/>
      <c r="Y124" s="5"/>
      <c r="Z124" s="5">
        <f t="shared" si="1"/>
        <v>1772.2600000000002</v>
      </c>
    </row>
    <row r="125" spans="1:26" x14ac:dyDescent="0.2">
      <c r="A125" s="25" t="s">
        <v>70</v>
      </c>
      <c r="B125" s="25" t="s">
        <v>244</v>
      </c>
      <c r="C125" s="26">
        <v>55899</v>
      </c>
      <c r="D125" s="25" t="s">
        <v>245</v>
      </c>
      <c r="E125" s="17" t="s">
        <v>252</v>
      </c>
      <c r="G125" s="15">
        <v>1741.25</v>
      </c>
      <c r="H125" s="15"/>
      <c r="J125" s="5">
        <v>800</v>
      </c>
      <c r="K125" s="5"/>
      <c r="L125" s="5">
        <v>300</v>
      </c>
      <c r="M125" s="5">
        <v>3.75</v>
      </c>
      <c r="N125" s="5"/>
      <c r="O125" s="5"/>
      <c r="P125" s="5"/>
      <c r="Q125" s="5"/>
      <c r="R125" s="5"/>
      <c r="S125" s="5"/>
      <c r="T125" s="5"/>
      <c r="U125" s="5"/>
      <c r="V125" s="5"/>
      <c r="W125" s="5">
        <v>637.5</v>
      </c>
      <c r="X125" s="5"/>
      <c r="Y125" s="5"/>
      <c r="Z125" s="5">
        <f t="shared" si="1"/>
        <v>1741.25</v>
      </c>
    </row>
    <row r="126" spans="1:26" x14ac:dyDescent="0.2">
      <c r="A126" s="25" t="s">
        <v>14</v>
      </c>
      <c r="B126" s="25" t="s">
        <v>53</v>
      </c>
      <c r="C126" s="26">
        <v>55903</v>
      </c>
      <c r="D126" s="25" t="s">
        <v>19</v>
      </c>
      <c r="E126" s="17" t="s">
        <v>253</v>
      </c>
      <c r="G126" s="15">
        <v>100</v>
      </c>
      <c r="H126" s="1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>
        <v>100</v>
      </c>
      <c r="Z126" s="5">
        <f t="shared" si="1"/>
        <v>100</v>
      </c>
    </row>
    <row r="127" spans="1:26" x14ac:dyDescent="0.2">
      <c r="A127" s="25" t="s">
        <v>15</v>
      </c>
      <c r="B127" s="25" t="s">
        <v>53</v>
      </c>
      <c r="C127" s="26">
        <v>55904</v>
      </c>
      <c r="D127" s="25" t="s">
        <v>19</v>
      </c>
      <c r="E127" s="17" t="s">
        <v>254</v>
      </c>
      <c r="G127" s="15">
        <v>100</v>
      </c>
      <c r="H127" s="1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>
        <v>100</v>
      </c>
      <c r="Z127" s="5">
        <f t="shared" si="1"/>
        <v>100</v>
      </c>
    </row>
    <row r="128" spans="1:26" x14ac:dyDescent="0.2">
      <c r="A128" s="25" t="s">
        <v>16</v>
      </c>
      <c r="B128" s="25" t="s">
        <v>53</v>
      </c>
      <c r="C128" s="26">
        <v>55905</v>
      </c>
      <c r="D128" s="25" t="s">
        <v>19</v>
      </c>
      <c r="E128" s="17" t="s">
        <v>255</v>
      </c>
      <c r="G128" s="15">
        <v>100</v>
      </c>
      <c r="H128" s="1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>
        <v>100</v>
      </c>
      <c r="Z128" s="5">
        <f t="shared" si="1"/>
        <v>100</v>
      </c>
    </row>
    <row r="129" spans="1:26" x14ac:dyDescent="0.2">
      <c r="A129" s="25" t="s">
        <v>17</v>
      </c>
      <c r="B129" s="25" t="s">
        <v>53</v>
      </c>
      <c r="C129" s="26">
        <v>55906</v>
      </c>
      <c r="D129" s="25" t="s">
        <v>19</v>
      </c>
      <c r="E129" s="17" t="s">
        <v>256</v>
      </c>
      <c r="G129" s="15">
        <v>100</v>
      </c>
      <c r="H129" s="1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>
        <v>100</v>
      </c>
      <c r="Z129" s="5">
        <f t="shared" si="1"/>
        <v>100</v>
      </c>
    </row>
    <row r="130" spans="1:26" x14ac:dyDescent="0.2">
      <c r="A130" s="25" t="s">
        <v>18</v>
      </c>
      <c r="B130" s="25" t="s">
        <v>53</v>
      </c>
      <c r="C130" s="26">
        <v>55907</v>
      </c>
      <c r="D130" s="25" t="s">
        <v>19</v>
      </c>
      <c r="E130" s="17" t="s">
        <v>257</v>
      </c>
      <c r="G130" s="15">
        <v>100</v>
      </c>
      <c r="H130" s="1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>
        <v>100</v>
      </c>
      <c r="Z130" s="5">
        <f t="shared" si="1"/>
        <v>100</v>
      </c>
    </row>
    <row r="131" spans="1:26" x14ac:dyDescent="0.2">
      <c r="A131" s="25" t="s">
        <v>70</v>
      </c>
      <c r="B131" s="25" t="s">
        <v>53</v>
      </c>
      <c r="C131" s="26">
        <v>55908</v>
      </c>
      <c r="D131" s="25" t="s">
        <v>19</v>
      </c>
      <c r="E131" s="17" t="s">
        <v>258</v>
      </c>
      <c r="G131" s="15">
        <v>100</v>
      </c>
      <c r="H131" s="1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>
        <v>100</v>
      </c>
      <c r="Z131" s="5">
        <f t="shared" si="1"/>
        <v>100</v>
      </c>
    </row>
    <row r="132" spans="1:26" x14ac:dyDescent="0.2">
      <c r="A132" s="25" t="s">
        <v>58</v>
      </c>
      <c r="B132" s="25" t="s">
        <v>53</v>
      </c>
      <c r="C132" s="26">
        <v>55901</v>
      </c>
      <c r="D132" s="25" t="s">
        <v>19</v>
      </c>
      <c r="E132" s="17" t="s">
        <v>259</v>
      </c>
      <c r="G132" s="15">
        <v>100</v>
      </c>
      <c r="H132" s="1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>
        <v>100</v>
      </c>
      <c r="Z132" s="5">
        <f t="shared" si="1"/>
        <v>100</v>
      </c>
    </row>
    <row r="133" spans="1:26" x14ac:dyDescent="0.2">
      <c r="A133" s="27"/>
      <c r="B133" s="25" t="s">
        <v>52</v>
      </c>
      <c r="C133" s="28"/>
      <c r="D133" s="25" t="s">
        <v>204</v>
      </c>
      <c r="E133" s="16"/>
      <c r="G133" s="15">
        <v>500</v>
      </c>
      <c r="H133" s="1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>
        <v>500</v>
      </c>
      <c r="Y133" s="5"/>
      <c r="Z133" s="5">
        <f t="shared" si="1"/>
        <v>500</v>
      </c>
    </row>
    <row r="134" spans="1:26" x14ac:dyDescent="0.2">
      <c r="A134" s="25" t="s">
        <v>12</v>
      </c>
      <c r="B134" s="25" t="s">
        <v>54</v>
      </c>
      <c r="C134" s="28"/>
      <c r="D134" s="25" t="s">
        <v>13</v>
      </c>
      <c r="E134" s="17">
        <v>22121063</v>
      </c>
      <c r="G134" s="23">
        <v>125.44</v>
      </c>
      <c r="H134" s="1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>
        <v>125.44</v>
      </c>
      <c r="V134" s="5"/>
      <c r="W134" s="5"/>
      <c r="X134" s="5"/>
      <c r="Y134" s="5"/>
      <c r="Z134" s="5">
        <f t="shared" si="1"/>
        <v>125.44</v>
      </c>
    </row>
    <row r="135" spans="1:26" x14ac:dyDescent="0.2">
      <c r="A135" s="25" t="s">
        <v>261</v>
      </c>
      <c r="B135" s="25" t="s">
        <v>260</v>
      </c>
      <c r="C135" s="26">
        <v>56136</v>
      </c>
      <c r="D135" s="25" t="s">
        <v>262</v>
      </c>
      <c r="E135" s="17">
        <v>11691009</v>
      </c>
      <c r="G135" s="23">
        <v>343</v>
      </c>
      <c r="H135" s="15"/>
      <c r="J135" s="5"/>
      <c r="K135" s="5"/>
      <c r="L135" s="5"/>
      <c r="M135" s="5"/>
      <c r="N135" s="5"/>
      <c r="O135" s="5"/>
      <c r="P135" s="5"/>
      <c r="Q135" s="5">
        <v>140</v>
      </c>
      <c r="R135" s="5"/>
      <c r="S135" s="5">
        <f>54+95+54</f>
        <v>203</v>
      </c>
      <c r="T135" s="5"/>
      <c r="U135" s="5"/>
      <c r="V135" s="5"/>
      <c r="W135" s="5"/>
      <c r="X135" s="5"/>
      <c r="Y135" s="5"/>
      <c r="Z135" s="5">
        <f t="shared" si="1"/>
        <v>343</v>
      </c>
    </row>
    <row r="136" spans="1:26" x14ac:dyDescent="0.2">
      <c r="A136" s="25" t="s">
        <v>261</v>
      </c>
      <c r="B136" s="25" t="s">
        <v>260</v>
      </c>
      <c r="C136" s="26">
        <v>56136</v>
      </c>
      <c r="D136" s="25" t="s">
        <v>263</v>
      </c>
      <c r="E136" s="17">
        <v>11691009</v>
      </c>
      <c r="G136" s="23">
        <v>203</v>
      </c>
      <c r="H136" s="15"/>
      <c r="J136" s="5"/>
      <c r="K136" s="5"/>
      <c r="L136" s="5"/>
      <c r="M136" s="5"/>
      <c r="N136" s="5"/>
      <c r="O136" s="5"/>
      <c r="P136" s="5"/>
      <c r="Q136" s="5"/>
      <c r="R136" s="5"/>
      <c r="S136" s="5">
        <v>203</v>
      </c>
      <c r="T136" s="5"/>
      <c r="U136" s="5"/>
      <c r="V136" s="5"/>
      <c r="W136" s="5"/>
      <c r="X136" s="5"/>
      <c r="Y136" s="5"/>
      <c r="Z136" s="5">
        <f t="shared" si="1"/>
        <v>203</v>
      </c>
    </row>
    <row r="137" spans="1:26" x14ac:dyDescent="0.2">
      <c r="A137" s="25" t="s">
        <v>261</v>
      </c>
      <c r="B137" s="25" t="s">
        <v>260</v>
      </c>
      <c r="C137" s="26">
        <v>56136</v>
      </c>
      <c r="D137" s="25" t="s">
        <v>264</v>
      </c>
      <c r="E137" s="17">
        <v>11691009</v>
      </c>
      <c r="G137" s="23">
        <v>280</v>
      </c>
      <c r="H137" s="15"/>
      <c r="J137" s="5"/>
      <c r="K137" s="5"/>
      <c r="L137" s="5"/>
      <c r="M137" s="5"/>
      <c r="N137" s="5"/>
      <c r="O137" s="5"/>
      <c r="P137" s="5"/>
      <c r="Q137" s="5">
        <v>280</v>
      </c>
      <c r="R137" s="5"/>
      <c r="S137" s="5"/>
      <c r="T137" s="5"/>
      <c r="U137" s="5"/>
      <c r="V137" s="5"/>
      <c r="W137" s="5"/>
      <c r="X137" s="5"/>
      <c r="Y137" s="5"/>
      <c r="Z137" s="5">
        <f t="shared" ref="Z137:Z147" si="2">SUM(J137:Y137)</f>
        <v>280</v>
      </c>
    </row>
    <row r="138" spans="1:26" x14ac:dyDescent="0.2">
      <c r="A138" s="25" t="s">
        <v>261</v>
      </c>
      <c r="B138" s="25" t="s">
        <v>260</v>
      </c>
      <c r="C138" s="26">
        <v>56136</v>
      </c>
      <c r="D138" s="25" t="s">
        <v>265</v>
      </c>
      <c r="E138" s="17">
        <v>11691009</v>
      </c>
      <c r="G138" s="23">
        <v>280</v>
      </c>
      <c r="H138" s="15"/>
      <c r="J138" s="5"/>
      <c r="K138" s="5"/>
      <c r="L138" s="5"/>
      <c r="M138" s="5"/>
      <c r="N138" s="5"/>
      <c r="O138" s="5"/>
      <c r="P138" s="5"/>
      <c r="Q138" s="5">
        <v>280</v>
      </c>
      <c r="R138" s="5"/>
      <c r="S138" s="5"/>
      <c r="T138" s="5"/>
      <c r="U138" s="5"/>
      <c r="V138" s="5"/>
      <c r="W138" s="5"/>
      <c r="X138" s="5"/>
      <c r="Y138" s="5"/>
      <c r="Z138" s="5">
        <f t="shared" si="2"/>
        <v>280</v>
      </c>
    </row>
    <row r="139" spans="1:26" x14ac:dyDescent="0.2">
      <c r="A139" s="25" t="s">
        <v>58</v>
      </c>
      <c r="B139" s="25" t="s">
        <v>260</v>
      </c>
      <c r="C139" s="26">
        <v>56046</v>
      </c>
      <c r="D139" s="25" t="s">
        <v>266</v>
      </c>
      <c r="E139" s="17" t="s">
        <v>267</v>
      </c>
      <c r="G139" s="23">
        <v>2396.5100000000002</v>
      </c>
      <c r="H139" s="15"/>
      <c r="J139" s="5">
        <v>800</v>
      </c>
      <c r="K139" s="5"/>
      <c r="L139" s="5">
        <v>300</v>
      </c>
      <c r="M139" s="5">
        <v>5</v>
      </c>
      <c r="N139" s="5"/>
      <c r="O139" s="5">
        <v>1200</v>
      </c>
      <c r="P139" s="5">
        <v>122.38</v>
      </c>
      <c r="Q139" s="5"/>
      <c r="R139" s="5"/>
      <c r="S139" s="5"/>
      <c r="T139" s="5"/>
      <c r="U139" s="5">
        <v>-30.87</v>
      </c>
      <c r="V139" s="5"/>
      <c r="W139" s="5"/>
      <c r="X139" s="5"/>
      <c r="Y139" s="5"/>
      <c r="Z139" s="5">
        <f t="shared" si="2"/>
        <v>2396.5100000000002</v>
      </c>
    </row>
    <row r="140" spans="1:26" x14ac:dyDescent="0.2">
      <c r="A140" s="25" t="s">
        <v>14</v>
      </c>
      <c r="B140" s="25" t="s">
        <v>260</v>
      </c>
      <c r="C140" s="26">
        <v>56047</v>
      </c>
      <c r="D140" s="25" t="s">
        <v>268</v>
      </c>
      <c r="E140" s="17" t="s">
        <v>269</v>
      </c>
      <c r="G140" s="23">
        <v>1946.63</v>
      </c>
      <c r="H140" s="15"/>
      <c r="J140" s="5"/>
      <c r="K140" s="5">
        <v>1100</v>
      </c>
      <c r="L140" s="5">
        <v>300</v>
      </c>
      <c r="M140" s="5">
        <v>42.5</v>
      </c>
      <c r="N140" s="5">
        <v>300</v>
      </c>
      <c r="O140" s="5"/>
      <c r="P140" s="5">
        <f>42.5*2</f>
        <v>85</v>
      </c>
      <c r="Q140" s="5"/>
      <c r="R140" s="5"/>
      <c r="S140" s="5"/>
      <c r="T140" s="5"/>
      <c r="U140" s="5">
        <v>-30.87</v>
      </c>
      <c r="V140" s="5"/>
      <c r="W140" s="5">
        <f>150</f>
        <v>150</v>
      </c>
      <c r="X140" s="5"/>
      <c r="Y140" s="5"/>
      <c r="Z140" s="5">
        <f t="shared" si="2"/>
        <v>1946.63</v>
      </c>
    </row>
    <row r="141" spans="1:26" x14ac:dyDescent="0.2">
      <c r="A141" s="25" t="s">
        <v>15</v>
      </c>
      <c r="B141" s="25" t="s">
        <v>260</v>
      </c>
      <c r="C141" s="26">
        <v>56048</v>
      </c>
      <c r="D141" s="25" t="s">
        <v>270</v>
      </c>
      <c r="E141" s="17" t="s">
        <v>271</v>
      </c>
      <c r="G141" s="23">
        <v>1391.63</v>
      </c>
      <c r="H141" s="15"/>
      <c r="J141" s="5">
        <v>800</v>
      </c>
      <c r="K141" s="5"/>
      <c r="L141" s="5">
        <v>300</v>
      </c>
      <c r="M141" s="5">
        <v>11.25</v>
      </c>
      <c r="N141" s="5">
        <v>300</v>
      </c>
      <c r="O141" s="5"/>
      <c r="P141" s="5">
        <v>11.25</v>
      </c>
      <c r="Q141" s="5"/>
      <c r="R141" s="5"/>
      <c r="S141" s="5"/>
      <c r="T141" s="5"/>
      <c r="U141" s="5">
        <v>-30.87</v>
      </c>
      <c r="V141" s="5"/>
      <c r="W141" s="5"/>
      <c r="X141" s="5"/>
      <c r="Y141" s="5"/>
      <c r="Z141" s="5">
        <f t="shared" si="2"/>
        <v>1391.63</v>
      </c>
    </row>
    <row r="142" spans="1:26" x14ac:dyDescent="0.2">
      <c r="A142" s="25" t="s">
        <v>16</v>
      </c>
      <c r="B142" s="25" t="s">
        <v>260</v>
      </c>
      <c r="C142" s="26">
        <v>56049</v>
      </c>
      <c r="D142" s="25" t="s">
        <v>272</v>
      </c>
      <c r="E142" s="17" t="s">
        <v>273</v>
      </c>
      <c r="G142" s="15">
        <v>1449.39</v>
      </c>
      <c r="H142" s="15"/>
      <c r="J142" s="5">
        <v>800</v>
      </c>
      <c r="K142" s="5"/>
      <c r="L142" s="5">
        <v>300</v>
      </c>
      <c r="M142" s="5">
        <v>25</v>
      </c>
      <c r="N142" s="5">
        <v>300</v>
      </c>
      <c r="O142" s="5"/>
      <c r="P142" s="5">
        <v>25</v>
      </c>
      <c r="Q142" s="5"/>
      <c r="R142" s="5"/>
      <c r="S142" s="5"/>
      <c r="T142" s="5"/>
      <c r="U142" s="5">
        <v>-0.61</v>
      </c>
      <c r="V142" s="5"/>
      <c r="W142" s="5"/>
      <c r="X142" s="5"/>
      <c r="Y142" s="5"/>
      <c r="Z142" s="5">
        <f t="shared" si="2"/>
        <v>1449.39</v>
      </c>
    </row>
    <row r="143" spans="1:26" x14ac:dyDescent="0.2">
      <c r="A143" s="25" t="s">
        <v>17</v>
      </c>
      <c r="B143" s="25" t="s">
        <v>260</v>
      </c>
      <c r="C143" s="26">
        <v>56050</v>
      </c>
      <c r="D143" s="25" t="s">
        <v>274</v>
      </c>
      <c r="E143" s="17" t="s">
        <v>275</v>
      </c>
      <c r="G143" s="23">
        <v>1446.15</v>
      </c>
      <c r="H143" s="15"/>
      <c r="J143" s="5">
        <v>800</v>
      </c>
      <c r="K143" s="5"/>
      <c r="L143" s="5">
        <v>300</v>
      </c>
      <c r="M143" s="5">
        <v>23.75</v>
      </c>
      <c r="N143" s="5">
        <v>300</v>
      </c>
      <c r="O143" s="5"/>
      <c r="P143" s="5">
        <v>23.75</v>
      </c>
      <c r="Q143" s="5"/>
      <c r="R143" s="5"/>
      <c r="S143" s="5"/>
      <c r="T143" s="5"/>
      <c r="U143" s="5">
        <v>-1.35</v>
      </c>
      <c r="V143" s="5"/>
      <c r="W143" s="5"/>
      <c r="X143" s="5"/>
      <c r="Y143" s="5"/>
      <c r="Z143" s="5">
        <f t="shared" si="2"/>
        <v>1446.15</v>
      </c>
    </row>
    <row r="144" spans="1:26" x14ac:dyDescent="0.2">
      <c r="A144" s="25" t="s">
        <v>18</v>
      </c>
      <c r="B144" s="25" t="s">
        <v>260</v>
      </c>
      <c r="C144" s="26">
        <v>56051</v>
      </c>
      <c r="D144" s="25" t="s">
        <v>276</v>
      </c>
      <c r="E144" s="17" t="s">
        <v>277</v>
      </c>
      <c r="G144" s="23">
        <v>1420.39</v>
      </c>
      <c r="H144" s="15"/>
      <c r="J144" s="5">
        <v>800</v>
      </c>
      <c r="K144" s="5"/>
      <c r="L144" s="5">
        <v>300</v>
      </c>
      <c r="M144" s="5">
        <v>25.63</v>
      </c>
      <c r="N144" s="5">
        <v>300</v>
      </c>
      <c r="O144" s="5"/>
      <c r="P144" s="5">
        <v>25.63</v>
      </c>
      <c r="Q144" s="5"/>
      <c r="R144" s="5"/>
      <c r="S144" s="5"/>
      <c r="T144" s="5"/>
      <c r="U144" s="5">
        <v>-30.87</v>
      </c>
      <c r="V144" s="5"/>
      <c r="W144" s="5"/>
      <c r="X144" s="5"/>
      <c r="Y144" s="5"/>
      <c r="Z144" s="5">
        <f t="shared" si="2"/>
        <v>1420.3900000000003</v>
      </c>
    </row>
    <row r="145" spans="1:26" x14ac:dyDescent="0.2">
      <c r="A145" s="25" t="s">
        <v>70</v>
      </c>
      <c r="B145" s="25" t="s">
        <v>260</v>
      </c>
      <c r="C145" s="26">
        <v>56052</v>
      </c>
      <c r="D145" s="25" t="s">
        <v>278</v>
      </c>
      <c r="E145" s="17" t="s">
        <v>279</v>
      </c>
      <c r="G145" s="23">
        <v>1407.5</v>
      </c>
      <c r="H145" s="15"/>
      <c r="J145" s="5">
        <v>800</v>
      </c>
      <c r="K145" s="5"/>
      <c r="L145" s="5">
        <v>300</v>
      </c>
      <c r="M145" s="5">
        <v>3.75</v>
      </c>
      <c r="N145" s="5">
        <v>300</v>
      </c>
      <c r="O145" s="5"/>
      <c r="P145" s="5">
        <v>3.75</v>
      </c>
      <c r="Q145" s="5"/>
      <c r="R145" s="5"/>
      <c r="S145" s="5"/>
      <c r="T145" s="5"/>
      <c r="U145" s="5"/>
      <c r="V145" s="5"/>
      <c r="W145" s="5"/>
      <c r="X145" s="5"/>
      <c r="Y145" s="5"/>
      <c r="Z145" s="5">
        <f t="shared" si="2"/>
        <v>1407.5</v>
      </c>
    </row>
    <row r="146" spans="1:26" x14ac:dyDescent="0.2">
      <c r="A146" s="27"/>
      <c r="B146" s="25" t="s">
        <v>55</v>
      </c>
      <c r="C146" s="28"/>
      <c r="D146" s="25" t="s">
        <v>280</v>
      </c>
      <c r="E146" s="16"/>
      <c r="G146" s="23">
        <v>698.3</v>
      </c>
      <c r="H146" s="15"/>
      <c r="J146" s="5"/>
      <c r="K146" s="5"/>
      <c r="L146" s="5"/>
      <c r="M146" s="5"/>
      <c r="N146" s="5"/>
      <c r="O146" s="5"/>
      <c r="P146" s="5"/>
      <c r="Q146" s="5"/>
      <c r="R146" s="5">
        <v>698.3</v>
      </c>
      <c r="S146" s="5"/>
      <c r="T146" s="5"/>
      <c r="U146" s="5"/>
      <c r="V146" s="5"/>
      <c r="W146" s="5"/>
      <c r="X146" s="5"/>
      <c r="Y146" s="5"/>
      <c r="Z146" s="5">
        <f t="shared" si="2"/>
        <v>698.3</v>
      </c>
    </row>
    <row r="147" spans="1:26" x14ac:dyDescent="0.2">
      <c r="A147" s="27"/>
      <c r="B147" s="25" t="s">
        <v>55</v>
      </c>
      <c r="C147" s="28"/>
      <c r="D147" s="25" t="s">
        <v>204</v>
      </c>
      <c r="E147" s="16"/>
      <c r="G147" s="23">
        <v>500</v>
      </c>
      <c r="H147" s="1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>
        <v>500</v>
      </c>
      <c r="Y147" s="5"/>
      <c r="Z147" s="5">
        <f t="shared" si="2"/>
        <v>500</v>
      </c>
    </row>
    <row r="148" spans="1:26" x14ac:dyDescent="0.2">
      <c r="A148" s="29"/>
      <c r="B148" s="29"/>
      <c r="C148" s="30"/>
      <c r="D148" s="29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6" ht="13.5" thickBot="1" x14ac:dyDescent="0.25">
      <c r="A149" s="29"/>
      <c r="B149" s="29"/>
      <c r="C149" s="29"/>
      <c r="D149" s="29"/>
      <c r="G149" s="10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x14ac:dyDescent="0.2">
      <c r="A150" s="29"/>
      <c r="B150" s="29"/>
      <c r="C150" s="29"/>
      <c r="D150" s="29"/>
      <c r="G150" s="12">
        <f>SUM(G8:G147)</f>
        <v>148586.95000000007</v>
      </c>
      <c r="H150" s="12"/>
      <c r="J150" s="5">
        <f>SUM(J7:J148)</f>
        <v>57600</v>
      </c>
      <c r="K150" s="5">
        <f t="shared" ref="K150:Z150" si="3">SUM(K7:K148)</f>
        <v>13200</v>
      </c>
      <c r="L150" s="5">
        <f t="shared" si="3"/>
        <v>25200</v>
      </c>
      <c r="M150" s="5">
        <f t="shared" si="3"/>
        <v>1586.4900000000002</v>
      </c>
      <c r="N150" s="5">
        <f t="shared" si="3"/>
        <v>1800</v>
      </c>
      <c r="O150" s="5">
        <f t="shared" si="3"/>
        <v>10800</v>
      </c>
      <c r="P150" s="5">
        <f t="shared" si="3"/>
        <v>1344.02</v>
      </c>
      <c r="Q150" s="5">
        <f t="shared" si="3"/>
        <v>7120</v>
      </c>
      <c r="R150" s="5">
        <f t="shared" si="3"/>
        <v>6677.5700000000006</v>
      </c>
      <c r="S150" s="5">
        <f t="shared" si="3"/>
        <v>854.2</v>
      </c>
      <c r="T150" s="5">
        <f t="shared" si="3"/>
        <v>171</v>
      </c>
      <c r="U150" s="5">
        <f t="shared" si="3"/>
        <v>-1.7408297026122455E-13</v>
      </c>
      <c r="V150" s="5">
        <f t="shared" si="3"/>
        <v>11595.97</v>
      </c>
      <c r="W150" s="5">
        <f t="shared" si="3"/>
        <v>6669.4000000000005</v>
      </c>
      <c r="X150" s="5">
        <f t="shared" si="3"/>
        <v>3268.3</v>
      </c>
      <c r="Y150" s="5">
        <f t="shared" si="3"/>
        <v>700</v>
      </c>
      <c r="Z150" s="5">
        <f t="shared" si="3"/>
        <v>148586.95000000007</v>
      </c>
    </row>
    <row r="151" spans="1:26" x14ac:dyDescent="0.2">
      <c r="A151" s="29"/>
      <c r="B151" s="29"/>
      <c r="C151" s="29"/>
      <c r="D151" s="29"/>
    </row>
    <row r="152" spans="1:26" x14ac:dyDescent="0.2">
      <c r="A152" s="29"/>
      <c r="B152" s="29"/>
      <c r="C152" s="29"/>
      <c r="D152" s="29"/>
    </row>
  </sheetData>
  <mergeCells count="1">
    <mergeCell ref="J4:Z4"/>
  </mergeCells>
  <pageMargins left="0" right="0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Account 930.30</vt:lpstr>
      <vt:lpstr>'Account 930.30'!Print_Titles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Jennie Phelps</cp:lastModifiedBy>
  <cp:lastPrinted>2023-06-16T13:49:41Z</cp:lastPrinted>
  <dcterms:created xsi:type="dcterms:W3CDTF">2016-03-07T19:51:41Z</dcterms:created>
  <dcterms:modified xsi:type="dcterms:W3CDTF">2023-06-16T13:50:03Z</dcterms:modified>
</cp:coreProperties>
</file>