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LG-NAS\Share\2005\HCWA\2023 HCWA\PSC Filings 23\July 23 PSC Filings\"/>
    </mc:Choice>
  </mc:AlternateContent>
  <xr:revisionPtr revIDLastSave="0" documentId="8_{46FF0CD3-6AFA-41F8-B832-7D61ADD36521}" xr6:coauthVersionLast="47" xr6:coauthVersionMax="47" xr10:uidLastSave="{00000000-0000-0000-0000-000000000000}"/>
  <bookViews>
    <workbookView xWindow="-120" yWindow="-120" windowWidth="29040" windowHeight="15720" xr2:uid="{0D004B23-381D-4EFD-923F-AB463C9C4B6D}"/>
  </bookViews>
  <sheets>
    <sheet name="Existing Water Income" sheetId="2" r:id="rId1"/>
    <sheet name="Forecasted Water Income" sheetId="3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G41" i="2" l="1"/>
  <c r="G39" i="2"/>
  <c r="G9" i="3"/>
  <c r="G24" i="3"/>
  <c r="G41" i="3"/>
  <c r="E39" i="2"/>
  <c r="G33" i="2"/>
  <c r="E33" i="2"/>
  <c r="E27" i="2"/>
  <c r="E21" i="2"/>
  <c r="E39" i="3"/>
  <c r="E33" i="3"/>
  <c r="E27" i="3"/>
  <c r="E41" i="3" s="1"/>
  <c r="E21" i="3"/>
  <c r="E14" i="3"/>
  <c r="G39" i="3"/>
  <c r="G33" i="3"/>
  <c r="G27" i="3"/>
  <c r="G21" i="3"/>
  <c r="G14" i="3"/>
  <c r="F39" i="3"/>
  <c r="F33" i="3"/>
  <c r="F27" i="3"/>
  <c r="F21" i="3"/>
  <c r="F14" i="3"/>
  <c r="F39" i="2"/>
  <c r="F33" i="2"/>
  <c r="F27" i="2"/>
  <c r="F21" i="2"/>
  <c r="F14" i="2"/>
  <c r="G38" i="2"/>
  <c r="G37" i="2"/>
  <c r="G36" i="2"/>
  <c r="G32" i="2"/>
  <c r="G31" i="2"/>
  <c r="G30" i="2"/>
  <c r="G26" i="2"/>
  <c r="G25" i="2"/>
  <c r="G24" i="2"/>
  <c r="G27" i="2" s="1"/>
  <c r="G20" i="2"/>
  <c r="G19" i="2"/>
  <c r="G18" i="2"/>
  <c r="G17" i="2"/>
  <c r="E14" i="2"/>
  <c r="G13" i="2"/>
  <c r="G12" i="2"/>
  <c r="G11" i="2"/>
  <c r="G10" i="2"/>
  <c r="G9" i="2"/>
  <c r="G17" i="3"/>
  <c r="G30" i="3"/>
  <c r="G36" i="3"/>
  <c r="G38" i="3"/>
  <c r="G37" i="3"/>
  <c r="G32" i="3"/>
  <c r="G31" i="3"/>
  <c r="G26" i="3"/>
  <c r="G25" i="3"/>
  <c r="G11" i="3"/>
  <c r="G12" i="3"/>
  <c r="G13" i="3"/>
  <c r="G10" i="3"/>
  <c r="E41" i="2" l="1"/>
  <c r="F41" i="3"/>
  <c r="F41" i="2"/>
  <c r="G21" i="2"/>
  <c r="G14" i="2"/>
  <c r="G19" i="3" l="1"/>
  <c r="G20" i="3"/>
  <c r="G18" i="3"/>
</calcChain>
</file>

<file path=xl/sharedStrings.xml><?xml version="1.0" encoding="utf-8"?>
<sst xmlns="http://schemas.openxmlformats.org/spreadsheetml/2006/main" count="96" uniqueCount="28">
  <si>
    <t>Residential</t>
  </si>
  <si>
    <t>Usage</t>
  </si>
  <si>
    <t>5/8" x 3/4" meter</t>
  </si>
  <si>
    <t xml:space="preserve"> </t>
  </si>
  <si>
    <t>3/4" meter</t>
  </si>
  <si>
    <t>Totals</t>
  </si>
  <si>
    <t>1" meter</t>
  </si>
  <si>
    <t>1.5" meter</t>
  </si>
  <si>
    <t>2" meter</t>
  </si>
  <si>
    <t>MONTHLY WATER USAGE</t>
  </si>
  <si>
    <t>AVERAGE</t>
  </si>
  <si>
    <t>RATE</t>
  </si>
  <si>
    <t>Income</t>
  </si>
  <si>
    <t>Sub-Total</t>
  </si>
  <si>
    <t>XXV. FORECAST OF WATER - INCOME -  EXISTING SYSTEM</t>
  </si>
  <si>
    <t>0 - 10,000 Gal</t>
  </si>
  <si>
    <t>10,001 - 50,000 Gal</t>
  </si>
  <si>
    <t>50,000 &amp; Over</t>
  </si>
  <si>
    <t>0 - 15,000 Gal</t>
  </si>
  <si>
    <t>15,001 - 50,000 Gal</t>
  </si>
  <si>
    <t>0 - 5,000 Gal</t>
  </si>
  <si>
    <t>5,001 - 50,000 Gal</t>
  </si>
  <si>
    <t>0 - 3,000 Gal</t>
  </si>
  <si>
    <t>3,001 - 5,000 Gal</t>
  </si>
  <si>
    <t>0 - 2,000 Gal</t>
  </si>
  <si>
    <t>2,001 - 3,000 Gal.</t>
  </si>
  <si>
    <t>No. of</t>
  </si>
  <si>
    <t>Bills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</si>
</sst>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7"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;;;"/>
    <numFmt numFmtId="166" formatCode="_(&quot;$&quot;* #,##0.00000_);_(&quot;$&quot;* \(#,##0.00000\);_(&quot;$&quot;* &quot;-&quot;??_);_(@_)"/>
    <numFmt numFmtId="167" formatCode="&quot;$&quot;#,##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Helv"/>
    </font>
    <font>
      <sz val="10"/>
      <name val="Helvetica"/>
      <family val="2"/>
    </font>
    <font>
      <b/>
      <i/>
      <u/>
      <sz val="10"/>
      <name val="Helvetica"/>
    </font>
    <font>
      <sz val="8"/>
      <name val="Helvetica"/>
      <family val="2"/>
    </font>
    <font>
      <i/>
      <sz val="10"/>
      <name val="Helvetica"/>
    </font>
    <font>
      <sz val="10"/>
      <name val="Arial"/>
      <family val="2"/>
    </font>
    <font>
      <b/>
      <sz val="10"/>
      <name val="Arial"/>
      <family val="2"/>
    </font>
    <font>
      <u/>
      <sz val="10"/>
      <name val="Arial"/>
      <family val="2"/>
    </font>
    <font>
      <sz val="10"/>
      <color indexed="9"/>
      <name val="Arial"/>
      <family val="2"/>
    </font>
    <font>
      <sz val="10"/>
      <color indexed="50"/>
      <name val="Arial"/>
      <family val="2"/>
    </font>
    <font>
      <u/>
      <sz val="10"/>
      <color indexed="50"/>
      <name val="Arial"/>
      <family val="2"/>
    </font>
    <font>
      <sz val="10"/>
      <color indexed="28"/>
      <name val="Arial"/>
      <family val="2"/>
    </font>
    <font>
      <i/>
      <sz val="10"/>
      <name val="Arial"/>
      <family val="2"/>
    </font>
    <font>
      <i/>
      <sz val="10"/>
      <color indexed="28"/>
      <name val="Arial"/>
      <family val="2"/>
    </font>
    <font>
      <sz val="10"/>
      <color rgb="FF7030A0"/>
      <name val="Arial"/>
      <family val="2"/>
    </font>
    <font>
      <i/>
      <sz val="10"/>
      <color rgb="FF7030A0"/>
      <name val="Arial"/>
      <family val="2"/>
    </font>
    <font>
      <b/>
      <sz val="10"/>
      <color rgb="FF7030A0"/>
      <name val="Arial"/>
      <family val="2"/>
    </font>
    <font>
      <sz val="10"/>
      <name val="Helvetica"/>
    </font>
  </fonts>
  <fills count="3">
    <fill>
      <patternFill patternType="none"/>
    </fill>
    <fill>
      <patternFill patternType="gray125"/>
    </fill>
    <fill>
      <patternFill patternType="gray125">
        <fgColor indexed="8"/>
      </patternFill>
    </fill>
  </fills>
  <borders count="8">
    <border>
      <left/>
      <right/>
      <top/>
      <bottom/>
      <diagonal/>
    </border>
    <border>
      <left/>
      <right/>
      <top/>
      <bottom style="thin">
        <color indexed="8"/>
      </bottom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8"/>
      </left>
      <right style="thin">
        <color indexed="64"/>
      </right>
      <top style="thin">
        <color indexed="8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</borders>
  <cellStyleXfs count="4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164" fontId="2" fillId="0" borderId="0"/>
  </cellStyleXfs>
  <cellXfs count="53">
    <xf numFmtId="0" fontId="0" fillId="0" borderId="0" xfId="0"/>
    <xf numFmtId="164" fontId="3" fillId="0" borderId="0" xfId="3" applyFont="1"/>
    <xf numFmtId="164" fontId="4" fillId="0" borderId="0" xfId="3" applyFont="1"/>
    <xf numFmtId="164" fontId="5" fillId="0" borderId="0" xfId="3" applyFont="1"/>
    <xf numFmtId="164" fontId="3" fillId="0" borderId="0" xfId="3" applyFont="1" applyAlignment="1">
      <alignment horizontal="left"/>
    </xf>
    <xf numFmtId="37" fontId="3" fillId="0" borderId="0" xfId="3" applyNumberFormat="1" applyFont="1"/>
    <xf numFmtId="37" fontId="3" fillId="0" borderId="2" xfId="3" applyNumberFormat="1" applyFont="1" applyBorder="1"/>
    <xf numFmtId="37" fontId="6" fillId="0" borderId="0" xfId="3" applyNumberFormat="1" applyFont="1"/>
    <xf numFmtId="0" fontId="7" fillId="0" borderId="0" xfId="0" applyFont="1"/>
    <xf numFmtId="37" fontId="7" fillId="0" borderId="0" xfId="3" applyNumberFormat="1" applyFont="1"/>
    <xf numFmtId="164" fontId="8" fillId="0" borderId="0" xfId="3" applyFont="1" applyAlignment="1">
      <alignment horizontal="left"/>
    </xf>
    <xf numFmtId="164" fontId="7" fillId="0" borderId="0" xfId="3" applyFont="1"/>
    <xf numFmtId="164" fontId="9" fillId="0" borderId="0" xfId="3" applyFont="1"/>
    <xf numFmtId="164" fontId="9" fillId="0" borderId="0" xfId="3" applyFont="1" applyAlignment="1">
      <alignment horizontal="left"/>
    </xf>
    <xf numFmtId="0" fontId="10" fillId="0" borderId="0" xfId="0" applyFont="1" applyProtection="1">
      <protection hidden="1"/>
    </xf>
    <xf numFmtId="164" fontId="11" fillId="0" borderId="0" xfId="3" applyFont="1"/>
    <xf numFmtId="164" fontId="9" fillId="0" borderId="1" xfId="3" applyFont="1" applyBorder="1"/>
    <xf numFmtId="164" fontId="7" fillId="0" borderId="1" xfId="3" applyFont="1" applyBorder="1" applyAlignment="1">
      <alignment horizontal="left"/>
    </xf>
    <xf numFmtId="164" fontId="7" fillId="0" borderId="1" xfId="3" applyFont="1" applyBorder="1"/>
    <xf numFmtId="164" fontId="7" fillId="0" borderId="3" xfId="3" applyFont="1" applyBorder="1" applyAlignment="1">
      <alignment horizontal="center"/>
    </xf>
    <xf numFmtId="164" fontId="7" fillId="0" borderId="5" xfId="3" applyFont="1" applyBorder="1" applyAlignment="1">
      <alignment horizontal="center"/>
    </xf>
    <xf numFmtId="164" fontId="9" fillId="0" borderId="2" xfId="3" applyFont="1" applyBorder="1" applyAlignment="1">
      <alignment horizontal="left"/>
    </xf>
    <xf numFmtId="164" fontId="7" fillId="0" borderId="2" xfId="3" applyFont="1" applyBorder="1"/>
    <xf numFmtId="164" fontId="7" fillId="0" borderId="6" xfId="3" applyFont="1" applyBorder="1" applyAlignment="1">
      <alignment horizontal="center"/>
    </xf>
    <xf numFmtId="164" fontId="7" fillId="0" borderId="6" xfId="3" applyFont="1" applyBorder="1"/>
    <xf numFmtId="165" fontId="11" fillId="0" borderId="0" xfId="3" applyNumberFormat="1" applyFont="1"/>
    <xf numFmtId="164" fontId="7" fillId="0" borderId="0" xfId="3" applyFont="1" applyAlignment="1">
      <alignment horizontal="center"/>
    </xf>
    <xf numFmtId="44" fontId="11" fillId="0" borderId="0" xfId="2" applyFont="1"/>
    <xf numFmtId="37" fontId="13" fillId="0" borderId="0" xfId="3" applyNumberFormat="1" applyFont="1"/>
    <xf numFmtId="37" fontId="7" fillId="0" borderId="2" xfId="3" applyNumberFormat="1" applyFont="1" applyBorder="1"/>
    <xf numFmtId="37" fontId="13" fillId="0" borderId="2" xfId="3" applyNumberFormat="1" applyFont="1" applyBorder="1"/>
    <xf numFmtId="164" fontId="14" fillId="0" borderId="0" xfId="3" applyFont="1"/>
    <xf numFmtId="37" fontId="14" fillId="0" borderId="0" xfId="3" applyNumberFormat="1" applyFont="1"/>
    <xf numFmtId="42" fontId="15" fillId="0" borderId="0" xfId="3" applyNumberFormat="1" applyFont="1"/>
    <xf numFmtId="3" fontId="7" fillId="0" borderId="0" xfId="3" applyNumberFormat="1" applyFont="1" applyAlignment="1">
      <alignment horizontal="right"/>
    </xf>
    <xf numFmtId="164" fontId="14" fillId="0" borderId="0" xfId="2" applyNumberFormat="1" applyFont="1"/>
    <xf numFmtId="1" fontId="14" fillId="0" borderId="0" xfId="2" applyNumberFormat="1" applyFont="1"/>
    <xf numFmtId="164" fontId="8" fillId="0" borderId="4" xfId="3" applyFont="1" applyBorder="1"/>
    <xf numFmtId="3" fontId="8" fillId="0" borderId="4" xfId="3" applyNumberFormat="1" applyFont="1" applyBorder="1"/>
    <xf numFmtId="42" fontId="18" fillId="0" borderId="4" xfId="1" applyNumberFormat="1" applyFont="1" applyBorder="1"/>
    <xf numFmtId="164" fontId="12" fillId="0" borderId="7" xfId="3" applyFont="1" applyBorder="1"/>
    <xf numFmtId="164" fontId="7" fillId="2" borderId="0" xfId="3" applyFont="1" applyFill="1" applyAlignment="1">
      <alignment horizontal="center"/>
    </xf>
    <xf numFmtId="164" fontId="12" fillId="0" borderId="6" xfId="3" applyFont="1" applyBorder="1" applyAlignment="1">
      <alignment horizontal="right"/>
    </xf>
    <xf numFmtId="164" fontId="7" fillId="2" borderId="6" xfId="3" applyFont="1" applyFill="1" applyBorder="1" applyAlignment="1">
      <alignment horizontal="center"/>
    </xf>
    <xf numFmtId="164" fontId="19" fillId="0" borderId="0" xfId="3" applyFont="1"/>
    <xf numFmtId="166" fontId="11" fillId="0" borderId="0" xfId="2" applyNumberFormat="1" applyFont="1"/>
    <xf numFmtId="166" fontId="11" fillId="0" borderId="2" xfId="2" applyNumberFormat="1" applyFont="1" applyBorder="1"/>
    <xf numFmtId="167" fontId="16" fillId="0" borderId="0" xfId="3" applyNumberFormat="1" applyFont="1"/>
    <xf numFmtId="167" fontId="16" fillId="0" borderId="2" xfId="3" applyNumberFormat="1" applyFont="1" applyBorder="1"/>
    <xf numFmtId="167" fontId="17" fillId="0" borderId="0" xfId="3" applyNumberFormat="1" applyFont="1"/>
    <xf numFmtId="3" fontId="7" fillId="0" borderId="2" xfId="3" applyNumberFormat="1" applyFont="1" applyBorder="1" applyAlignment="1">
      <alignment horizontal="right"/>
    </xf>
    <xf numFmtId="3" fontId="0" fillId="0" borderId="0" xfId="0" applyNumberFormat="1"/>
    <xf numFmtId="167" fontId="7" fillId="0" borderId="0" xfId="3" applyNumberFormat="1" applyFont="1"/>
  </cellXfs>
  <cellStyles count="4">
    <cellStyle name="Comma" xfId="1" builtinId="3"/>
    <cellStyle name="Currency" xfId="2" builtinId="4"/>
    <cellStyle name="Normal" xfId="0" builtinId="0"/>
    <cellStyle name="Normal_MTN-USE" xfId="3" xr:uid="{42EFFEAF-475A-4601-9793-76BC0CDBCD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017B0E3-AE99-48CC-8ECF-648295986023}">
  <dimension ref="A1:J47"/>
  <sheetViews>
    <sheetView tabSelected="1" workbookViewId="0">
      <selection activeCell="F41" sqref="F41"/>
    </sheetView>
  </sheetViews>
  <sheetFormatPr defaultRowHeight="15" x14ac:dyDescent="0.25"/>
  <cols>
    <col min="1" max="1" width="11" customWidth="1"/>
    <col min="2" max="2" width="10.7109375" customWidth="1"/>
    <col min="3" max="3" width="11.28515625" customWidth="1"/>
    <col min="4" max="4" width="10.140625" bestFit="1" customWidth="1"/>
    <col min="6" max="6" width="14.7109375" customWidth="1"/>
    <col min="7" max="7" width="11.85546875" bestFit="1" customWidth="1"/>
    <col min="10" max="10" width="13.140625" bestFit="1" customWidth="1"/>
  </cols>
  <sheetData>
    <row r="1" spans="1:7" x14ac:dyDescent="0.25">
      <c r="A1" s="11"/>
      <c r="B1" s="8"/>
      <c r="C1" s="10" t="s">
        <v>14</v>
      </c>
      <c r="D1" s="11"/>
      <c r="E1" s="11"/>
      <c r="F1" s="11"/>
      <c r="G1" s="11"/>
    </row>
    <row r="2" spans="1:7" x14ac:dyDescent="0.25">
      <c r="A2" s="11"/>
      <c r="B2" s="8"/>
      <c r="C2" s="11"/>
      <c r="D2" s="11"/>
      <c r="E2" s="11"/>
      <c r="F2" s="11"/>
      <c r="G2" s="11"/>
    </row>
    <row r="3" spans="1:7" x14ac:dyDescent="0.25">
      <c r="A3" s="11"/>
      <c r="B3" s="8"/>
      <c r="C3" s="11"/>
      <c r="D3" s="11"/>
      <c r="E3" s="11"/>
      <c r="F3" s="11"/>
      <c r="G3" s="8"/>
    </row>
    <row r="4" spans="1:7" x14ac:dyDescent="0.25">
      <c r="A4" s="8"/>
      <c r="B4" s="12"/>
      <c r="C4" s="13"/>
      <c r="D4" s="13"/>
      <c r="E4" s="14"/>
      <c r="F4" s="14"/>
    </row>
    <row r="5" spans="1:7" x14ac:dyDescent="0.25">
      <c r="A5" s="13" t="s">
        <v>9</v>
      </c>
      <c r="B5" s="11"/>
      <c r="C5" s="8"/>
      <c r="D5" s="15" t="s">
        <v>10</v>
      </c>
      <c r="E5" s="16"/>
      <c r="F5" s="17" t="s">
        <v>0</v>
      </c>
      <c r="G5" s="18"/>
    </row>
    <row r="6" spans="1:7" x14ac:dyDescent="0.25">
      <c r="A6" s="13"/>
      <c r="B6" s="11"/>
      <c r="C6" s="12"/>
      <c r="D6" s="40" t="s">
        <v>11</v>
      </c>
      <c r="E6" s="41" t="s">
        <v>26</v>
      </c>
      <c r="F6" s="19" t="s">
        <v>1</v>
      </c>
      <c r="G6" s="20" t="s">
        <v>12</v>
      </c>
    </row>
    <row r="7" spans="1:7" x14ac:dyDescent="0.25">
      <c r="A7" s="21"/>
      <c r="B7" s="22"/>
      <c r="C7" s="21"/>
      <c r="D7" s="42" t="s">
        <v>0</v>
      </c>
      <c r="E7" s="43" t="s">
        <v>27</v>
      </c>
      <c r="F7" s="23"/>
      <c r="G7" s="24"/>
    </row>
    <row r="8" spans="1:7" x14ac:dyDescent="0.25">
      <c r="A8" s="2" t="s">
        <v>2</v>
      </c>
      <c r="B8" s="1"/>
      <c r="C8" s="11"/>
      <c r="D8" s="25"/>
      <c r="E8" s="26"/>
      <c r="F8" s="26"/>
      <c r="G8" s="11"/>
    </row>
    <row r="9" spans="1:7" x14ac:dyDescent="0.25">
      <c r="A9" s="4" t="s">
        <v>24</v>
      </c>
      <c r="B9" s="1"/>
      <c r="C9" s="5"/>
      <c r="D9" s="27">
        <v>20.53</v>
      </c>
      <c r="E9" s="5">
        <v>73728</v>
      </c>
      <c r="F9" s="9">
        <v>147456000</v>
      </c>
      <c r="G9" s="28">
        <f>D9*E9</f>
        <v>1513635.8400000001</v>
      </c>
    </row>
    <row r="10" spans="1:7" x14ac:dyDescent="0.25">
      <c r="A10" s="4" t="s">
        <v>25</v>
      </c>
      <c r="B10" s="1"/>
      <c r="C10" s="5"/>
      <c r="D10" s="45">
        <v>7.9500000000000005E-3</v>
      </c>
      <c r="E10" s="5">
        <v>46884</v>
      </c>
      <c r="F10" s="9">
        <v>46884000</v>
      </c>
      <c r="G10" s="28">
        <f>D10*F10</f>
        <v>372727.80000000005</v>
      </c>
    </row>
    <row r="11" spans="1:7" x14ac:dyDescent="0.25">
      <c r="A11" s="4" t="s">
        <v>23</v>
      </c>
      <c r="B11" s="1"/>
      <c r="C11" s="5"/>
      <c r="D11" s="45">
        <v>7.77E-3</v>
      </c>
      <c r="E11" s="5">
        <v>31896</v>
      </c>
      <c r="F11" s="9">
        <v>63792000</v>
      </c>
      <c r="G11" s="28">
        <f t="shared" ref="G11:G13" si="0">D11*F11</f>
        <v>495663.84</v>
      </c>
    </row>
    <row r="12" spans="1:7" x14ac:dyDescent="0.25">
      <c r="A12" s="4" t="s">
        <v>21</v>
      </c>
      <c r="B12" s="1"/>
      <c r="C12" s="5"/>
      <c r="D12" s="45">
        <v>7.2300000000000003E-3</v>
      </c>
      <c r="E12" s="5">
        <v>14208</v>
      </c>
      <c r="F12" s="9">
        <v>97820860</v>
      </c>
      <c r="G12" s="28">
        <f t="shared" si="0"/>
        <v>707244.81780000008</v>
      </c>
    </row>
    <row r="13" spans="1:7" x14ac:dyDescent="0.25">
      <c r="A13" s="4" t="s">
        <v>17</v>
      </c>
      <c r="B13" s="1"/>
      <c r="C13" s="6"/>
      <c r="D13" s="46">
        <v>6.3099999999999996E-3</v>
      </c>
      <c r="E13" s="6">
        <v>0</v>
      </c>
      <c r="F13" s="29">
        <v>0</v>
      </c>
      <c r="G13" s="30">
        <f t="shared" si="0"/>
        <v>0</v>
      </c>
    </row>
    <row r="14" spans="1:7" x14ac:dyDescent="0.25">
      <c r="A14" s="4"/>
      <c r="B14" s="1"/>
      <c r="C14" s="7" t="s">
        <v>13</v>
      </c>
      <c r="D14" s="27"/>
      <c r="E14" s="31">
        <f>SUM(E9:E13)</f>
        <v>166716</v>
      </c>
      <c r="F14" s="32">
        <f>SUM(F9:F13)</f>
        <v>355952860</v>
      </c>
      <c r="G14" s="33">
        <f>SUM(G9:G13)</f>
        <v>3089272.2977999998</v>
      </c>
    </row>
    <row r="15" spans="1:7" x14ac:dyDescent="0.25">
      <c r="A15" s="4"/>
      <c r="B15" s="1"/>
      <c r="C15" s="5" t="s">
        <v>3</v>
      </c>
      <c r="D15" s="9"/>
      <c r="E15" s="27" t="s">
        <v>3</v>
      </c>
      <c r="F15" s="27"/>
      <c r="G15" s="11" t="s">
        <v>3</v>
      </c>
    </row>
    <row r="16" spans="1:7" x14ac:dyDescent="0.25">
      <c r="A16" s="2" t="s">
        <v>4</v>
      </c>
      <c r="B16" s="1"/>
      <c r="C16" s="5"/>
      <c r="D16" s="9"/>
      <c r="E16" s="27"/>
      <c r="F16" s="27"/>
      <c r="G16" s="11"/>
    </row>
    <row r="17" spans="1:7" x14ac:dyDescent="0.25">
      <c r="A17" t="s">
        <v>22</v>
      </c>
      <c r="B17" s="3"/>
      <c r="C17" s="34"/>
      <c r="D17" s="27">
        <v>34.380000000000003</v>
      </c>
      <c r="E17" s="34">
        <v>60</v>
      </c>
      <c r="F17" s="9">
        <v>180000</v>
      </c>
      <c r="G17" s="47">
        <f>D17*E17</f>
        <v>2062.8000000000002</v>
      </c>
    </row>
    <row r="18" spans="1:7" x14ac:dyDescent="0.25">
      <c r="A18" t="s">
        <v>23</v>
      </c>
      <c r="B18" s="3"/>
      <c r="C18" s="34"/>
      <c r="D18" s="45">
        <v>7.77E-3</v>
      </c>
      <c r="E18" s="34">
        <v>60</v>
      </c>
      <c r="F18" s="9">
        <v>120000</v>
      </c>
      <c r="G18" s="47">
        <f>D18*F18</f>
        <v>932.4</v>
      </c>
    </row>
    <row r="19" spans="1:7" x14ac:dyDescent="0.25">
      <c r="A19" t="s">
        <v>21</v>
      </c>
      <c r="B19" s="3"/>
      <c r="C19" s="34"/>
      <c r="D19" s="45">
        <v>7.2300000000000003E-3</v>
      </c>
      <c r="E19" s="34">
        <v>12</v>
      </c>
      <c r="F19" s="9">
        <v>698840</v>
      </c>
      <c r="G19" s="47">
        <f t="shared" ref="G19:G20" si="1">D19*F19</f>
        <v>5052.6131999999998</v>
      </c>
    </row>
    <row r="20" spans="1:7" x14ac:dyDescent="0.25">
      <c r="A20" s="4" t="s">
        <v>17</v>
      </c>
      <c r="B20" s="3"/>
      <c r="C20" s="34"/>
      <c r="D20" s="46">
        <v>6.3099999999999996E-3</v>
      </c>
      <c r="E20" s="50">
        <v>0</v>
      </c>
      <c r="F20" s="29">
        <v>0</v>
      </c>
      <c r="G20" s="48">
        <f t="shared" si="1"/>
        <v>0</v>
      </c>
    </row>
    <row r="21" spans="1:7" x14ac:dyDescent="0.25">
      <c r="A21" s="4" t="s">
        <v>3</v>
      </c>
      <c r="B21" s="1"/>
      <c r="C21" s="7" t="s">
        <v>13</v>
      </c>
      <c r="D21" s="5" t="s">
        <v>3</v>
      </c>
      <c r="E21" s="35">
        <f>SUM(E17:E20)</f>
        <v>132</v>
      </c>
      <c r="F21" s="36">
        <f>SUM(F17:F20)</f>
        <v>998840</v>
      </c>
      <c r="G21" s="49">
        <f>SUM(G17:G20)</f>
        <v>8047.8132000000005</v>
      </c>
    </row>
    <row r="22" spans="1:7" x14ac:dyDescent="0.25">
      <c r="A22" s="4"/>
      <c r="B22" s="1"/>
      <c r="C22" s="5"/>
      <c r="D22" s="5"/>
      <c r="E22" s="27"/>
      <c r="F22" s="27"/>
      <c r="G22" s="11"/>
    </row>
    <row r="23" spans="1:7" x14ac:dyDescent="0.25">
      <c r="A23" s="2" t="s">
        <v>6</v>
      </c>
      <c r="B23" s="1"/>
      <c r="C23" s="5"/>
      <c r="D23" s="5" t="s">
        <v>3</v>
      </c>
      <c r="E23" s="27"/>
      <c r="F23" s="27"/>
      <c r="G23" s="11"/>
    </row>
    <row r="24" spans="1:7" x14ac:dyDescent="0.25">
      <c r="A24" s="44" t="s">
        <v>20</v>
      </c>
      <c r="B24" s="1"/>
      <c r="C24" s="5"/>
      <c r="D24" s="27">
        <v>44.02</v>
      </c>
      <c r="E24" s="5">
        <v>732</v>
      </c>
      <c r="F24" s="9">
        <v>13964000</v>
      </c>
      <c r="G24" s="28">
        <f>E24*D24</f>
        <v>32222.640000000003</v>
      </c>
    </row>
    <row r="25" spans="1:7" x14ac:dyDescent="0.25">
      <c r="A25" s="4" t="s">
        <v>21</v>
      </c>
      <c r="B25" s="1"/>
      <c r="C25" s="5"/>
      <c r="D25" s="45">
        <v>7.2300000000000003E-3</v>
      </c>
      <c r="E25" s="5">
        <v>0</v>
      </c>
      <c r="F25" s="9">
        <v>0</v>
      </c>
      <c r="G25" s="28">
        <f>D25*F25</f>
        <v>0</v>
      </c>
    </row>
    <row r="26" spans="1:7" x14ac:dyDescent="0.25">
      <c r="A26" s="4" t="s">
        <v>17</v>
      </c>
      <c r="B26" s="1"/>
      <c r="C26" s="6"/>
      <c r="D26" s="46">
        <v>6.3099999999999996E-3</v>
      </c>
      <c r="E26" s="6">
        <v>0</v>
      </c>
      <c r="F26" s="29">
        <v>0</v>
      </c>
      <c r="G26" s="30">
        <f>D26*F26</f>
        <v>0</v>
      </c>
    </row>
    <row r="27" spans="1:7" x14ac:dyDescent="0.25">
      <c r="A27" s="4"/>
      <c r="B27" s="1"/>
      <c r="C27" s="7" t="s">
        <v>13</v>
      </c>
      <c r="D27" s="27"/>
      <c r="E27" s="35">
        <f>SUM(E24:E26)</f>
        <v>732</v>
      </c>
      <c r="F27" s="32">
        <f>SUM(F24:F26)</f>
        <v>13964000</v>
      </c>
      <c r="G27" s="33">
        <f>SUM(G24:G26)</f>
        <v>32222.640000000003</v>
      </c>
    </row>
    <row r="28" spans="1:7" x14ac:dyDescent="0.25">
      <c r="A28" s="4"/>
      <c r="B28" s="1"/>
      <c r="C28" s="5"/>
      <c r="D28" s="9"/>
      <c r="E28" s="27"/>
      <c r="F28" s="27"/>
      <c r="G28" s="11"/>
    </row>
    <row r="29" spans="1:7" x14ac:dyDescent="0.25">
      <c r="A29" s="2" t="s">
        <v>7</v>
      </c>
      <c r="B29" s="1"/>
      <c r="C29" s="5" t="s">
        <v>3</v>
      </c>
      <c r="D29" s="5" t="s">
        <v>3</v>
      </c>
      <c r="E29" s="27"/>
      <c r="F29" s="27"/>
      <c r="G29" s="11"/>
    </row>
    <row r="30" spans="1:7" x14ac:dyDescent="0.25">
      <c r="A30" s="44" t="s">
        <v>15</v>
      </c>
      <c r="B30" s="1"/>
      <c r="C30" s="5"/>
      <c r="D30" s="27">
        <v>80.16</v>
      </c>
      <c r="E30" s="5">
        <v>24</v>
      </c>
      <c r="F30" s="9">
        <v>215200</v>
      </c>
      <c r="G30" s="28">
        <f>E30*D30</f>
        <v>1923.84</v>
      </c>
    </row>
    <row r="31" spans="1:7" x14ac:dyDescent="0.25">
      <c r="A31" s="44" t="s">
        <v>16</v>
      </c>
      <c r="B31" s="1"/>
      <c r="C31" s="5"/>
      <c r="D31" s="45">
        <v>7.2300000000000003E-3</v>
      </c>
      <c r="E31" s="5">
        <v>0</v>
      </c>
      <c r="F31" s="9">
        <v>0</v>
      </c>
      <c r="G31" s="28">
        <f>D31*F31</f>
        <v>0</v>
      </c>
    </row>
    <row r="32" spans="1:7" x14ac:dyDescent="0.25">
      <c r="A32" s="4" t="s">
        <v>17</v>
      </c>
      <c r="B32" s="4"/>
      <c r="C32" s="6"/>
      <c r="D32" s="46">
        <v>6.3099999999999996E-3</v>
      </c>
      <c r="E32" s="6">
        <v>0</v>
      </c>
      <c r="F32" s="29">
        <v>0</v>
      </c>
      <c r="G32" s="30">
        <f>D32*F32</f>
        <v>0</v>
      </c>
    </row>
    <row r="33" spans="1:10" x14ac:dyDescent="0.25">
      <c r="A33" s="4" t="s">
        <v>3</v>
      </c>
      <c r="B33" s="4"/>
      <c r="C33" s="7" t="s">
        <v>13</v>
      </c>
      <c r="D33" s="27"/>
      <c r="E33" s="11">
        <f>SUM(E30:E32)</f>
        <v>24</v>
      </c>
      <c r="F33" s="11">
        <f>SUM(F30:F32)</f>
        <v>215200</v>
      </c>
      <c r="G33" s="52">
        <f>SUM(G30:G32)</f>
        <v>1923.84</v>
      </c>
    </row>
    <row r="34" spans="1:10" x14ac:dyDescent="0.25">
      <c r="A34" s="4"/>
      <c r="B34" s="1"/>
      <c r="C34" s="5"/>
      <c r="D34" s="5"/>
      <c r="E34" s="27"/>
      <c r="F34" s="27"/>
      <c r="G34" s="11"/>
    </row>
    <row r="35" spans="1:10" x14ac:dyDescent="0.25">
      <c r="A35" s="2" t="s">
        <v>8</v>
      </c>
      <c r="B35" s="1"/>
      <c r="C35" s="5"/>
      <c r="D35" s="5"/>
      <c r="E35" s="27"/>
      <c r="F35" s="27"/>
      <c r="G35" s="11"/>
    </row>
    <row r="36" spans="1:10" x14ac:dyDescent="0.25">
      <c r="A36" s="4" t="s">
        <v>18</v>
      </c>
      <c r="B36" s="3"/>
      <c r="C36" s="5"/>
      <c r="D36" s="27">
        <v>103.99</v>
      </c>
      <c r="E36" s="5">
        <v>48</v>
      </c>
      <c r="F36" s="9">
        <v>720000</v>
      </c>
      <c r="G36" s="28">
        <f>E36*D36</f>
        <v>4991.5199999999995</v>
      </c>
    </row>
    <row r="37" spans="1:10" x14ac:dyDescent="0.25">
      <c r="A37" s="4" t="s">
        <v>19</v>
      </c>
      <c r="B37" s="3"/>
      <c r="C37" s="5"/>
      <c r="D37" s="45">
        <v>7.2300000000000003E-3</v>
      </c>
      <c r="E37" s="5">
        <v>12</v>
      </c>
      <c r="F37" s="9">
        <v>420000</v>
      </c>
      <c r="G37" s="28">
        <f>D37*F37</f>
        <v>3036.6</v>
      </c>
    </row>
    <row r="38" spans="1:10" x14ac:dyDescent="0.25">
      <c r="A38" s="4" t="s">
        <v>17</v>
      </c>
      <c r="B38" s="3"/>
      <c r="C38" s="6"/>
      <c r="D38" s="46">
        <v>6.3099999999999996E-3</v>
      </c>
      <c r="E38" s="6">
        <v>12</v>
      </c>
      <c r="F38" s="29">
        <v>4162100</v>
      </c>
      <c r="G38" s="30">
        <f>D38*F38</f>
        <v>26262.850999999999</v>
      </c>
    </row>
    <row r="39" spans="1:10" x14ac:dyDescent="0.25">
      <c r="A39" s="4"/>
      <c r="B39" s="3"/>
      <c r="C39" s="7" t="s">
        <v>13</v>
      </c>
      <c r="D39" s="27"/>
      <c r="E39" s="32">
        <f>SUM(E36:E38)</f>
        <v>72</v>
      </c>
      <c r="F39" s="32">
        <f>SUM(F36:F38)</f>
        <v>5302100</v>
      </c>
      <c r="G39" s="33">
        <f>SUM(G36:G38)</f>
        <v>34290.970999999998</v>
      </c>
    </row>
    <row r="40" spans="1:10" x14ac:dyDescent="0.25">
      <c r="A40" s="4"/>
      <c r="B40" s="3"/>
      <c r="C40" s="7"/>
      <c r="D40" s="27"/>
      <c r="E40" s="31"/>
      <c r="F40" s="32"/>
      <c r="G40" s="33"/>
    </row>
    <row r="41" spans="1:10" ht="15.75" thickBot="1" x14ac:dyDescent="0.3">
      <c r="A41" s="8"/>
      <c r="B41" s="8"/>
      <c r="C41" s="37" t="s">
        <v>5</v>
      </c>
      <c r="D41" s="37"/>
      <c r="E41" s="37">
        <f>E14+E21+E27+E39</f>
        <v>167652</v>
      </c>
      <c r="F41" s="38">
        <f>F14+F21+F27+F39</f>
        <v>376217800</v>
      </c>
      <c r="G41" s="39">
        <f>G14+G21+G27+G39+G33</f>
        <v>3165757.5619999999</v>
      </c>
    </row>
    <row r="42" spans="1:10" ht="15.75" thickTop="1" x14ac:dyDescent="0.25"/>
    <row r="44" spans="1:10" x14ac:dyDescent="0.25">
      <c r="F44" s="51"/>
    </row>
    <row r="47" spans="1:10" x14ac:dyDescent="0.25">
      <c r="J47" s="51"/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6DE9B62-A116-43E7-A811-EFE0E49F7885}">
  <dimension ref="A1:G42"/>
  <sheetViews>
    <sheetView workbookViewId="0">
      <selection activeCell="K8" sqref="K8"/>
    </sheetView>
  </sheetViews>
  <sheetFormatPr defaultRowHeight="15" x14ac:dyDescent="0.25"/>
  <cols>
    <col min="1" max="1" width="11" customWidth="1"/>
    <col min="2" max="2" width="10.7109375" customWidth="1"/>
    <col min="3" max="3" width="11.28515625" customWidth="1"/>
    <col min="4" max="4" width="10.140625" bestFit="1" customWidth="1"/>
    <col min="5" max="5" width="13.85546875" customWidth="1"/>
    <col min="6" max="6" width="16" customWidth="1"/>
    <col min="7" max="7" width="11.85546875" bestFit="1" customWidth="1"/>
  </cols>
  <sheetData>
    <row r="1" spans="1:7" x14ac:dyDescent="0.25">
      <c r="A1" s="11"/>
      <c r="B1" s="8"/>
      <c r="C1" s="10" t="s">
        <v>14</v>
      </c>
      <c r="D1" s="11"/>
      <c r="E1" s="11"/>
      <c r="F1" s="11"/>
      <c r="G1" s="11"/>
    </row>
    <row r="2" spans="1:7" x14ac:dyDescent="0.25">
      <c r="A2" s="11"/>
      <c r="B2" s="8"/>
      <c r="C2" s="11"/>
      <c r="D2" s="11"/>
      <c r="E2" s="11"/>
      <c r="F2" s="11"/>
      <c r="G2" s="11"/>
    </row>
    <row r="3" spans="1:7" x14ac:dyDescent="0.25">
      <c r="A3" s="11"/>
      <c r="B3" s="8"/>
      <c r="C3" s="11"/>
      <c r="D3" s="11"/>
      <c r="E3" s="11"/>
      <c r="F3" s="11"/>
      <c r="G3" s="8"/>
    </row>
    <row r="4" spans="1:7" x14ac:dyDescent="0.25">
      <c r="A4" s="8"/>
      <c r="B4" s="12"/>
      <c r="C4" s="13"/>
      <c r="D4" s="13"/>
      <c r="E4" s="14"/>
      <c r="F4" s="14"/>
    </row>
    <row r="5" spans="1:7" x14ac:dyDescent="0.25">
      <c r="A5" s="13" t="s">
        <v>9</v>
      </c>
      <c r="B5" s="11"/>
      <c r="C5" s="8"/>
      <c r="D5" s="15" t="s">
        <v>10</v>
      </c>
      <c r="E5" s="16"/>
      <c r="F5" s="17" t="s">
        <v>0</v>
      </c>
      <c r="G5" s="18"/>
    </row>
    <row r="6" spans="1:7" x14ac:dyDescent="0.25">
      <c r="A6" s="13"/>
      <c r="B6" s="11"/>
      <c r="C6" s="12"/>
      <c r="D6" s="40" t="s">
        <v>11</v>
      </c>
      <c r="E6" s="41" t="s">
        <v>26</v>
      </c>
      <c r="F6" s="19" t="s">
        <v>1</v>
      </c>
      <c r="G6" s="20" t="s">
        <v>12</v>
      </c>
    </row>
    <row r="7" spans="1:7" x14ac:dyDescent="0.25">
      <c r="A7" s="21"/>
      <c r="B7" s="22"/>
      <c r="C7" s="21"/>
      <c r="D7" s="42" t="s">
        <v>0</v>
      </c>
      <c r="E7" s="43" t="s">
        <v>27</v>
      </c>
      <c r="F7" s="23"/>
      <c r="G7" s="24"/>
    </row>
    <row r="8" spans="1:7" x14ac:dyDescent="0.25">
      <c r="A8" s="2" t="s">
        <v>2</v>
      </c>
      <c r="B8" s="1"/>
      <c r="C8" s="11"/>
      <c r="D8" s="25"/>
      <c r="E8" s="26"/>
      <c r="F8" s="26"/>
      <c r="G8" s="11"/>
    </row>
    <row r="9" spans="1:7" x14ac:dyDescent="0.25">
      <c r="A9" s="4" t="s">
        <v>24</v>
      </c>
      <c r="B9" s="1"/>
      <c r="C9" s="5"/>
      <c r="D9" s="27">
        <v>24.83</v>
      </c>
      <c r="E9" s="5">
        <v>73728</v>
      </c>
      <c r="F9" s="9">
        <v>147456000</v>
      </c>
      <c r="G9" s="28">
        <f>D9*E9</f>
        <v>1830666.2399999998</v>
      </c>
    </row>
    <row r="10" spans="1:7" x14ac:dyDescent="0.25">
      <c r="A10" s="4" t="s">
        <v>25</v>
      </c>
      <c r="B10" s="1"/>
      <c r="C10" s="5"/>
      <c r="D10" s="45">
        <v>9.5499999999999995E-3</v>
      </c>
      <c r="E10" s="5">
        <v>46884</v>
      </c>
      <c r="F10" s="9">
        <v>46884000</v>
      </c>
      <c r="G10" s="28">
        <f>D10*F10</f>
        <v>447742.19999999995</v>
      </c>
    </row>
    <row r="11" spans="1:7" x14ac:dyDescent="0.25">
      <c r="A11" s="4" t="s">
        <v>23</v>
      </c>
      <c r="B11" s="1"/>
      <c r="C11" s="5"/>
      <c r="D11" s="45">
        <v>9.3699999999999999E-3</v>
      </c>
      <c r="E11" s="5">
        <v>31896</v>
      </c>
      <c r="F11" s="9">
        <v>63792000</v>
      </c>
      <c r="G11" s="28">
        <f t="shared" ref="G11:G13" si="0">D11*F11</f>
        <v>597731.04</v>
      </c>
    </row>
    <row r="12" spans="1:7" x14ac:dyDescent="0.25">
      <c r="A12" s="4" t="s">
        <v>21</v>
      </c>
      <c r="B12" s="1"/>
      <c r="C12" s="5"/>
      <c r="D12" s="45">
        <v>8.7200000000000003E-3</v>
      </c>
      <c r="E12" s="5">
        <v>14208</v>
      </c>
      <c r="F12" s="9">
        <v>97820860</v>
      </c>
      <c r="G12" s="28">
        <f t="shared" si="0"/>
        <v>852997.89919999999</v>
      </c>
    </row>
    <row r="13" spans="1:7" x14ac:dyDescent="0.25">
      <c r="A13" s="4" t="s">
        <v>17</v>
      </c>
      <c r="B13" s="1"/>
      <c r="C13" s="6"/>
      <c r="D13" s="46">
        <v>7.6099999999999996E-3</v>
      </c>
      <c r="E13" s="6">
        <v>0</v>
      </c>
      <c r="F13" s="29">
        <v>0</v>
      </c>
      <c r="G13" s="30">
        <f t="shared" si="0"/>
        <v>0</v>
      </c>
    </row>
    <row r="14" spans="1:7" x14ac:dyDescent="0.25">
      <c r="A14" s="4"/>
      <c r="B14" s="1"/>
      <c r="C14" s="7" t="s">
        <v>13</v>
      </c>
      <c r="D14" s="27"/>
      <c r="E14" s="31">
        <f>SUM(E9:E13)</f>
        <v>166716</v>
      </c>
      <c r="F14" s="32">
        <f>SUM(F9:F13)</f>
        <v>355952860</v>
      </c>
      <c r="G14" s="33">
        <f>SUM(G9:G13)</f>
        <v>3729137.3791999994</v>
      </c>
    </row>
    <row r="15" spans="1:7" x14ac:dyDescent="0.25">
      <c r="A15" s="4"/>
      <c r="B15" s="1"/>
      <c r="C15" s="5" t="s">
        <v>3</v>
      </c>
      <c r="D15" s="9"/>
      <c r="E15" s="27" t="s">
        <v>3</v>
      </c>
      <c r="F15" s="27"/>
      <c r="G15" s="11" t="s">
        <v>3</v>
      </c>
    </row>
    <row r="16" spans="1:7" x14ac:dyDescent="0.25">
      <c r="A16" s="2" t="s">
        <v>4</v>
      </c>
      <c r="B16" s="1"/>
      <c r="C16" s="5"/>
      <c r="D16" s="9"/>
      <c r="E16" s="27"/>
      <c r="F16" s="27"/>
      <c r="G16" s="11"/>
    </row>
    <row r="17" spans="1:7" x14ac:dyDescent="0.25">
      <c r="A17" t="s">
        <v>22</v>
      </c>
      <c r="B17" s="3"/>
      <c r="C17" s="34"/>
      <c r="D17" s="27">
        <v>34.380000000000003</v>
      </c>
      <c r="E17" s="34">
        <v>60</v>
      </c>
      <c r="F17" s="9">
        <v>180000</v>
      </c>
      <c r="G17" s="47">
        <f>D17*E17</f>
        <v>2062.8000000000002</v>
      </c>
    </row>
    <row r="18" spans="1:7" x14ac:dyDescent="0.25">
      <c r="A18" t="s">
        <v>23</v>
      </c>
      <c r="B18" s="3"/>
      <c r="C18" s="34"/>
      <c r="D18" s="45">
        <v>9.3699999999999999E-3</v>
      </c>
      <c r="E18" s="34">
        <v>60</v>
      </c>
      <c r="F18" s="9">
        <v>120000</v>
      </c>
      <c r="G18" s="47">
        <f>D18*F18</f>
        <v>1124.4000000000001</v>
      </c>
    </row>
    <row r="19" spans="1:7" x14ac:dyDescent="0.25">
      <c r="A19" t="s">
        <v>21</v>
      </c>
      <c r="B19" s="3"/>
      <c r="C19" s="34"/>
      <c r="D19" s="45">
        <v>8.7200000000000003E-3</v>
      </c>
      <c r="E19" s="34">
        <v>12</v>
      </c>
      <c r="F19" s="9">
        <v>698840</v>
      </c>
      <c r="G19" s="47">
        <f t="shared" ref="G19:G20" si="1">D19*F19</f>
        <v>6093.8847999999998</v>
      </c>
    </row>
    <row r="20" spans="1:7" x14ac:dyDescent="0.25">
      <c r="A20" s="4" t="s">
        <v>17</v>
      </c>
      <c r="B20" s="3"/>
      <c r="C20" s="34"/>
      <c r="D20" s="46">
        <v>7.6099999999999996E-3</v>
      </c>
      <c r="E20" s="50">
        <v>0</v>
      </c>
      <c r="F20" s="29">
        <v>0</v>
      </c>
      <c r="G20" s="48">
        <f t="shared" si="1"/>
        <v>0</v>
      </c>
    </row>
    <row r="21" spans="1:7" x14ac:dyDescent="0.25">
      <c r="A21" s="4" t="s">
        <v>3</v>
      </c>
      <c r="B21" s="1"/>
      <c r="C21" s="7" t="s">
        <v>13</v>
      </c>
      <c r="D21" s="5" t="s">
        <v>3</v>
      </c>
      <c r="E21" s="35">
        <f>SUM(E17:E20)</f>
        <v>132</v>
      </c>
      <c r="F21" s="36">
        <f>SUM(F17:F20)</f>
        <v>998840</v>
      </c>
      <c r="G21" s="49">
        <f>SUM(G17:G20)</f>
        <v>9281.0848000000005</v>
      </c>
    </row>
    <row r="22" spans="1:7" x14ac:dyDescent="0.25">
      <c r="A22" s="4"/>
      <c r="B22" s="1"/>
      <c r="C22" s="5"/>
      <c r="D22" s="5"/>
      <c r="E22" s="27"/>
      <c r="F22" s="27"/>
      <c r="G22" s="11"/>
    </row>
    <row r="23" spans="1:7" x14ac:dyDescent="0.25">
      <c r="A23" s="2" t="s">
        <v>6</v>
      </c>
      <c r="B23" s="1"/>
      <c r="C23" s="5"/>
      <c r="D23" s="5" t="s">
        <v>3</v>
      </c>
      <c r="E23" s="27"/>
      <c r="F23" s="27"/>
      <c r="G23" s="11"/>
    </row>
    <row r="24" spans="1:7" x14ac:dyDescent="0.25">
      <c r="A24" s="44" t="s">
        <v>20</v>
      </c>
      <c r="B24" s="1"/>
      <c r="C24" s="5"/>
      <c r="D24" s="27">
        <v>53.02</v>
      </c>
      <c r="E24" s="5">
        <v>732</v>
      </c>
      <c r="F24" s="9">
        <v>13964000</v>
      </c>
      <c r="G24" s="28">
        <f>E24*D24</f>
        <v>38810.639999999999</v>
      </c>
    </row>
    <row r="25" spans="1:7" x14ac:dyDescent="0.25">
      <c r="A25" s="4" t="s">
        <v>21</v>
      </c>
      <c r="B25" s="1"/>
      <c r="C25" s="5"/>
      <c r="D25" s="45">
        <v>8.7200000000000003E-3</v>
      </c>
      <c r="E25" s="5">
        <v>0</v>
      </c>
      <c r="F25" s="9">
        <v>0</v>
      </c>
      <c r="G25" s="28">
        <f>D25*F25</f>
        <v>0</v>
      </c>
    </row>
    <row r="26" spans="1:7" x14ac:dyDescent="0.25">
      <c r="A26" s="4" t="s">
        <v>17</v>
      </c>
      <c r="B26" s="1"/>
      <c r="C26" s="6"/>
      <c r="D26" s="46">
        <v>7.6099999999999996E-3</v>
      </c>
      <c r="E26" s="6">
        <v>0</v>
      </c>
      <c r="F26" s="29">
        <v>0</v>
      </c>
      <c r="G26" s="30">
        <f>D26*F26</f>
        <v>0</v>
      </c>
    </row>
    <row r="27" spans="1:7" x14ac:dyDescent="0.25">
      <c r="A27" s="4"/>
      <c r="B27" s="1"/>
      <c r="C27" s="7" t="s">
        <v>13</v>
      </c>
      <c r="D27" s="27"/>
      <c r="E27" s="35">
        <f>SUM(E24:E26)</f>
        <v>732</v>
      </c>
      <c r="F27" s="32">
        <f>SUM(F24:F26)</f>
        <v>13964000</v>
      </c>
      <c r="G27" s="33">
        <f>SUM(G24:G26)</f>
        <v>38810.639999999999</v>
      </c>
    </row>
    <row r="28" spans="1:7" x14ac:dyDescent="0.25">
      <c r="A28" s="4"/>
      <c r="B28" s="1"/>
      <c r="C28" s="5"/>
      <c r="D28" s="9"/>
      <c r="E28" s="27"/>
      <c r="F28" s="27"/>
      <c r="G28" s="11"/>
    </row>
    <row r="29" spans="1:7" x14ac:dyDescent="0.25">
      <c r="A29" s="2" t="s">
        <v>7</v>
      </c>
      <c r="B29" s="1"/>
      <c r="C29" s="5" t="s">
        <v>3</v>
      </c>
      <c r="D29" s="5" t="s">
        <v>3</v>
      </c>
      <c r="E29" s="27"/>
      <c r="F29" s="27"/>
      <c r="G29" s="11"/>
    </row>
    <row r="30" spans="1:7" x14ac:dyDescent="0.25">
      <c r="A30" s="44" t="s">
        <v>15</v>
      </c>
      <c r="B30" s="1"/>
      <c r="C30" s="5"/>
      <c r="D30" s="27">
        <v>96.66</v>
      </c>
      <c r="E30" s="5">
        <v>24</v>
      </c>
      <c r="F30" s="9">
        <v>215200</v>
      </c>
      <c r="G30" s="28">
        <f>E30*D30</f>
        <v>2319.84</v>
      </c>
    </row>
    <row r="31" spans="1:7" x14ac:dyDescent="0.25">
      <c r="A31" s="44" t="s">
        <v>16</v>
      </c>
      <c r="B31" s="1"/>
      <c r="C31" s="5"/>
      <c r="D31" s="45">
        <v>8.7200000000000003E-3</v>
      </c>
      <c r="E31" s="5">
        <v>0</v>
      </c>
      <c r="F31" s="9">
        <v>0</v>
      </c>
      <c r="G31" s="28">
        <f>D31*F31</f>
        <v>0</v>
      </c>
    </row>
    <row r="32" spans="1:7" x14ac:dyDescent="0.25">
      <c r="A32" s="4" t="s">
        <v>17</v>
      </c>
      <c r="B32" s="4"/>
      <c r="C32" s="6"/>
      <c r="D32" s="46">
        <v>7.6099999999999996E-3</v>
      </c>
      <c r="E32" s="6">
        <v>0</v>
      </c>
      <c r="F32" s="29">
        <v>0</v>
      </c>
      <c r="G32" s="30">
        <f>D32*F32</f>
        <v>0</v>
      </c>
    </row>
    <row r="33" spans="1:7" x14ac:dyDescent="0.25">
      <c r="A33" s="4" t="s">
        <v>3</v>
      </c>
      <c r="B33" s="4"/>
      <c r="C33" s="7" t="s">
        <v>13</v>
      </c>
      <c r="D33" s="27"/>
      <c r="E33" s="11">
        <f>SUM(E30:E32)</f>
        <v>24</v>
      </c>
      <c r="F33" s="11">
        <f>SUM(F30:F32)</f>
        <v>215200</v>
      </c>
      <c r="G33" s="9">
        <f>SUM(G30:G32)</f>
        <v>2319.84</v>
      </c>
    </row>
    <row r="34" spans="1:7" x14ac:dyDescent="0.25">
      <c r="A34" s="4"/>
      <c r="B34" s="1"/>
      <c r="C34" s="5"/>
      <c r="D34" s="5"/>
      <c r="E34" s="27"/>
      <c r="F34" s="27"/>
      <c r="G34" s="11"/>
    </row>
    <row r="35" spans="1:7" x14ac:dyDescent="0.25">
      <c r="A35" s="2" t="s">
        <v>8</v>
      </c>
      <c r="B35" s="1"/>
      <c r="C35" s="5"/>
      <c r="D35" s="5"/>
      <c r="E35" s="27"/>
      <c r="F35" s="27"/>
      <c r="G35" s="11"/>
    </row>
    <row r="36" spans="1:7" x14ac:dyDescent="0.25">
      <c r="A36" s="4" t="s">
        <v>18</v>
      </c>
      <c r="B36" s="3"/>
      <c r="C36" s="5"/>
      <c r="D36" s="27">
        <v>125.49</v>
      </c>
      <c r="E36" s="5">
        <v>48</v>
      </c>
      <c r="F36" s="9">
        <v>720000</v>
      </c>
      <c r="G36" s="28">
        <f>E36*D36</f>
        <v>6023.5199999999995</v>
      </c>
    </row>
    <row r="37" spans="1:7" x14ac:dyDescent="0.25">
      <c r="A37" s="4" t="s">
        <v>19</v>
      </c>
      <c r="B37" s="3"/>
      <c r="C37" s="5"/>
      <c r="D37" s="45">
        <v>8.7200000000000003E-3</v>
      </c>
      <c r="E37" s="5">
        <v>12</v>
      </c>
      <c r="F37" s="9">
        <v>420000</v>
      </c>
      <c r="G37" s="28">
        <f>D37*F37</f>
        <v>3662.4</v>
      </c>
    </row>
    <row r="38" spans="1:7" x14ac:dyDescent="0.25">
      <c r="A38" s="4" t="s">
        <v>17</v>
      </c>
      <c r="B38" s="3"/>
      <c r="C38" s="6"/>
      <c r="D38" s="46">
        <v>7.6099999999999996E-3</v>
      </c>
      <c r="E38" s="6">
        <v>12</v>
      </c>
      <c r="F38" s="29">
        <v>4162100</v>
      </c>
      <c r="G38" s="30">
        <f>D38*F38</f>
        <v>31673.580999999998</v>
      </c>
    </row>
    <row r="39" spans="1:7" x14ac:dyDescent="0.25">
      <c r="A39" s="4"/>
      <c r="B39" s="3"/>
      <c r="C39" s="7" t="s">
        <v>13</v>
      </c>
      <c r="D39" s="27"/>
      <c r="E39" s="31">
        <f>SUM(E36:E38)</f>
        <v>72</v>
      </c>
      <c r="F39" s="32">
        <f>SUM(F36:F38)</f>
        <v>5302100</v>
      </c>
      <c r="G39" s="33">
        <f>SUM(G36:G38)</f>
        <v>41359.500999999997</v>
      </c>
    </row>
    <row r="40" spans="1:7" x14ac:dyDescent="0.25">
      <c r="A40" s="4"/>
      <c r="B40" s="3"/>
      <c r="C40" s="7"/>
      <c r="D40" s="27"/>
      <c r="E40" s="31"/>
      <c r="F40" s="32"/>
      <c r="G40" s="33"/>
    </row>
    <row r="41" spans="1:7" ht="15.75" thickBot="1" x14ac:dyDescent="0.3">
      <c r="A41" s="8"/>
      <c r="B41" s="8"/>
      <c r="C41" s="37" t="s">
        <v>5</v>
      </c>
      <c r="D41" s="37"/>
      <c r="E41" s="37">
        <f>E14+E21+E27+E39</f>
        <v>167652</v>
      </c>
      <c r="F41" s="38">
        <f>F14+F21+F27+F39</f>
        <v>376217800</v>
      </c>
      <c r="G41" s="39">
        <f>G14+G21+G27+G39+G33</f>
        <v>3820908.4449999994</v>
      </c>
    </row>
    <row r="42" spans="1:7" ht="15.75" thickTop="1" x14ac:dyDescent="0.25"/>
  </sheetData>
  <pageMargins left="0.7" right="0.7" top="0.75" bottom="0.75" header="0.3" footer="0.3"/>
  <pageSetup orientation="portrait" horizontalDpi="30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Existing Water Income</vt:lpstr>
      <vt:lpstr>Forecasted Water Income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PBR</dc:creator>
  <cp:lastModifiedBy>Jesse Melcher</cp:lastModifiedBy>
  <dcterms:created xsi:type="dcterms:W3CDTF">2022-11-02T18:56:07Z</dcterms:created>
  <dcterms:modified xsi:type="dcterms:W3CDTF">2023-08-01T17:47:21Z</dcterms:modified>
</cp:coreProperties>
</file>