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Filed PSC 7-5-23\Use these docs for July 23 PSC Filing\"/>
    </mc:Choice>
  </mc:AlternateContent>
  <xr:revisionPtr revIDLastSave="0" documentId="8_{778E0302-98C8-4C24-A95A-8A95BECB5925}" xr6:coauthVersionLast="47" xr6:coauthVersionMax="47" xr10:uidLastSave="{00000000-0000-0000-0000-000000000000}"/>
  <bookViews>
    <workbookView xWindow="-120" yWindow="-120" windowWidth="29040" windowHeight="15720" activeTab="1" xr2:uid="{D3124C40-CD4D-40D7-A069-290FB63834EC}"/>
  </bookViews>
  <sheets>
    <sheet name="Table 1" sheetId="1" r:id="rId1"/>
    <sheet name="Tab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D11" i="2"/>
  <c r="C11" i="2"/>
  <c r="C7" i="2" l="1"/>
  <c r="D7" i="2" l="1"/>
  <c r="B7" i="2"/>
  <c r="C31" i="1"/>
  <c r="B31" i="1"/>
  <c r="E29" i="1"/>
  <c r="D29" i="1"/>
  <c r="C29" i="1"/>
  <c r="B29" i="1"/>
  <c r="F29" i="1" s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6" i="1"/>
  <c r="E31" i="1" s="1"/>
  <c r="D6" i="1"/>
  <c r="D31" i="1" s="1"/>
  <c r="C6" i="1"/>
  <c r="B6" i="1"/>
  <c r="F5" i="1"/>
  <c r="F4" i="1"/>
  <c r="F3" i="1"/>
  <c r="F2" i="1"/>
  <c r="F6" i="1" l="1"/>
  <c r="F31" i="1"/>
</calcChain>
</file>

<file path=xl/sharedStrings.xml><?xml version="1.0" encoding="utf-8"?>
<sst xmlns="http://schemas.openxmlformats.org/spreadsheetml/2006/main" count="41" uniqueCount="40">
  <si>
    <t>Average</t>
  </si>
  <si>
    <t>Water Sales</t>
  </si>
  <si>
    <t>Late Charges</t>
  </si>
  <si>
    <t>Other Service</t>
  </si>
  <si>
    <t>Other Revenue</t>
  </si>
  <si>
    <t>Total Operating Revenue</t>
  </si>
  <si>
    <t>Purchased Water</t>
  </si>
  <si>
    <t>Salaries</t>
  </si>
  <si>
    <t>Payroll Taxes</t>
  </si>
  <si>
    <t>Employee Benefits</t>
  </si>
  <si>
    <t>Utilities</t>
  </si>
  <si>
    <t>Material and Supplies</t>
  </si>
  <si>
    <t>Office Supplies</t>
  </si>
  <si>
    <t>Transportation</t>
  </si>
  <si>
    <t>Repairs</t>
  </si>
  <si>
    <t>Insurance</t>
  </si>
  <si>
    <t>Billing</t>
  </si>
  <si>
    <t>Accounting</t>
  </si>
  <si>
    <t>Legal</t>
  </si>
  <si>
    <t>Other Contractual Services</t>
  </si>
  <si>
    <t>Bad Debt Expense</t>
  </si>
  <si>
    <t>Telephone</t>
  </si>
  <si>
    <t>Misc.</t>
  </si>
  <si>
    <t>Regulatory Assessment Fee</t>
  </si>
  <si>
    <t>Engineering</t>
  </si>
  <si>
    <t>Debt Repayment</t>
  </si>
  <si>
    <t>Funded Water Loss</t>
  </si>
  <si>
    <t>Total Operating Expense</t>
  </si>
  <si>
    <t>Operating Income</t>
  </si>
  <si>
    <t>Existing</t>
  </si>
  <si>
    <t>2028 Projected (without loan)</t>
  </si>
  <si>
    <t>2028 Projected (with loan)</t>
  </si>
  <si>
    <t>Operating Revenue</t>
  </si>
  <si>
    <t>Operating Expenses</t>
  </si>
  <si>
    <t>Non-Operating Income</t>
  </si>
  <si>
    <t>Depreciation</t>
  </si>
  <si>
    <t>Surplus (Deficit)</t>
  </si>
  <si>
    <t>Number of Customers</t>
  </si>
  <si>
    <t>Average Customer Usage</t>
  </si>
  <si>
    <t>Average Customer Monthly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</si>
</sst>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1" fillId="0" borderId="18" xfId="0" applyFont="1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164" fontId="1" fillId="0" borderId="21" xfId="0" applyNumberFormat="1" applyFont="1" applyBorder="1"/>
    <xf numFmtId="0" fontId="0" fillId="0" borderId="22" xfId="0" applyBorder="1"/>
    <xf numFmtId="164" fontId="0" fillId="0" borderId="23" xfId="0" applyNumberFormat="1" applyBorder="1"/>
    <xf numFmtId="164" fontId="1" fillId="0" borderId="24" xfId="0" applyNumberFormat="1" applyFont="1" applyBorder="1"/>
    <xf numFmtId="164" fontId="1" fillId="0" borderId="5" xfId="0" applyNumberFormat="1" applyFont="1" applyBorder="1"/>
    <xf numFmtId="0" fontId="1" fillId="0" borderId="22" xfId="0" applyFont="1" applyBorder="1"/>
    <xf numFmtId="0" fontId="1" fillId="0" borderId="13" xfId="0" applyFont="1" applyBorder="1"/>
    <xf numFmtId="164" fontId="1" fillId="0" borderId="14" xfId="0" applyNumberFormat="1" applyFont="1" applyBorder="1"/>
    <xf numFmtId="164" fontId="1" fillId="0" borderId="17" xfId="0" applyNumberFormat="1" applyFont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6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 wrapText="1"/>
    </xf>
    <xf numFmtId="6" fontId="2" fillId="0" borderId="0" xfId="0" applyNumberFormat="1" applyFont="1" applyAlignment="1">
      <alignment horizontal="right" vertical="center"/>
    </xf>
    <xf numFmtId="6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6" fontId="5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right" vertic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CD9E-DCE1-4431-A161-331859B9AE55}">
  <dimension ref="A1:F31"/>
  <sheetViews>
    <sheetView zoomScale="120" zoomScaleNormal="120" workbookViewId="0">
      <selection activeCell="E40" sqref="E40"/>
    </sheetView>
  </sheetViews>
  <sheetFormatPr defaultRowHeight="15" x14ac:dyDescent="0.25"/>
  <cols>
    <col min="1" max="1" width="25.85546875" bestFit="1" customWidth="1"/>
    <col min="2" max="4" width="12.7109375" bestFit="1" customWidth="1"/>
    <col min="5" max="5" width="12.7109375" customWidth="1"/>
    <col min="6" max="6" width="15.140625" customWidth="1"/>
  </cols>
  <sheetData>
    <row r="1" spans="1:6" ht="15.75" thickBot="1" x14ac:dyDescent="0.3">
      <c r="A1" s="1"/>
      <c r="B1" s="2">
        <v>2019</v>
      </c>
      <c r="C1" s="3">
        <v>2020</v>
      </c>
      <c r="D1" s="3">
        <v>2021</v>
      </c>
      <c r="E1" s="4">
        <v>2022</v>
      </c>
      <c r="F1" s="5" t="s">
        <v>0</v>
      </c>
    </row>
    <row r="2" spans="1:6" x14ac:dyDescent="0.25">
      <c r="A2" s="6" t="s">
        <v>1</v>
      </c>
      <c r="B2" s="7">
        <v>2756951</v>
      </c>
      <c r="C2" s="8">
        <v>2859050</v>
      </c>
      <c r="D2" s="8">
        <v>2829163</v>
      </c>
      <c r="E2" s="9">
        <v>2981501</v>
      </c>
      <c r="F2" s="10">
        <f>AVERAGE(B2:E2)</f>
        <v>2856666.25</v>
      </c>
    </row>
    <row r="3" spans="1:6" x14ac:dyDescent="0.25">
      <c r="A3" s="6" t="s">
        <v>2</v>
      </c>
      <c r="B3" s="11">
        <v>47309</v>
      </c>
      <c r="C3" s="12">
        <v>11312</v>
      </c>
      <c r="D3" s="12">
        <v>37804</v>
      </c>
      <c r="E3" s="9">
        <v>43893</v>
      </c>
      <c r="F3" s="10">
        <f>AVERAGE(B3:E3)</f>
        <v>35079.5</v>
      </c>
    </row>
    <row r="4" spans="1:6" x14ac:dyDescent="0.25">
      <c r="A4" s="6" t="s">
        <v>3</v>
      </c>
      <c r="B4" s="11">
        <v>11972</v>
      </c>
      <c r="C4" s="12">
        <v>5772</v>
      </c>
      <c r="D4" s="12">
        <v>14524</v>
      </c>
      <c r="E4" s="9">
        <v>12752</v>
      </c>
      <c r="F4" s="10">
        <f>AVERAGE(B4:E4)</f>
        <v>11255</v>
      </c>
    </row>
    <row r="5" spans="1:6" ht="15.75" thickBot="1" x14ac:dyDescent="0.3">
      <c r="A5" s="13" t="s">
        <v>4</v>
      </c>
      <c r="B5" s="14">
        <v>10329</v>
      </c>
      <c r="C5" s="15">
        <v>9801</v>
      </c>
      <c r="D5" s="15">
        <v>17886</v>
      </c>
      <c r="E5" s="16">
        <v>6300</v>
      </c>
      <c r="F5" s="17">
        <f>AVERAGE(B5:E5)</f>
        <v>11079</v>
      </c>
    </row>
    <row r="6" spans="1:6" ht="15.75" thickBot="1" x14ac:dyDescent="0.3">
      <c r="A6" s="18" t="s">
        <v>5</v>
      </c>
      <c r="B6" s="19">
        <f>SUM(B2:B5)</f>
        <v>2826561</v>
      </c>
      <c r="C6" s="20">
        <f t="shared" ref="C6:E6" si="0">SUM(C2:C5)</f>
        <v>2885935</v>
      </c>
      <c r="D6" s="20">
        <f t="shared" si="0"/>
        <v>2899377</v>
      </c>
      <c r="E6" s="20">
        <f t="shared" si="0"/>
        <v>3044446</v>
      </c>
      <c r="F6" s="21">
        <f>AVERAGE(B6:E6)</f>
        <v>2914079.75</v>
      </c>
    </row>
    <row r="7" spans="1:6" x14ac:dyDescent="0.25">
      <c r="A7" s="22"/>
      <c r="B7" s="7"/>
      <c r="C7" s="8"/>
      <c r="D7" s="8"/>
      <c r="E7" s="9"/>
      <c r="F7" s="10"/>
    </row>
    <row r="8" spans="1:6" x14ac:dyDescent="0.25">
      <c r="A8" s="6" t="s">
        <v>6</v>
      </c>
      <c r="B8" s="11">
        <v>1314939</v>
      </c>
      <c r="C8" s="12">
        <v>1446862</v>
      </c>
      <c r="D8" s="12">
        <v>1462631</v>
      </c>
      <c r="E8" s="9">
        <v>1662347.31</v>
      </c>
      <c r="F8" s="10">
        <f t="shared" ref="F8:F29" si="1">AVERAGE(B8:E8)</f>
        <v>1471694.8275000001</v>
      </c>
    </row>
    <row r="9" spans="1:6" x14ac:dyDescent="0.25">
      <c r="A9" s="6" t="s">
        <v>7</v>
      </c>
      <c r="B9" s="11">
        <v>472545</v>
      </c>
      <c r="C9" s="12">
        <v>491712</v>
      </c>
      <c r="D9" s="12">
        <v>486006</v>
      </c>
      <c r="E9" s="9">
        <v>706139.48</v>
      </c>
      <c r="F9" s="10">
        <f t="shared" si="1"/>
        <v>539100.62</v>
      </c>
    </row>
    <row r="10" spans="1:6" x14ac:dyDescent="0.25">
      <c r="A10" s="6" t="s">
        <v>8</v>
      </c>
      <c r="B10" s="11">
        <v>36736</v>
      </c>
      <c r="C10" s="12">
        <v>40644</v>
      </c>
      <c r="D10" s="12">
        <v>38767</v>
      </c>
      <c r="E10" s="9">
        <v>52424.480000000003</v>
      </c>
      <c r="F10" s="10">
        <f t="shared" si="1"/>
        <v>42142.87</v>
      </c>
    </row>
    <row r="11" spans="1:6" x14ac:dyDescent="0.25">
      <c r="A11" s="6" t="s">
        <v>9</v>
      </c>
      <c r="B11" s="11">
        <v>151409</v>
      </c>
      <c r="C11" s="12">
        <v>162875</v>
      </c>
      <c r="D11" s="12">
        <v>167663</v>
      </c>
      <c r="E11" s="9">
        <v>174937.86</v>
      </c>
      <c r="F11" s="10">
        <f t="shared" si="1"/>
        <v>164221.215</v>
      </c>
    </row>
    <row r="12" spans="1:6" x14ac:dyDescent="0.25">
      <c r="A12" s="6" t="s">
        <v>10</v>
      </c>
      <c r="B12" s="11">
        <v>70564</v>
      </c>
      <c r="C12" s="12">
        <v>59683</v>
      </c>
      <c r="D12" s="12">
        <v>63937</v>
      </c>
      <c r="E12" s="9">
        <v>87134.8</v>
      </c>
      <c r="F12" s="10">
        <f t="shared" si="1"/>
        <v>70329.7</v>
      </c>
    </row>
    <row r="13" spans="1:6" x14ac:dyDescent="0.25">
      <c r="A13" s="6" t="s">
        <v>11</v>
      </c>
      <c r="B13" s="11">
        <v>67557</v>
      </c>
      <c r="C13" s="12">
        <v>162771</v>
      </c>
      <c r="D13" s="12">
        <v>12879</v>
      </c>
      <c r="E13" s="9">
        <v>278104</v>
      </c>
      <c r="F13" s="10">
        <f t="shared" si="1"/>
        <v>130327.75</v>
      </c>
    </row>
    <row r="14" spans="1:6" x14ac:dyDescent="0.25">
      <c r="A14" s="6" t="s">
        <v>12</v>
      </c>
      <c r="B14" s="11">
        <v>38394</v>
      </c>
      <c r="C14" s="12">
        <v>43287</v>
      </c>
      <c r="D14" s="12">
        <v>51554</v>
      </c>
      <c r="E14" s="9">
        <v>82131.64</v>
      </c>
      <c r="F14" s="10">
        <f t="shared" si="1"/>
        <v>53841.66</v>
      </c>
    </row>
    <row r="15" spans="1:6" x14ac:dyDescent="0.25">
      <c r="A15" s="6" t="s">
        <v>13</v>
      </c>
      <c r="B15" s="11">
        <v>45328</v>
      </c>
      <c r="C15" s="12">
        <v>34594</v>
      </c>
      <c r="D15" s="12">
        <v>61336</v>
      </c>
      <c r="E15" s="9">
        <v>225462</v>
      </c>
      <c r="F15" s="10">
        <f t="shared" si="1"/>
        <v>91680</v>
      </c>
    </row>
    <row r="16" spans="1:6" x14ac:dyDescent="0.25">
      <c r="A16" s="6" t="s">
        <v>14</v>
      </c>
      <c r="B16" s="11">
        <v>54241</v>
      </c>
      <c r="C16" s="12">
        <v>60819</v>
      </c>
      <c r="D16" s="12">
        <v>39097</v>
      </c>
      <c r="E16" s="9">
        <v>142147.75</v>
      </c>
      <c r="F16" s="10">
        <f t="shared" si="1"/>
        <v>74076.1875</v>
      </c>
    </row>
    <row r="17" spans="1:6" x14ac:dyDescent="0.25">
      <c r="A17" s="6" t="s">
        <v>15</v>
      </c>
      <c r="B17" s="11">
        <v>36325</v>
      </c>
      <c r="C17" s="12">
        <v>38214</v>
      </c>
      <c r="D17" s="12">
        <v>39357</v>
      </c>
      <c r="E17" s="9">
        <v>38941</v>
      </c>
      <c r="F17" s="10">
        <f t="shared" si="1"/>
        <v>38209.25</v>
      </c>
    </row>
    <row r="18" spans="1:6" x14ac:dyDescent="0.25">
      <c r="A18" s="6" t="s">
        <v>16</v>
      </c>
      <c r="B18" s="11">
        <v>31200</v>
      </c>
      <c r="C18" s="12">
        <v>31427</v>
      </c>
      <c r="D18" s="12"/>
      <c r="E18" s="9"/>
      <c r="F18" s="10">
        <f t="shared" si="1"/>
        <v>31313.5</v>
      </c>
    </row>
    <row r="19" spans="1:6" x14ac:dyDescent="0.25">
      <c r="A19" s="6" t="s">
        <v>17</v>
      </c>
      <c r="B19" s="11">
        <v>19500</v>
      </c>
      <c r="C19" s="12">
        <v>19500</v>
      </c>
      <c r="D19" s="12">
        <v>50936</v>
      </c>
      <c r="E19" s="9">
        <v>22937</v>
      </c>
      <c r="F19" s="10">
        <f t="shared" si="1"/>
        <v>28218.25</v>
      </c>
    </row>
    <row r="20" spans="1:6" x14ac:dyDescent="0.25">
      <c r="A20" s="6" t="s">
        <v>18</v>
      </c>
      <c r="B20" s="11">
        <v>58</v>
      </c>
      <c r="C20" s="12">
        <v>8250</v>
      </c>
      <c r="D20" s="12">
        <v>9424</v>
      </c>
      <c r="E20" s="9">
        <v>22080</v>
      </c>
      <c r="F20" s="10">
        <f t="shared" si="1"/>
        <v>9953</v>
      </c>
    </row>
    <row r="21" spans="1:6" x14ac:dyDescent="0.25">
      <c r="A21" s="6" t="s">
        <v>19</v>
      </c>
      <c r="B21" s="11">
        <v>15823</v>
      </c>
      <c r="C21" s="12">
        <v>11175</v>
      </c>
      <c r="D21" s="12">
        <v>10526</v>
      </c>
      <c r="E21" s="9">
        <v>35538</v>
      </c>
      <c r="F21" s="10">
        <f t="shared" si="1"/>
        <v>18265.5</v>
      </c>
    </row>
    <row r="22" spans="1:6" x14ac:dyDescent="0.25">
      <c r="A22" s="6" t="s">
        <v>20</v>
      </c>
      <c r="B22" s="11">
        <v>25750</v>
      </c>
      <c r="C22" s="12">
        <v>10434</v>
      </c>
      <c r="D22" s="12">
        <v>18306</v>
      </c>
      <c r="E22" s="9">
        <v>10760</v>
      </c>
      <c r="F22" s="10">
        <f t="shared" si="1"/>
        <v>16312.5</v>
      </c>
    </row>
    <row r="23" spans="1:6" x14ac:dyDescent="0.25">
      <c r="A23" s="6" t="s">
        <v>21</v>
      </c>
      <c r="B23" s="11">
        <v>4075</v>
      </c>
      <c r="C23" s="12">
        <v>5008</v>
      </c>
      <c r="D23" s="12">
        <v>6348</v>
      </c>
      <c r="E23" s="9">
        <v>14220</v>
      </c>
      <c r="F23" s="10">
        <f t="shared" si="1"/>
        <v>7412.75</v>
      </c>
    </row>
    <row r="24" spans="1:6" x14ac:dyDescent="0.25">
      <c r="A24" s="6" t="s">
        <v>22</v>
      </c>
      <c r="B24" s="11"/>
      <c r="C24" s="12">
        <v>19</v>
      </c>
      <c r="D24" s="12">
        <v>1652</v>
      </c>
      <c r="E24" s="9">
        <v>1939</v>
      </c>
      <c r="F24" s="10">
        <f t="shared" si="1"/>
        <v>1203.3333333333333</v>
      </c>
    </row>
    <row r="25" spans="1:6" ht="15.75" thickBot="1" x14ac:dyDescent="0.3">
      <c r="A25" s="13" t="s">
        <v>23</v>
      </c>
      <c r="B25" s="23">
        <v>5403</v>
      </c>
      <c r="C25" s="15">
        <v>5529</v>
      </c>
      <c r="D25" s="15">
        <v>11786</v>
      </c>
      <c r="E25" s="16">
        <v>8279</v>
      </c>
      <c r="F25" s="17">
        <f t="shared" si="1"/>
        <v>7749.25</v>
      </c>
    </row>
    <row r="26" spans="1:6" x14ac:dyDescent="0.25">
      <c r="A26" s="6" t="s">
        <v>24</v>
      </c>
      <c r="B26" s="11"/>
      <c r="C26" s="12"/>
      <c r="D26" s="12"/>
      <c r="E26" s="9">
        <v>50000</v>
      </c>
      <c r="F26" s="10">
        <f t="shared" si="1"/>
        <v>50000</v>
      </c>
    </row>
    <row r="27" spans="1:6" x14ac:dyDescent="0.25">
      <c r="A27" s="6" t="s">
        <v>25</v>
      </c>
      <c r="B27" s="11"/>
      <c r="C27" s="12"/>
      <c r="D27" s="12"/>
      <c r="E27" s="9">
        <v>58033</v>
      </c>
      <c r="F27" s="10">
        <f t="shared" si="1"/>
        <v>58033</v>
      </c>
    </row>
    <row r="28" spans="1:6" ht="15.75" thickBot="1" x14ac:dyDescent="0.3">
      <c r="A28" s="13" t="s">
        <v>26</v>
      </c>
      <c r="B28" s="23"/>
      <c r="C28" s="15"/>
      <c r="D28" s="15"/>
      <c r="E28" s="16">
        <v>108817.81</v>
      </c>
      <c r="F28" s="17">
        <f t="shared" si="1"/>
        <v>108817.81</v>
      </c>
    </row>
    <row r="29" spans="1:6" ht="15.75" thickBot="1" x14ac:dyDescent="0.3">
      <c r="A29" s="18" t="s">
        <v>27</v>
      </c>
      <c r="B29" s="20">
        <f>SUM(B8:B28)</f>
        <v>2389847</v>
      </c>
      <c r="C29" s="24">
        <f>SUM(C8:C28)</f>
        <v>2632803</v>
      </c>
      <c r="D29" s="19">
        <f>SUM(D8:D28)</f>
        <v>2532205</v>
      </c>
      <c r="E29" s="19">
        <f>SUM(E8:E28)</f>
        <v>3782374.13</v>
      </c>
      <c r="F29" s="25">
        <f t="shared" si="1"/>
        <v>2834307.2824999997</v>
      </c>
    </row>
    <row r="30" spans="1:6" x14ac:dyDescent="0.25">
      <c r="A30" s="26"/>
      <c r="B30" s="7"/>
      <c r="C30" s="8"/>
      <c r="D30" s="8"/>
      <c r="E30" s="9"/>
      <c r="F30" s="10"/>
    </row>
    <row r="31" spans="1:6" ht="15.75" thickBot="1" x14ac:dyDescent="0.3">
      <c r="A31" s="27" t="s">
        <v>28</v>
      </c>
      <c r="B31" s="28">
        <f>B6-B29</f>
        <v>436714</v>
      </c>
      <c r="C31" s="28">
        <f>C6-C29</f>
        <v>253132</v>
      </c>
      <c r="D31" s="28">
        <f>D6-D29</f>
        <v>367172</v>
      </c>
      <c r="E31" s="28">
        <f>E6-E29</f>
        <v>-737928.12999999989</v>
      </c>
      <c r="F31" s="29">
        <f>AVERAGE(B31:E31)</f>
        <v>79772.467500000028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2F51-3818-44C2-987A-DE7DBD4F5C49}">
  <dimension ref="A1:D14"/>
  <sheetViews>
    <sheetView tabSelected="1" zoomScale="130" zoomScaleNormal="130" workbookViewId="0">
      <selection activeCell="C13" sqref="C13"/>
    </sheetView>
  </sheetViews>
  <sheetFormatPr defaultRowHeight="15" x14ac:dyDescent="0.25"/>
  <cols>
    <col min="1" max="1" width="26.42578125" bestFit="1" customWidth="1"/>
    <col min="2" max="2" width="11.140625" bestFit="1" customWidth="1"/>
    <col min="3" max="3" width="14.28515625" customWidth="1"/>
    <col min="4" max="4" width="11.140625" bestFit="1" customWidth="1"/>
  </cols>
  <sheetData>
    <row r="1" spans="1:4" ht="38.25" x14ac:dyDescent="0.25">
      <c r="A1" s="30"/>
      <c r="B1" s="31" t="s">
        <v>29</v>
      </c>
      <c r="C1" s="32" t="s">
        <v>30</v>
      </c>
      <c r="D1" s="32" t="s">
        <v>31</v>
      </c>
    </row>
    <row r="2" spans="1:4" x14ac:dyDescent="0.25">
      <c r="A2" s="30" t="s">
        <v>32</v>
      </c>
      <c r="B2" s="33">
        <v>3044446</v>
      </c>
      <c r="C2" s="33">
        <v>4482417</v>
      </c>
      <c r="D2" s="34">
        <v>4657472</v>
      </c>
    </row>
    <row r="3" spans="1:4" x14ac:dyDescent="0.25">
      <c r="A3" s="30" t="s">
        <v>33</v>
      </c>
      <c r="B3" s="35">
        <v>-2808263</v>
      </c>
      <c r="C3" s="35">
        <v>-3862409</v>
      </c>
      <c r="D3" s="35">
        <v>-3862409</v>
      </c>
    </row>
    <row r="4" spans="1:4" x14ac:dyDescent="0.25">
      <c r="A4" s="30" t="s">
        <v>34</v>
      </c>
      <c r="B4" s="35">
        <v>-22173</v>
      </c>
      <c r="C4" s="35">
        <v>-22173</v>
      </c>
      <c r="D4" s="36">
        <v>-22173</v>
      </c>
    </row>
    <row r="5" spans="1:4" x14ac:dyDescent="0.25">
      <c r="A5" s="30" t="s">
        <v>25</v>
      </c>
      <c r="B5" s="35">
        <v>-58033</v>
      </c>
      <c r="C5" s="35">
        <v>0</v>
      </c>
      <c r="D5" s="36">
        <v>-175055</v>
      </c>
    </row>
    <row r="6" spans="1:4" x14ac:dyDescent="0.25">
      <c r="A6" s="30" t="s">
        <v>35</v>
      </c>
      <c r="B6" s="35">
        <v>-515698</v>
      </c>
      <c r="C6" s="35">
        <v>-597835</v>
      </c>
      <c r="D6" s="36">
        <v>-597835</v>
      </c>
    </row>
    <row r="7" spans="1:4" x14ac:dyDescent="0.25">
      <c r="A7" s="37" t="s">
        <v>36</v>
      </c>
      <c r="B7" s="38">
        <f>SUM(B2:B6)</f>
        <v>-359721</v>
      </c>
      <c r="C7" s="38">
        <f>SUM(C2:C6)</f>
        <v>0</v>
      </c>
      <c r="D7" s="38">
        <f t="shared" ref="D7" si="0">SUM(D2:D6)</f>
        <v>0</v>
      </c>
    </row>
    <row r="8" spans="1:4" x14ac:dyDescent="0.25">
      <c r="A8" s="30"/>
      <c r="B8" s="39"/>
      <c r="C8" s="39"/>
      <c r="D8" s="40"/>
    </row>
    <row r="9" spans="1:4" x14ac:dyDescent="0.25">
      <c r="A9" s="30" t="s">
        <v>37</v>
      </c>
      <c r="B9" s="41">
        <v>6333</v>
      </c>
      <c r="C9" s="41">
        <v>6883</v>
      </c>
      <c r="D9" s="42">
        <v>6883</v>
      </c>
    </row>
    <row r="10" spans="1:4" x14ac:dyDescent="0.25">
      <c r="A10" s="30" t="s">
        <v>38</v>
      </c>
      <c r="B10" s="41">
        <v>4490</v>
      </c>
      <c r="C10" s="41">
        <v>4490</v>
      </c>
      <c r="D10" s="41">
        <v>4490</v>
      </c>
    </row>
    <row r="11" spans="1:4" x14ac:dyDescent="0.25">
      <c r="A11" s="37" t="s">
        <v>39</v>
      </c>
      <c r="B11" s="43">
        <f>B2/(B9*12)</f>
        <v>40.060608453076476</v>
      </c>
      <c r="C11" s="43">
        <f>C2/(C9*12)</f>
        <v>54.269177684149355</v>
      </c>
      <c r="D11" s="43">
        <f>D2/(D9*12)</f>
        <v>56.388590246501039</v>
      </c>
    </row>
    <row r="13" spans="1:4" x14ac:dyDescent="0.25">
      <c r="B13" s="44"/>
      <c r="C13" s="44"/>
    </row>
    <row r="14" spans="1:4" x14ac:dyDescent="0.25">
      <c r="B14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Maron, Paul</dc:creator>
  <cp:lastModifiedBy>Jesse Melcher</cp:lastModifiedBy>
  <dcterms:created xsi:type="dcterms:W3CDTF">2023-06-23T15:08:20Z</dcterms:created>
  <dcterms:modified xsi:type="dcterms:W3CDTF">2023-07-06T13:54:12Z</dcterms:modified>
</cp:coreProperties>
</file>