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nas\291\MLN_Requests\Hay-PSC\2023-06-16\"/>
    </mc:Choice>
  </mc:AlternateContent>
  <xr:revisionPtr revIDLastSave="0" documentId="13_ncr:1_{04BE0822-108A-48E8-97D3-587FCDC0C8B3}" xr6:coauthVersionLast="47" xr6:coauthVersionMax="47" xr10:uidLastSave="{00000000-0000-0000-0000-000000000000}"/>
  <bookViews>
    <workbookView xWindow="-28920" yWindow="-570" windowWidth="29040" windowHeight="15840" xr2:uid="{80BD837F-EE5B-7744-82A9-B3657C6B9DD5}"/>
  </bookViews>
  <sheets>
    <sheet name="Cost and Revenue Calculation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5" l="1"/>
  <c r="D31" i="5"/>
  <c r="C32" i="5"/>
  <c r="D32" i="5"/>
  <c r="C25" i="5"/>
  <c r="C24" i="5"/>
  <c r="D7" i="5"/>
  <c r="D8" i="5"/>
  <c r="D12" i="5"/>
  <c r="D13" i="5"/>
  <c r="D14" i="5"/>
  <c r="D15" i="5"/>
  <c r="D16" i="5"/>
  <c r="D17" i="5"/>
  <c r="D18" i="5"/>
  <c r="D19" i="5"/>
  <c r="B6" i="5"/>
  <c r="D6" i="5" s="1"/>
  <c r="C5" i="5"/>
  <c r="D5" i="5" s="1"/>
  <c r="C4" i="5"/>
  <c r="D4" i="5" s="1"/>
  <c r="D9" i="5" l="1"/>
  <c r="D20" i="5"/>
  <c r="D33" i="5"/>
  <c r="B35" i="5" s="1"/>
  <c r="D25" i="5" l="1"/>
  <c r="D24" i="5"/>
  <c r="D26" i="5" l="1"/>
</calcChain>
</file>

<file path=xl/sharedStrings.xml><?xml version="1.0" encoding="utf-8"?>
<sst xmlns="http://schemas.openxmlformats.org/spreadsheetml/2006/main" count="36" uniqueCount="26">
  <si>
    <t>Well Operator Cost</t>
  </si>
  <si>
    <t>Administrative Cost</t>
  </si>
  <si>
    <t>Supply Cost</t>
  </si>
  <si>
    <t>Mileage Cost</t>
  </si>
  <si>
    <t>Postage and Office Supplies</t>
  </si>
  <si>
    <t>Cost Item</t>
  </si>
  <si>
    <t>Rate</t>
  </si>
  <si>
    <t>Total</t>
  </si>
  <si>
    <t>Yearly Hours or Times Charged</t>
  </si>
  <si>
    <t>Seasonal or Temp Turn On</t>
  </si>
  <si>
    <t>Reconnection Fee</t>
  </si>
  <si>
    <t>Relocate Meter</t>
  </si>
  <si>
    <t>Returned Check Charge</t>
  </si>
  <si>
    <t>Service Trip to Collect Deliquent</t>
  </si>
  <si>
    <t>Farm Tap Fee</t>
  </si>
  <si>
    <t>Special Meter Reading Charge</t>
  </si>
  <si>
    <t>Meter Test Fee</t>
  </si>
  <si>
    <t>Non-Farm Tap Customer</t>
  </si>
  <si>
    <t>Farm Tap Customer</t>
  </si>
  <si>
    <t>Non-Recurring</t>
  </si>
  <si>
    <t>Customer Type</t>
  </si>
  <si>
    <t>Price/MCF</t>
  </si>
  <si>
    <t>MCF Usage</t>
  </si>
  <si>
    <t>Cost and Revenue Calculation</t>
  </si>
  <si>
    <t>Natural Gas Services</t>
  </si>
  <si>
    <t>Cost covered by Hay for Lease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</si>
</sst>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wrapText="1"/>
    </xf>
    <xf numFmtId="44" fontId="0" fillId="0" borderId="1" xfId="1" applyFont="1" applyBorder="1"/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center" wrapText="1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5EAA-D515-7545-AED3-E7412921ABDF}">
  <dimension ref="A1:D35"/>
  <sheetViews>
    <sheetView tabSelected="1" workbookViewId="0">
      <selection sqref="A1:D1"/>
    </sheetView>
  </sheetViews>
  <sheetFormatPr defaultColWidth="11" defaultRowHeight="15.75" x14ac:dyDescent="0.25"/>
  <cols>
    <col min="1" max="1" width="32.375" bestFit="1" customWidth="1"/>
    <col min="2" max="2" width="11.5" style="1" bestFit="1" customWidth="1"/>
    <col min="3" max="3" width="13.5" bestFit="1" customWidth="1"/>
    <col min="4" max="4" width="12.5" style="1" bestFit="1" customWidth="1"/>
    <col min="6" max="6" width="27.5" bestFit="1" customWidth="1"/>
  </cols>
  <sheetData>
    <row r="1" spans="1:4" ht="21" x14ac:dyDescent="0.35">
      <c r="A1" s="10" t="s">
        <v>24</v>
      </c>
      <c r="B1" s="11"/>
      <c r="C1" s="11"/>
      <c r="D1" s="11"/>
    </row>
    <row r="2" spans="1:4" s="2" customFormat="1" ht="18.75" x14ac:dyDescent="0.3">
      <c r="A2" s="9" t="s">
        <v>23</v>
      </c>
      <c r="B2" s="9"/>
      <c r="C2" s="9"/>
      <c r="D2" s="9"/>
    </row>
    <row r="3" spans="1:4" s="3" customFormat="1" ht="47.25" x14ac:dyDescent="0.25">
      <c r="A3" s="5" t="s">
        <v>5</v>
      </c>
      <c r="B3" s="6" t="s">
        <v>6</v>
      </c>
      <c r="C3" s="5" t="s">
        <v>8</v>
      </c>
      <c r="D3" s="6" t="s">
        <v>7</v>
      </c>
    </row>
    <row r="4" spans="1:4" x14ac:dyDescent="0.25">
      <c r="A4" t="s">
        <v>0</v>
      </c>
      <c r="B4" s="1">
        <v>25.22</v>
      </c>
      <c r="C4">
        <f>288+880+66</f>
        <v>1234</v>
      </c>
      <c r="D4" s="1">
        <f>C4*B4</f>
        <v>31121.48</v>
      </c>
    </row>
    <row r="5" spans="1:4" x14ac:dyDescent="0.25">
      <c r="A5" t="s">
        <v>1</v>
      </c>
      <c r="B5" s="1">
        <v>23.49</v>
      </c>
      <c r="C5">
        <f>2.4*110</f>
        <v>264</v>
      </c>
      <c r="D5" s="1">
        <f t="shared" ref="D5:D19" si="0">C5*B5</f>
        <v>6201.36</v>
      </c>
    </row>
    <row r="6" spans="1:4" x14ac:dyDescent="0.25">
      <c r="A6" t="s">
        <v>2</v>
      </c>
      <c r="B6" s="1">
        <f>174*110</f>
        <v>19140</v>
      </c>
      <c r="C6">
        <v>1</v>
      </c>
      <c r="D6" s="1">
        <f t="shared" si="0"/>
        <v>19140</v>
      </c>
    </row>
    <row r="7" spans="1:4" x14ac:dyDescent="0.25">
      <c r="A7" t="s">
        <v>3</v>
      </c>
      <c r="B7" s="1">
        <v>8160</v>
      </c>
      <c r="C7">
        <v>1</v>
      </c>
      <c r="D7" s="1">
        <f t="shared" si="0"/>
        <v>8160</v>
      </c>
    </row>
    <row r="8" spans="1:4" x14ac:dyDescent="0.25">
      <c r="A8" t="s">
        <v>4</v>
      </c>
      <c r="B8" s="1">
        <v>1142.1600000000001</v>
      </c>
      <c r="C8">
        <v>1</v>
      </c>
      <c r="D8" s="4">
        <f t="shared" si="0"/>
        <v>1142.1600000000001</v>
      </c>
    </row>
    <row r="9" spans="1:4" x14ac:dyDescent="0.25">
      <c r="D9" s="1">
        <f>SUM(D4:D8)</f>
        <v>65765</v>
      </c>
    </row>
    <row r="11" spans="1:4" ht="47.25" x14ac:dyDescent="0.25">
      <c r="A11" s="2" t="s">
        <v>19</v>
      </c>
      <c r="B11" s="6" t="s">
        <v>6</v>
      </c>
      <c r="C11" s="5" t="s">
        <v>8</v>
      </c>
      <c r="D11" s="6" t="s">
        <v>7</v>
      </c>
    </row>
    <row r="12" spans="1:4" x14ac:dyDescent="0.25">
      <c r="A12" t="s">
        <v>9</v>
      </c>
      <c r="B12" s="1">
        <v>50</v>
      </c>
      <c r="C12">
        <v>4</v>
      </c>
      <c r="D12" s="1">
        <f t="shared" si="0"/>
        <v>200</v>
      </c>
    </row>
    <row r="13" spans="1:4" x14ac:dyDescent="0.25">
      <c r="A13" t="s">
        <v>10</v>
      </c>
      <c r="B13" s="1">
        <v>25</v>
      </c>
      <c r="C13">
        <v>5</v>
      </c>
      <c r="D13" s="1">
        <f t="shared" si="0"/>
        <v>125</v>
      </c>
    </row>
    <row r="14" spans="1:4" x14ac:dyDescent="0.25">
      <c r="A14" t="s">
        <v>11</v>
      </c>
      <c r="B14" s="1">
        <v>150</v>
      </c>
      <c r="C14">
        <v>2</v>
      </c>
      <c r="D14" s="1">
        <f t="shared" si="0"/>
        <v>300</v>
      </c>
    </row>
    <row r="15" spans="1:4" x14ac:dyDescent="0.25">
      <c r="A15" t="s">
        <v>12</v>
      </c>
      <c r="B15" s="1">
        <v>30</v>
      </c>
      <c r="C15">
        <v>2</v>
      </c>
      <c r="D15" s="1">
        <f t="shared" si="0"/>
        <v>60</v>
      </c>
    </row>
    <row r="16" spans="1:4" x14ac:dyDescent="0.25">
      <c r="A16" t="s">
        <v>13</v>
      </c>
      <c r="B16" s="1">
        <v>50</v>
      </c>
      <c r="C16">
        <v>5</v>
      </c>
      <c r="D16" s="1">
        <f t="shared" si="0"/>
        <v>250</v>
      </c>
    </row>
    <row r="17" spans="1:4" x14ac:dyDescent="0.25">
      <c r="A17" t="s">
        <v>14</v>
      </c>
      <c r="B17" s="1">
        <v>150</v>
      </c>
      <c r="C17">
        <v>1</v>
      </c>
      <c r="D17" s="1">
        <f t="shared" si="0"/>
        <v>150</v>
      </c>
    </row>
    <row r="18" spans="1:4" x14ac:dyDescent="0.25">
      <c r="A18" t="s">
        <v>15</v>
      </c>
      <c r="B18" s="1">
        <v>50</v>
      </c>
      <c r="C18">
        <v>4</v>
      </c>
      <c r="D18" s="1">
        <f t="shared" si="0"/>
        <v>200</v>
      </c>
    </row>
    <row r="19" spans="1:4" x14ac:dyDescent="0.25">
      <c r="A19" t="s">
        <v>16</v>
      </c>
      <c r="B19" s="1">
        <v>225</v>
      </c>
      <c r="C19">
        <v>2</v>
      </c>
      <c r="D19" s="4">
        <f t="shared" si="0"/>
        <v>450</v>
      </c>
    </row>
    <row r="20" spans="1:4" x14ac:dyDescent="0.25">
      <c r="D20" s="1">
        <f>SUM(D12:D19)</f>
        <v>1735</v>
      </c>
    </row>
    <row r="23" spans="1:4" x14ac:dyDescent="0.25">
      <c r="A23" s="7" t="s">
        <v>20</v>
      </c>
      <c r="B23" s="8" t="s">
        <v>21</v>
      </c>
      <c r="C23" s="7" t="s">
        <v>22</v>
      </c>
      <c r="D23" s="8" t="s">
        <v>7</v>
      </c>
    </row>
    <row r="24" spans="1:4" x14ac:dyDescent="0.25">
      <c r="A24" t="s">
        <v>17</v>
      </c>
      <c r="B24" s="1">
        <v>6.81</v>
      </c>
      <c r="C24">
        <f>32*152</f>
        <v>4864</v>
      </c>
      <c r="D24" s="1">
        <f>B24*C24</f>
        <v>33123.839999999997</v>
      </c>
    </row>
    <row r="25" spans="1:4" x14ac:dyDescent="0.25">
      <c r="A25" t="s">
        <v>18</v>
      </c>
      <c r="B25" s="1">
        <v>6.81</v>
      </c>
      <c r="C25">
        <f>((110-32)*0.2)*50</f>
        <v>780.00000000000011</v>
      </c>
      <c r="D25" s="4">
        <f>B25*C25</f>
        <v>5311.8</v>
      </c>
    </row>
    <row r="26" spans="1:4" x14ac:dyDescent="0.25">
      <c r="D26" s="1">
        <f>SUM(D24:D25)</f>
        <v>38435.64</v>
      </c>
    </row>
    <row r="30" spans="1:4" x14ac:dyDescent="0.25">
      <c r="A30" s="7" t="s">
        <v>20</v>
      </c>
      <c r="B30" s="8" t="s">
        <v>21</v>
      </c>
      <c r="C30" s="7" t="s">
        <v>22</v>
      </c>
      <c r="D30" s="8" t="s">
        <v>7</v>
      </c>
    </row>
    <row r="31" spans="1:4" x14ac:dyDescent="0.25">
      <c r="A31" t="s">
        <v>17</v>
      </c>
      <c r="B31" s="1">
        <v>8.35</v>
      </c>
      <c r="C31">
        <f>32*152</f>
        <v>4864</v>
      </c>
      <c r="D31" s="1">
        <f>B31*C31</f>
        <v>40614.400000000001</v>
      </c>
    </row>
    <row r="32" spans="1:4" x14ac:dyDescent="0.25">
      <c r="A32" t="s">
        <v>18</v>
      </c>
      <c r="B32" s="1">
        <v>8.35</v>
      </c>
      <c r="C32">
        <f>((110-32)*0.2)*50</f>
        <v>780.00000000000011</v>
      </c>
      <c r="D32" s="1">
        <f>B32*C32</f>
        <v>6513.0000000000009</v>
      </c>
    </row>
    <row r="33" spans="1:4" x14ac:dyDescent="0.25">
      <c r="D33" s="1">
        <f>SUM(D31:D32)</f>
        <v>47127.4</v>
      </c>
    </row>
    <row r="35" spans="1:4" x14ac:dyDescent="0.25">
      <c r="A35" t="s">
        <v>25</v>
      </c>
      <c r="B35" s="1">
        <f>D9-D33</f>
        <v>18637.599999999999</v>
      </c>
    </row>
  </sheetData>
  <mergeCells count="2">
    <mergeCell ref="A2:D2"/>
    <mergeCell ref="A1:D1"/>
  </mergeCells>
  <pageMargins left="1.06" right="0.7" top="0.75" bottom="0.75" header="0.3" footer="0.3"/>
  <pageSetup orientation="portrait" r:id="rId1"/>
  <headerFooter>
    <oddHeader>&amp;C&amp;"-,Bold"&amp;16EXHIBIT 2</oddHeader>
    <firstHeader>&amp;CEXHIBIT 2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and Revenue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Sturgill</dc:creator>
  <cp:lastModifiedBy>Horger, Angela Perry</cp:lastModifiedBy>
  <cp:lastPrinted>2023-06-16T19:54:07Z</cp:lastPrinted>
  <dcterms:created xsi:type="dcterms:W3CDTF">2020-03-15T18:46:28Z</dcterms:created>
  <dcterms:modified xsi:type="dcterms:W3CDTF">2023-06-16T19:54:19Z</dcterms:modified>
</cp:coreProperties>
</file>