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MAINSERVER\bookkeeping\RATE CASE 2023-00147\FIRST DATA REQUEST - AG\REQUEST 126 - ROW\"/>
    </mc:Choice>
  </mc:AlternateContent>
  <xr:revisionPtr revIDLastSave="0" documentId="8_{86B07048-D3CE-45E5-AE63-002BBBAC66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26 (b)" sheetId="4" r:id="rId1"/>
    <sheet name="work she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" l="1"/>
  <c r="D20" i="4" l="1"/>
  <c r="D16" i="4" l="1"/>
  <c r="D19" i="4" s="1"/>
  <c r="D15" i="4" l="1"/>
  <c r="D14" i="4" l="1"/>
  <c r="D13" i="4" l="1"/>
  <c r="D12" i="4" l="1"/>
  <c r="D11" i="4" l="1"/>
  <c r="D10" i="4"/>
  <c r="D9" i="4"/>
  <c r="D8" i="4"/>
  <c r="D7" i="4"/>
  <c r="C21" i="4"/>
  <c r="H9" i="3"/>
  <c r="H10" i="3"/>
  <c r="H11" i="3"/>
  <c r="H12" i="3"/>
  <c r="H13" i="3"/>
  <c r="H14" i="3"/>
  <c r="H15" i="3"/>
  <c r="H16" i="3"/>
  <c r="H17" i="3"/>
  <c r="H18" i="3"/>
  <c r="H8" i="3"/>
  <c r="F20" i="3"/>
  <c r="E20" i="3"/>
  <c r="D20" i="3"/>
  <c r="C20" i="3"/>
  <c r="D21" i="4" l="1"/>
  <c r="H20" i="3"/>
</calcChain>
</file>

<file path=xl/sharedStrings.xml><?xml version="1.0" encoding="utf-8"?>
<sst xmlns="http://schemas.openxmlformats.org/spreadsheetml/2006/main" count="18" uniqueCount="18">
  <si>
    <t>AsplundhVendor 1023</t>
  </si>
  <si>
    <t>Electricom Vendor 5018</t>
  </si>
  <si>
    <t>Ground Solutions Vendor 7066</t>
  </si>
  <si>
    <t>B&amp;J Services VENDOR 2020</t>
  </si>
  <si>
    <t>#126</t>
  </si>
  <si>
    <t>ROW-Mainenance Expense   (b)</t>
  </si>
  <si>
    <t xml:space="preserve">ACTUAL </t>
  </si>
  <si>
    <t>BUDGETED</t>
  </si>
  <si>
    <t xml:space="preserve"> </t>
  </si>
  <si>
    <t>Pro Forma Adj</t>
  </si>
  <si>
    <t>Adjusted Test Year 2021</t>
  </si>
  <si>
    <t>2021-Capitalized</t>
  </si>
  <si>
    <t>YEAR</t>
  </si>
  <si>
    <t>TAYLOR COUNTY RURAL ELECTRIC COOPERATIVE CORPORATION</t>
  </si>
  <si>
    <t>CASE NO. 2023-00147</t>
  </si>
  <si>
    <t>AG REQUEST 126 - ROW MAINTENANCE EXPENSE</t>
  </si>
  <si>
    <t>YEARS 2012 - 2022</t>
  </si>
  <si>
    <t>Total ROW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</si>
</sst>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1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" fontId="0" fillId="0" borderId="3" xfId="0" applyNumberFormat="1" applyBorder="1"/>
    <xf numFmtId="4" fontId="0" fillId="0" borderId="4" xfId="0" applyNumberFormat="1" applyBorder="1"/>
    <xf numFmtId="0" fontId="0" fillId="0" borderId="5" xfId="0" applyBorder="1" applyAlignment="1">
      <alignment horizontal="center"/>
    </xf>
    <xf numFmtId="4" fontId="0" fillId="0" borderId="0" xfId="0" applyNumberFormat="1" applyBorder="1"/>
    <xf numFmtId="4" fontId="0" fillId="0" borderId="6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" fontId="0" fillId="0" borderId="10" xfId="0" applyNumberFormat="1" applyFont="1" applyBorder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70C3-CCC9-49CB-84AB-FF45BB15F729}">
  <dimension ref="A1:G32"/>
  <sheetViews>
    <sheetView tabSelected="1" workbookViewId="0">
      <selection activeCell="G19" sqref="G19"/>
    </sheetView>
  </sheetViews>
  <sheetFormatPr defaultRowHeight="15" x14ac:dyDescent="0.25"/>
  <cols>
    <col min="1" max="1" width="6.42578125" customWidth="1"/>
    <col min="2" max="2" width="20.85546875" customWidth="1"/>
    <col min="3" max="3" width="13.5703125" customWidth="1"/>
    <col min="4" max="4" width="14.28515625" customWidth="1"/>
  </cols>
  <sheetData>
    <row r="1" spans="1:7" x14ac:dyDescent="0.25">
      <c r="A1" s="19" t="s">
        <v>13</v>
      </c>
      <c r="D1" s="2"/>
      <c r="E1" s="2"/>
      <c r="F1" s="2"/>
      <c r="G1" s="20"/>
    </row>
    <row r="2" spans="1:7" x14ac:dyDescent="0.25">
      <c r="A2" s="19" t="s">
        <v>14</v>
      </c>
      <c r="D2" s="2"/>
      <c r="E2" s="2"/>
      <c r="F2" s="2"/>
      <c r="G2" s="2"/>
    </row>
    <row r="3" spans="1:7" x14ac:dyDescent="0.25">
      <c r="A3" s="19" t="s">
        <v>15</v>
      </c>
      <c r="D3" s="2"/>
      <c r="E3" s="2"/>
      <c r="F3" s="2"/>
      <c r="G3" s="2"/>
    </row>
    <row r="4" spans="1:7" x14ac:dyDescent="0.25">
      <c r="A4" s="19" t="s">
        <v>16</v>
      </c>
      <c r="D4" s="2"/>
      <c r="E4" s="2"/>
      <c r="F4" s="2"/>
      <c r="G4" s="2"/>
    </row>
    <row r="6" spans="1:7" x14ac:dyDescent="0.25">
      <c r="B6" s="23" t="s">
        <v>12</v>
      </c>
      <c r="C6" s="23" t="s">
        <v>6</v>
      </c>
      <c r="D6" s="23" t="s">
        <v>7</v>
      </c>
    </row>
    <row r="7" spans="1:7" x14ac:dyDescent="0.25">
      <c r="B7" s="2">
        <v>2012</v>
      </c>
      <c r="C7" s="3">
        <v>582177.16</v>
      </c>
      <c r="D7" s="3">
        <f>556800+162500</f>
        <v>719300</v>
      </c>
    </row>
    <row r="8" spans="1:7" x14ac:dyDescent="0.25">
      <c r="B8" s="2">
        <v>2013</v>
      </c>
      <c r="C8" s="3">
        <v>540330.11</v>
      </c>
      <c r="D8" s="3">
        <f>456000+162500</f>
        <v>618500</v>
      </c>
    </row>
    <row r="9" spans="1:7" x14ac:dyDescent="0.25">
      <c r="B9" s="2">
        <v>2014</v>
      </c>
      <c r="C9" s="3">
        <v>711964.98</v>
      </c>
      <c r="D9" s="3">
        <f>456000+162500</f>
        <v>618500</v>
      </c>
    </row>
    <row r="10" spans="1:7" x14ac:dyDescent="0.25">
      <c r="B10" s="2">
        <v>2015</v>
      </c>
      <c r="C10" s="3">
        <v>618644.62</v>
      </c>
      <c r="D10" s="3">
        <f>564000+141000</f>
        <v>705000</v>
      </c>
    </row>
    <row r="11" spans="1:7" x14ac:dyDescent="0.25">
      <c r="B11" s="2">
        <v>2016</v>
      </c>
      <c r="C11" s="3">
        <v>739477.6</v>
      </c>
      <c r="D11" s="3">
        <f>664800+63000</f>
        <v>727800</v>
      </c>
    </row>
    <row r="12" spans="1:7" x14ac:dyDescent="0.25">
      <c r="B12" s="2">
        <v>2017</v>
      </c>
      <c r="C12" s="3">
        <v>681574.94</v>
      </c>
      <c r="D12" s="3">
        <f>664800+80000</f>
        <v>744800</v>
      </c>
    </row>
    <row r="13" spans="1:7" x14ac:dyDescent="0.25">
      <c r="B13" s="2">
        <v>2018</v>
      </c>
      <c r="C13" s="3">
        <v>740328.81</v>
      </c>
      <c r="D13" s="3">
        <f>664800+80000</f>
        <v>744800</v>
      </c>
    </row>
    <row r="14" spans="1:7" x14ac:dyDescent="0.25">
      <c r="B14" s="2">
        <v>2019</v>
      </c>
      <c r="C14" s="3">
        <v>692649.85</v>
      </c>
      <c r="D14" s="3">
        <f>690000+112000</f>
        <v>802000</v>
      </c>
    </row>
    <row r="15" spans="1:7" ht="15.75" thickBot="1" x14ac:dyDescent="0.3">
      <c r="B15" s="2">
        <v>2020</v>
      </c>
      <c r="C15" s="3">
        <v>763659.19</v>
      </c>
      <c r="D15" s="3">
        <f>690000+75000</f>
        <v>765000</v>
      </c>
    </row>
    <row r="16" spans="1:7" x14ac:dyDescent="0.25">
      <c r="B16" s="9">
        <v>2021</v>
      </c>
      <c r="C16" s="10">
        <v>1027119.41</v>
      </c>
      <c r="D16" s="11">
        <f>810000+80000</f>
        <v>890000</v>
      </c>
    </row>
    <row r="17" spans="2:4" x14ac:dyDescent="0.25">
      <c r="B17" s="12" t="s">
        <v>11</v>
      </c>
      <c r="C17" s="13">
        <v>23778.59</v>
      </c>
      <c r="D17" s="14"/>
    </row>
    <row r="18" spans="2:4" ht="15.75" customHeight="1" x14ac:dyDescent="0.25">
      <c r="B18" s="17" t="s">
        <v>9</v>
      </c>
      <c r="C18" s="13">
        <v>3279658</v>
      </c>
      <c r="D18" s="14">
        <v>3279658</v>
      </c>
    </row>
    <row r="19" spans="2:4" ht="30.75" customHeight="1" thickBot="1" x14ac:dyDescent="0.3">
      <c r="B19" s="18" t="s">
        <v>10</v>
      </c>
      <c r="C19" s="15">
        <f>SUM(C16:C18)</f>
        <v>4330556</v>
      </c>
      <c r="D19" s="16">
        <f>SUM(D16:D18)</f>
        <v>4169658</v>
      </c>
    </row>
    <row r="20" spans="2:4" x14ac:dyDescent="0.25">
      <c r="B20" s="2">
        <v>2022</v>
      </c>
      <c r="C20" s="21">
        <v>1254886.42</v>
      </c>
      <c r="D20" s="21">
        <f>1002000+128000</f>
        <v>1130000</v>
      </c>
    </row>
    <row r="21" spans="2:4" x14ac:dyDescent="0.25">
      <c r="B21" s="22" t="s">
        <v>17</v>
      </c>
      <c r="C21" s="3">
        <f>SUM(C7:C20)</f>
        <v>15986805.68</v>
      </c>
      <c r="D21" s="3">
        <f>SUM(D7:D20)</f>
        <v>15915016</v>
      </c>
    </row>
    <row r="32" spans="2:4" x14ac:dyDescent="0.25">
      <c r="D32" t="s">
        <v>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3B48F-2E24-4FD4-B185-683ABFCAB336}">
  <dimension ref="A1:Q31"/>
  <sheetViews>
    <sheetView workbookViewId="0">
      <selection activeCell="H10" sqref="H10"/>
    </sheetView>
  </sheetViews>
  <sheetFormatPr defaultRowHeight="15" x14ac:dyDescent="0.25"/>
  <cols>
    <col min="2" max="2" width="18.42578125" bestFit="1" customWidth="1"/>
    <col min="3" max="3" width="12.140625" customWidth="1"/>
    <col min="4" max="4" width="19.5703125" bestFit="1" customWidth="1"/>
    <col min="5" max="5" width="22.140625" customWidth="1"/>
    <col min="6" max="7" width="25.28515625" customWidth="1"/>
    <col min="8" max="8" width="25.140625" bestFit="1" customWidth="1"/>
    <col min="9" max="9" width="9.85546875" bestFit="1" customWidth="1"/>
    <col min="10" max="10" width="21.85546875" bestFit="1" customWidth="1"/>
    <col min="12" max="12" width="17.85546875" bestFit="1" customWidth="1"/>
    <col min="14" max="14" width="12.42578125" bestFit="1" customWidth="1"/>
  </cols>
  <sheetData>
    <row r="1" spans="1:13" x14ac:dyDescent="0.25">
      <c r="A1" t="s">
        <v>4</v>
      </c>
      <c r="B1" t="s">
        <v>5</v>
      </c>
    </row>
    <row r="6" spans="1:13" x14ac:dyDescent="0.25">
      <c r="B6" s="8" t="s">
        <v>0</v>
      </c>
      <c r="C6" s="8"/>
      <c r="D6" t="s">
        <v>1</v>
      </c>
      <c r="E6" t="s">
        <v>3</v>
      </c>
      <c r="F6" t="s">
        <v>2</v>
      </c>
    </row>
    <row r="7" spans="1:13" x14ac:dyDescent="0.25">
      <c r="C7" s="3"/>
    </row>
    <row r="8" spans="1:13" x14ac:dyDescent="0.25">
      <c r="B8">
        <v>2012</v>
      </c>
      <c r="C8" s="3">
        <v>582177.16</v>
      </c>
      <c r="D8" s="3">
        <v>0</v>
      </c>
      <c r="E8" s="3">
        <v>0</v>
      </c>
      <c r="F8" s="3">
        <v>0</v>
      </c>
      <c r="G8" s="6">
        <v>2012</v>
      </c>
      <c r="H8" s="7">
        <f>SUM(C8:F8)</f>
        <v>582177.16</v>
      </c>
    </row>
    <row r="9" spans="1:13" x14ac:dyDescent="0.25">
      <c r="B9">
        <v>2013</v>
      </c>
      <c r="C9" s="3">
        <v>540330.11</v>
      </c>
      <c r="D9" s="3">
        <v>0</v>
      </c>
      <c r="E9" s="3">
        <v>0</v>
      </c>
      <c r="F9" s="3">
        <v>0</v>
      </c>
      <c r="G9" s="6">
        <v>2012</v>
      </c>
      <c r="H9" s="7">
        <f t="shared" ref="H9:H18" si="0">SUM(C9:F9)</f>
        <v>540330.11</v>
      </c>
    </row>
    <row r="10" spans="1:13" x14ac:dyDescent="0.25">
      <c r="B10">
        <v>2014</v>
      </c>
      <c r="C10" s="3">
        <v>711964.98</v>
      </c>
      <c r="D10" s="3">
        <v>0</v>
      </c>
      <c r="E10" s="3">
        <v>0</v>
      </c>
      <c r="F10" s="3">
        <v>0</v>
      </c>
      <c r="G10" s="6">
        <v>2012</v>
      </c>
      <c r="H10" s="7">
        <f t="shared" si="0"/>
        <v>711964.98</v>
      </c>
    </row>
    <row r="11" spans="1:13" x14ac:dyDescent="0.25">
      <c r="B11">
        <v>2015</v>
      </c>
      <c r="C11" s="3">
        <v>563644.62</v>
      </c>
      <c r="D11" s="3">
        <v>0</v>
      </c>
      <c r="E11" s="3">
        <v>55000</v>
      </c>
      <c r="F11" s="3">
        <v>0</v>
      </c>
      <c r="G11" s="6">
        <v>2012</v>
      </c>
      <c r="H11" s="7">
        <f t="shared" si="0"/>
        <v>618644.62</v>
      </c>
    </row>
    <row r="12" spans="1:13" x14ac:dyDescent="0.25">
      <c r="B12">
        <v>2016</v>
      </c>
      <c r="C12" s="3">
        <v>52349.599999999999</v>
      </c>
      <c r="D12" s="3">
        <v>632128</v>
      </c>
      <c r="E12" s="3">
        <v>55000</v>
      </c>
      <c r="F12" s="3">
        <v>0</v>
      </c>
      <c r="G12" s="6">
        <v>2012</v>
      </c>
      <c r="H12" s="7">
        <f t="shared" si="0"/>
        <v>739477.6</v>
      </c>
    </row>
    <row r="13" spans="1:13" x14ac:dyDescent="0.25">
      <c r="B13">
        <v>2017</v>
      </c>
      <c r="C13" s="4">
        <v>0</v>
      </c>
      <c r="D13" s="4">
        <v>616574.93999999994</v>
      </c>
      <c r="E13" s="4">
        <v>65000</v>
      </c>
      <c r="F13" s="3">
        <v>0</v>
      </c>
      <c r="G13" s="6">
        <v>2012</v>
      </c>
      <c r="H13" s="7">
        <f t="shared" si="0"/>
        <v>681574.94</v>
      </c>
      <c r="I13" s="4"/>
      <c r="J13" s="1"/>
      <c r="K13" s="1"/>
      <c r="L13" s="1"/>
      <c r="M13" s="1"/>
    </row>
    <row r="14" spans="1:13" x14ac:dyDescent="0.25">
      <c r="B14">
        <v>2018</v>
      </c>
      <c r="C14" s="4">
        <v>0</v>
      </c>
      <c r="D14" s="4">
        <v>680328.81</v>
      </c>
      <c r="E14" s="4">
        <v>60000</v>
      </c>
      <c r="F14" s="3">
        <v>0</v>
      </c>
      <c r="G14" s="6">
        <v>2012</v>
      </c>
      <c r="H14" s="7">
        <f t="shared" si="0"/>
        <v>740328.81</v>
      </c>
    </row>
    <row r="15" spans="1:13" x14ac:dyDescent="0.25">
      <c r="B15">
        <v>2019</v>
      </c>
      <c r="C15" s="4">
        <v>0</v>
      </c>
      <c r="D15" s="3">
        <v>592649.85</v>
      </c>
      <c r="E15" s="3">
        <v>100000</v>
      </c>
      <c r="F15" s="3">
        <v>0</v>
      </c>
      <c r="G15" s="6">
        <v>2012</v>
      </c>
      <c r="H15" s="7">
        <f t="shared" si="0"/>
        <v>692649.85</v>
      </c>
    </row>
    <row r="16" spans="1:13" x14ac:dyDescent="0.25">
      <c r="B16">
        <v>2020</v>
      </c>
      <c r="C16" s="4">
        <v>0</v>
      </c>
      <c r="D16" s="3">
        <v>668491.68999999994</v>
      </c>
      <c r="E16" s="3">
        <v>60000</v>
      </c>
      <c r="F16" s="3">
        <v>35167.5</v>
      </c>
      <c r="G16" s="6">
        <v>2012</v>
      </c>
      <c r="H16" s="7">
        <f t="shared" si="0"/>
        <v>763659.19</v>
      </c>
    </row>
    <row r="17" spans="2:17" x14ac:dyDescent="0.25">
      <c r="B17">
        <v>2021</v>
      </c>
      <c r="C17" s="4">
        <v>0</v>
      </c>
      <c r="D17" s="3">
        <v>787701.91</v>
      </c>
      <c r="E17" s="3">
        <v>60000</v>
      </c>
      <c r="F17" s="3">
        <v>179417.5</v>
      </c>
      <c r="G17" s="6">
        <v>2012</v>
      </c>
      <c r="H17" s="7">
        <f t="shared" si="0"/>
        <v>1027119.41</v>
      </c>
    </row>
    <row r="18" spans="2:17" x14ac:dyDescent="0.25">
      <c r="B18">
        <v>2022</v>
      </c>
      <c r="C18" s="4">
        <v>0</v>
      </c>
      <c r="D18" s="3">
        <v>1030944.42</v>
      </c>
      <c r="E18" s="3">
        <v>0</v>
      </c>
      <c r="F18" s="3">
        <v>223942</v>
      </c>
      <c r="G18" s="6">
        <v>2012</v>
      </c>
      <c r="H18" s="7">
        <f t="shared" si="0"/>
        <v>1254886.42</v>
      </c>
    </row>
    <row r="19" spans="2:17" x14ac:dyDescent="0.25">
      <c r="C19" s="3"/>
      <c r="D19" s="3"/>
      <c r="E19" s="3"/>
      <c r="F19" s="3"/>
      <c r="G19" s="7"/>
      <c r="H19" s="7"/>
    </row>
    <row r="20" spans="2:17" x14ac:dyDescent="0.25">
      <c r="C20" s="3">
        <f>SUM(C8:C19)</f>
        <v>2450466.4700000002</v>
      </c>
      <c r="D20" s="3">
        <f>SUM(D8:D19)</f>
        <v>5008819.62</v>
      </c>
      <c r="E20" s="3">
        <f>SUM(E8:E19)</f>
        <v>455000</v>
      </c>
      <c r="F20" s="3">
        <f>SUM(F8:F19)</f>
        <v>438527</v>
      </c>
      <c r="G20" s="7"/>
      <c r="H20" s="7">
        <f>SUM(C20:F20)</f>
        <v>8352813.0899999999</v>
      </c>
    </row>
    <row r="21" spans="2:17" x14ac:dyDescent="0.25">
      <c r="C21" s="3"/>
      <c r="E21" s="3"/>
      <c r="F21" s="3"/>
      <c r="G21" s="3"/>
      <c r="H21" s="3"/>
    </row>
    <row r="22" spans="2:17" x14ac:dyDescent="0.25">
      <c r="C22" s="3"/>
      <c r="E22" s="3"/>
    </row>
    <row r="23" spans="2:17" x14ac:dyDescent="0.25">
      <c r="C23" s="3"/>
      <c r="E23" s="3"/>
    </row>
    <row r="24" spans="2:17" x14ac:dyDescent="0.25">
      <c r="C24" s="3"/>
      <c r="E24" s="3"/>
    </row>
    <row r="25" spans="2:17" x14ac:dyDescent="0.25">
      <c r="C25" s="3"/>
      <c r="E25" s="3"/>
    </row>
    <row r="28" spans="2:17" x14ac:dyDescent="0.25">
      <c r="I28" s="3"/>
      <c r="O28" s="5"/>
      <c r="P28" s="5"/>
      <c r="Q28" s="5"/>
    </row>
    <row r="29" spans="2:17" x14ac:dyDescent="0.25">
      <c r="I29" s="3"/>
      <c r="O29" s="5"/>
      <c r="P29" s="5"/>
      <c r="Q29" s="5"/>
    </row>
    <row r="30" spans="2:17" x14ac:dyDescent="0.25">
      <c r="I30" s="3"/>
      <c r="O30" s="5"/>
      <c r="P30" s="5"/>
      <c r="Q30" s="5"/>
    </row>
    <row r="31" spans="2:17" x14ac:dyDescent="0.25">
      <c r="I31" s="3"/>
      <c r="O31" s="5"/>
      <c r="P31" s="5"/>
      <c r="Q31" s="5"/>
    </row>
  </sheetData>
  <mergeCells count="1">
    <mergeCell ref="B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126 (b)</vt:lpstr>
      <vt:lpstr>work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Stevens</dc:creator>
  <cp:lastModifiedBy>Patsy</cp:lastModifiedBy>
  <cp:lastPrinted>2022-01-25T17:49:53Z</cp:lastPrinted>
  <dcterms:created xsi:type="dcterms:W3CDTF">2021-12-10T20:22:27Z</dcterms:created>
  <dcterms:modified xsi:type="dcterms:W3CDTF">2023-07-15T14:19:04Z</dcterms:modified>
</cp:coreProperties>
</file>