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SERVER\bookkeeping\RATE CASE 2023-00147\PSC - FOURTH DATA REQUEST\Request 3 - Depreciation Rates\"/>
    </mc:Choice>
  </mc:AlternateContent>
  <xr:revisionPtr revIDLastSave="0" documentId="13_ncr:1_{46234FFB-B7C5-410A-AE7C-CC216356BDE4}" xr6:coauthVersionLast="47" xr6:coauthVersionMax="47" xr10:uidLastSave="{00000000-0000-0000-0000-000000000000}"/>
  <bookViews>
    <workbookView xWindow="-120" yWindow="-120" windowWidth="29040" windowHeight="15840" xr2:uid="{53D08EDB-C1B0-464B-ABCE-32372DC02C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/>
  <c r="H28" i="1"/>
  <c r="H27" i="1"/>
  <c r="H26" i="1"/>
  <c r="H25" i="1"/>
  <c r="H11" i="1"/>
  <c r="H12" i="1"/>
  <c r="H13" i="1"/>
  <c r="H14" i="1"/>
  <c r="H15" i="1"/>
  <c r="H16" i="1"/>
  <c r="H17" i="1"/>
  <c r="H18" i="1"/>
  <c r="H19" i="1"/>
  <c r="H20" i="1"/>
  <c r="H10" i="1"/>
  <c r="E34" i="1"/>
  <c r="E33" i="1"/>
  <c r="E31" i="1"/>
  <c r="E29" i="1"/>
  <c r="E28" i="1"/>
  <c r="E27" i="1"/>
  <c r="E26" i="1"/>
  <c r="E25" i="1"/>
  <c r="E20" i="1"/>
  <c r="E19" i="1"/>
  <c r="E18" i="1"/>
  <c r="E17" i="1"/>
  <c r="E16" i="1"/>
  <c r="E15" i="1"/>
  <c r="E14" i="1"/>
  <c r="E13" i="1"/>
  <c r="E12" i="1"/>
  <c r="F31" i="1"/>
  <c r="F28" i="1"/>
  <c r="F29" i="1"/>
  <c r="F34" i="1"/>
  <c r="F33" i="1"/>
  <c r="F27" i="1"/>
  <c r="F25" i="1"/>
  <c r="F26" i="1"/>
  <c r="F20" i="1"/>
  <c r="F19" i="1"/>
  <c r="F18" i="1"/>
  <c r="F17" i="1"/>
  <c r="F16" i="1"/>
  <c r="F15" i="1"/>
  <c r="F14" i="1"/>
  <c r="F13" i="1"/>
  <c r="F12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<sst xmlns="http://schemas.openxmlformats.org/spreadsheetml/2006/main" count="34" uniqueCount="33">
  <si>
    <t>TAYLOR COUNTY RURAL ELECTRIC COOPERATIVE CORPORATION</t>
  </si>
  <si>
    <t>CASE NO. 2023-00147</t>
  </si>
  <si>
    <t>Line</t>
  </si>
  <si>
    <t>Acct #</t>
  </si>
  <si>
    <t>Description</t>
  </si>
  <si>
    <t>#</t>
  </si>
  <si>
    <t>Distribution Plant</t>
  </si>
  <si>
    <t>Land</t>
  </si>
  <si>
    <t>Station equipment</t>
  </si>
  <si>
    <t>Poles, towers &amp; fixtures</t>
  </si>
  <si>
    <t>Overhead conductors &amp; devices</t>
  </si>
  <si>
    <t>Underground conduit</t>
  </si>
  <si>
    <t>Underground conductor &amp; devices</t>
  </si>
  <si>
    <t>Line transformers</t>
  </si>
  <si>
    <t>Services</t>
  </si>
  <si>
    <t>Meters</t>
  </si>
  <si>
    <t>371</t>
  </si>
  <si>
    <t>Installations on customer premises</t>
  </si>
  <si>
    <t>Street Lights &amp; Signs</t>
  </si>
  <si>
    <t>General Plant</t>
  </si>
  <si>
    <t>Structures and improvements</t>
  </si>
  <si>
    <t>Office furniture and equipment</t>
  </si>
  <si>
    <t>Computer hardware/software</t>
  </si>
  <si>
    <t>Transportation equipment</t>
  </si>
  <si>
    <t>Stores</t>
  </si>
  <si>
    <t>Tools, shop and garage</t>
  </si>
  <si>
    <t>Laboratory</t>
  </si>
  <si>
    <t>Power operated</t>
  </si>
  <si>
    <t>Communications</t>
  </si>
  <si>
    <t>Miscellaneous</t>
  </si>
  <si>
    <t>Depreciation Rates</t>
  </si>
  <si>
    <t>PSC REQUEST 4-3 - REVISED DEPRECIATION RATES</t>
  </si>
  <si>
    <t>Variance 2013-2014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</si>
</sst>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u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0" xfId="0" applyFont="1" applyAlignment="1">
      <alignment horizontal="right"/>
    </xf>
    <xf numFmtId="10" fontId="7" fillId="0" borderId="0" xfId="0" applyNumberFormat="1" applyFont="1"/>
    <xf numFmtId="164" fontId="4" fillId="0" borderId="0" xfId="1" applyNumberFormat="1" applyFont="1" applyFill="1" applyBorder="1"/>
    <xf numFmtId="165" fontId="7" fillId="0" borderId="0" xfId="0" applyNumberFormat="1" applyFont="1"/>
    <xf numFmtId="10" fontId="0" fillId="0" borderId="0" xfId="0" applyNumberFormat="1"/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1" xfId="0" applyFont="1" applyBorder="1"/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D361E-4F77-4DB7-AB4B-1F5B58560C70}">
  <dimension ref="A1:Q36"/>
  <sheetViews>
    <sheetView tabSelected="1" workbookViewId="0">
      <selection activeCell="P22" sqref="P22"/>
    </sheetView>
  </sheetViews>
  <sheetFormatPr defaultRowHeight="15" x14ac:dyDescent="0.25"/>
  <cols>
    <col min="2" max="2" width="3.85546875" customWidth="1"/>
    <col min="3" max="3" width="9.85546875" customWidth="1"/>
    <col min="4" max="4" width="37" customWidth="1"/>
    <col min="8" max="8" width="12" customWidth="1"/>
  </cols>
  <sheetData>
    <row r="1" spans="1:17" s="2" customFormat="1" ht="15.75" x14ac:dyDescent="0.25">
      <c r="A1" s="1" t="s">
        <v>0</v>
      </c>
      <c r="B1" s="1"/>
      <c r="C1" s="1"/>
      <c r="D1" s="1"/>
    </row>
    <row r="2" spans="1:17" s="2" customFormat="1" ht="15.75" x14ac:dyDescent="0.25">
      <c r="A2" s="1" t="s">
        <v>1</v>
      </c>
      <c r="B2" s="1"/>
      <c r="C2" s="1"/>
      <c r="D2" s="1"/>
    </row>
    <row r="3" spans="1:17" s="2" customFormat="1" ht="15.75" x14ac:dyDescent="0.25">
      <c r="A3" s="19" t="s">
        <v>31</v>
      </c>
      <c r="B3" s="19"/>
      <c r="C3" s="19"/>
      <c r="D3" s="19"/>
    </row>
    <row r="4" spans="1:17" s="2" customFormat="1" ht="15.75" x14ac:dyDescent="0.25">
      <c r="A4" s="3"/>
      <c r="B4" s="3"/>
      <c r="C4" s="3"/>
      <c r="D4" s="3"/>
    </row>
    <row r="5" spans="1:17" s="2" customFormat="1" ht="15.75" x14ac:dyDescent="0.25">
      <c r="A5" s="3"/>
      <c r="B5" s="3"/>
      <c r="C5" s="3"/>
      <c r="D5" s="3"/>
    </row>
    <row r="6" spans="1:17" x14ac:dyDescent="0.25">
      <c r="A6" s="13" t="s">
        <v>2</v>
      </c>
      <c r="B6" s="13"/>
      <c r="E6" s="20" t="s">
        <v>30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ht="30" x14ac:dyDescent="0.25">
      <c r="A7" s="14" t="s">
        <v>5</v>
      </c>
      <c r="B7" s="15"/>
      <c r="C7" s="17" t="s">
        <v>3</v>
      </c>
      <c r="D7" s="17" t="s">
        <v>4</v>
      </c>
      <c r="E7" s="16">
        <v>2012</v>
      </c>
      <c r="F7" s="16">
        <v>2013</v>
      </c>
      <c r="G7" s="16">
        <v>2014</v>
      </c>
      <c r="H7" s="18" t="s">
        <v>32</v>
      </c>
      <c r="I7" s="16">
        <v>2015</v>
      </c>
      <c r="J7" s="16">
        <v>2016</v>
      </c>
      <c r="K7" s="16">
        <v>2017</v>
      </c>
      <c r="L7" s="16">
        <v>2018</v>
      </c>
      <c r="M7" s="16">
        <v>2019</v>
      </c>
      <c r="N7" s="16">
        <v>2020</v>
      </c>
      <c r="O7" s="16">
        <v>2021</v>
      </c>
      <c r="P7" s="16">
        <v>2022</v>
      </c>
      <c r="Q7" s="16">
        <v>2023</v>
      </c>
    </row>
    <row r="8" spans="1:17" x14ac:dyDescent="0.25">
      <c r="A8" s="4"/>
      <c r="B8" s="4"/>
      <c r="C8" s="2"/>
      <c r="D8" s="2"/>
    </row>
    <row r="9" spans="1:17" x14ac:dyDescent="0.25">
      <c r="A9" s="4">
        <v>1</v>
      </c>
      <c r="B9" s="4"/>
      <c r="C9" s="5" t="s">
        <v>6</v>
      </c>
      <c r="D9" s="2"/>
    </row>
    <row r="10" spans="1:17" x14ac:dyDescent="0.25">
      <c r="A10" s="4">
        <f>A9+1</f>
        <v>2</v>
      </c>
      <c r="B10" s="4"/>
      <c r="C10" s="6">
        <v>360</v>
      </c>
      <c r="D10" s="7" t="s">
        <v>7</v>
      </c>
      <c r="E10" s="12">
        <v>0</v>
      </c>
      <c r="F10" s="12">
        <v>0</v>
      </c>
      <c r="G10" s="12">
        <v>0</v>
      </c>
      <c r="H10" s="12">
        <f>IF(F10=0,0,(+G10-F10)/F10)</f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</row>
    <row r="11" spans="1:17" x14ac:dyDescent="0.25">
      <c r="A11" s="4">
        <f t="shared" ref="A11:A34" si="0">A10+1</f>
        <v>3</v>
      </c>
      <c r="B11" s="4"/>
      <c r="C11" s="6">
        <v>362</v>
      </c>
      <c r="D11" s="7" t="s">
        <v>8</v>
      </c>
      <c r="E11" s="12">
        <v>0</v>
      </c>
      <c r="F11" s="12">
        <v>0</v>
      </c>
      <c r="G11" s="12">
        <v>0</v>
      </c>
      <c r="H11" s="12">
        <f t="shared" ref="H11:H20" si="1">IF(F11=0,0,(+G11-F11)/F11)</f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</row>
    <row r="12" spans="1:17" x14ac:dyDescent="0.25">
      <c r="A12" s="4">
        <f t="shared" si="0"/>
        <v>4</v>
      </c>
      <c r="B12" s="4"/>
      <c r="C12" s="6">
        <v>364</v>
      </c>
      <c r="D12" s="7" t="s">
        <v>9</v>
      </c>
      <c r="E12" s="9">
        <f t="shared" ref="E12:F20" si="2">0.0025*12</f>
        <v>0.03</v>
      </c>
      <c r="F12" s="9">
        <f t="shared" si="2"/>
        <v>0.03</v>
      </c>
      <c r="G12" s="9">
        <v>0.03</v>
      </c>
      <c r="H12" s="12">
        <f t="shared" si="1"/>
        <v>0</v>
      </c>
      <c r="I12" s="9">
        <v>0.03</v>
      </c>
      <c r="J12" s="9">
        <v>0.03</v>
      </c>
      <c r="K12" s="9">
        <v>0.03</v>
      </c>
      <c r="L12" s="9">
        <v>0.03</v>
      </c>
      <c r="M12" s="9">
        <v>0.03</v>
      </c>
      <c r="N12" s="9">
        <v>0.03</v>
      </c>
      <c r="O12" s="9">
        <v>0.03</v>
      </c>
      <c r="P12" s="9">
        <v>0.03</v>
      </c>
      <c r="Q12" s="9">
        <v>0.03</v>
      </c>
    </row>
    <row r="13" spans="1:17" x14ac:dyDescent="0.25">
      <c r="A13" s="4">
        <f t="shared" si="0"/>
        <v>5</v>
      </c>
      <c r="B13" s="4"/>
      <c r="C13" s="6">
        <v>365</v>
      </c>
      <c r="D13" s="7" t="s">
        <v>10</v>
      </c>
      <c r="E13" s="9">
        <f t="shared" si="2"/>
        <v>0.03</v>
      </c>
      <c r="F13" s="9">
        <f t="shared" si="2"/>
        <v>0.03</v>
      </c>
      <c r="G13" s="9">
        <v>0.03</v>
      </c>
      <c r="H13" s="12">
        <f t="shared" si="1"/>
        <v>0</v>
      </c>
      <c r="I13" s="9">
        <v>0.03</v>
      </c>
      <c r="J13" s="9">
        <v>0.03</v>
      </c>
      <c r="K13" s="9">
        <v>0.03</v>
      </c>
      <c r="L13" s="9">
        <v>0.03</v>
      </c>
      <c r="M13" s="9">
        <v>0.03</v>
      </c>
      <c r="N13" s="9">
        <v>0.03</v>
      </c>
      <c r="O13" s="9">
        <v>0.03</v>
      </c>
      <c r="P13" s="9">
        <v>0.03</v>
      </c>
      <c r="Q13" s="9">
        <v>0.03</v>
      </c>
    </row>
    <row r="14" spans="1:17" x14ac:dyDescent="0.25">
      <c r="A14" s="4">
        <f t="shared" si="0"/>
        <v>6</v>
      </c>
      <c r="B14" s="4"/>
      <c r="C14" s="6">
        <v>366</v>
      </c>
      <c r="D14" s="7" t="s">
        <v>11</v>
      </c>
      <c r="E14" s="9">
        <f t="shared" si="2"/>
        <v>0.03</v>
      </c>
      <c r="F14" s="9">
        <f t="shared" si="2"/>
        <v>0.03</v>
      </c>
      <c r="G14" s="9">
        <v>2.4E-2</v>
      </c>
      <c r="H14" s="12">
        <f t="shared" si="1"/>
        <v>-0.19999999999999996</v>
      </c>
      <c r="I14" s="9">
        <v>2.4E-2</v>
      </c>
      <c r="J14" s="9">
        <v>2.4E-2</v>
      </c>
      <c r="K14" s="9">
        <v>2.4E-2</v>
      </c>
      <c r="L14" s="9">
        <v>2.4E-2</v>
      </c>
      <c r="M14" s="9">
        <v>2.4E-2</v>
      </c>
      <c r="N14" s="9">
        <v>2.4E-2</v>
      </c>
      <c r="O14" s="9">
        <v>2.4E-2</v>
      </c>
      <c r="P14" s="9">
        <v>2.4E-2</v>
      </c>
      <c r="Q14" s="9">
        <v>2.4E-2</v>
      </c>
    </row>
    <row r="15" spans="1:17" x14ac:dyDescent="0.25">
      <c r="A15" s="4">
        <f t="shared" si="0"/>
        <v>7</v>
      </c>
      <c r="B15" s="4"/>
      <c r="C15" s="6">
        <v>367</v>
      </c>
      <c r="D15" s="7" t="s">
        <v>12</v>
      </c>
      <c r="E15" s="9">
        <f t="shared" si="2"/>
        <v>0.03</v>
      </c>
      <c r="F15" s="9">
        <f t="shared" si="2"/>
        <v>0.03</v>
      </c>
      <c r="G15" s="9">
        <v>2.8799999999999999E-2</v>
      </c>
      <c r="H15" s="12">
        <f t="shared" si="1"/>
        <v>-3.9999999999999994E-2</v>
      </c>
      <c r="I15" s="9">
        <v>2.8799999999999999E-2</v>
      </c>
      <c r="J15" s="9">
        <v>2.8799999999999999E-2</v>
      </c>
      <c r="K15" s="9">
        <v>2.8799999999999999E-2</v>
      </c>
      <c r="L15" s="9">
        <v>2.8799999999999999E-2</v>
      </c>
      <c r="M15" s="9">
        <v>2.8799999999999999E-2</v>
      </c>
      <c r="N15" s="9">
        <v>2.8799999999999999E-2</v>
      </c>
      <c r="O15" s="9">
        <v>2.8799999999999999E-2</v>
      </c>
      <c r="P15" s="9">
        <v>2.8799999999999999E-2</v>
      </c>
      <c r="Q15" s="9">
        <v>2.8799999999999999E-2</v>
      </c>
    </row>
    <row r="16" spans="1:17" x14ac:dyDescent="0.25">
      <c r="A16" s="4">
        <f t="shared" si="0"/>
        <v>8</v>
      </c>
      <c r="B16" s="4"/>
      <c r="C16" s="6">
        <v>368</v>
      </c>
      <c r="D16" s="7" t="s">
        <v>13</v>
      </c>
      <c r="E16" s="9">
        <f t="shared" si="2"/>
        <v>0.03</v>
      </c>
      <c r="F16" s="9">
        <f t="shared" si="2"/>
        <v>0.03</v>
      </c>
      <c r="G16" s="9">
        <v>0.03</v>
      </c>
      <c r="H16" s="12">
        <f t="shared" si="1"/>
        <v>0</v>
      </c>
      <c r="I16" s="9">
        <v>0.03</v>
      </c>
      <c r="J16" s="9">
        <v>0.03</v>
      </c>
      <c r="K16" s="9">
        <v>0.03</v>
      </c>
      <c r="L16" s="9">
        <v>0.03</v>
      </c>
      <c r="M16" s="9">
        <v>0.03</v>
      </c>
      <c r="N16" s="9">
        <v>0.03</v>
      </c>
      <c r="O16" s="9">
        <v>0.03</v>
      </c>
      <c r="P16" s="9">
        <v>0.03</v>
      </c>
      <c r="Q16" s="9">
        <v>0.03</v>
      </c>
    </row>
    <row r="17" spans="1:17" x14ac:dyDescent="0.25">
      <c r="A17" s="4">
        <f t="shared" si="0"/>
        <v>9</v>
      </c>
      <c r="B17" s="2"/>
      <c r="C17" s="6">
        <v>369</v>
      </c>
      <c r="D17" s="7" t="s">
        <v>14</v>
      </c>
      <c r="E17" s="9">
        <f t="shared" si="2"/>
        <v>0.03</v>
      </c>
      <c r="F17" s="9">
        <f t="shared" si="2"/>
        <v>0.03</v>
      </c>
      <c r="G17" s="9">
        <v>3.5999999999999997E-2</v>
      </c>
      <c r="H17" s="12">
        <f t="shared" si="1"/>
        <v>0.19999999999999996</v>
      </c>
      <c r="I17" s="9">
        <v>3.5999999999999997E-2</v>
      </c>
      <c r="J17" s="9">
        <v>3.5999999999999997E-2</v>
      </c>
      <c r="K17" s="9">
        <v>3.5999999999999997E-2</v>
      </c>
      <c r="L17" s="9">
        <v>3.5999999999999997E-2</v>
      </c>
      <c r="M17" s="9">
        <v>3.5999999999999997E-2</v>
      </c>
      <c r="N17" s="9">
        <v>3.5999999999999997E-2</v>
      </c>
      <c r="O17" s="9">
        <v>3.5999999999999997E-2</v>
      </c>
      <c r="P17" s="9">
        <v>3.5999999999999997E-2</v>
      </c>
      <c r="Q17" s="9">
        <v>3.5999999999999997E-2</v>
      </c>
    </row>
    <row r="18" spans="1:17" x14ac:dyDescent="0.25">
      <c r="A18" s="4">
        <f t="shared" si="0"/>
        <v>10</v>
      </c>
      <c r="B18" s="2"/>
      <c r="C18" s="6">
        <v>370</v>
      </c>
      <c r="D18" s="7" t="s">
        <v>15</v>
      </c>
      <c r="E18" s="9">
        <f t="shared" si="2"/>
        <v>0.03</v>
      </c>
      <c r="F18" s="9">
        <f t="shared" si="2"/>
        <v>0.03</v>
      </c>
      <c r="G18" s="9">
        <v>6.7199999999999996E-2</v>
      </c>
      <c r="H18" s="12">
        <f t="shared" si="1"/>
        <v>1.24</v>
      </c>
      <c r="I18" s="9">
        <v>6.7199999999999996E-2</v>
      </c>
      <c r="J18" s="9">
        <v>6.7199999999999996E-2</v>
      </c>
      <c r="K18" s="9">
        <v>6.7199999999999996E-2</v>
      </c>
      <c r="L18" s="9">
        <v>6.7199999999999996E-2</v>
      </c>
      <c r="M18" s="9">
        <v>6.7199999999999996E-2</v>
      </c>
      <c r="N18" s="9">
        <v>6.7199999999999996E-2</v>
      </c>
      <c r="O18" s="9">
        <v>6.7199999999999996E-2</v>
      </c>
      <c r="P18" s="9">
        <v>6.7199999999999996E-2</v>
      </c>
      <c r="Q18" s="9">
        <v>6.7199999999999996E-2</v>
      </c>
    </row>
    <row r="19" spans="1:17" x14ac:dyDescent="0.25">
      <c r="A19" s="4">
        <f t="shared" si="0"/>
        <v>11</v>
      </c>
      <c r="B19" s="2"/>
      <c r="C19" s="6" t="s">
        <v>16</v>
      </c>
      <c r="D19" s="7" t="s">
        <v>17</v>
      </c>
      <c r="E19" s="9">
        <f t="shared" si="2"/>
        <v>0.03</v>
      </c>
      <c r="F19" s="9">
        <f t="shared" si="2"/>
        <v>0.03</v>
      </c>
      <c r="G19" s="9">
        <v>4.3200000000000002E-2</v>
      </c>
      <c r="H19" s="12">
        <f t="shared" si="1"/>
        <v>0.44000000000000011</v>
      </c>
      <c r="I19" s="9">
        <v>4.3200000000000002E-2</v>
      </c>
      <c r="J19" s="9">
        <v>4.3200000000000002E-2</v>
      </c>
      <c r="K19" s="9">
        <v>4.3200000000000002E-2</v>
      </c>
      <c r="L19" s="9">
        <v>4.3200000000000002E-2</v>
      </c>
      <c r="M19" s="9">
        <v>4.3200000000000002E-2</v>
      </c>
      <c r="N19" s="9">
        <v>4.3200000000000002E-2</v>
      </c>
      <c r="O19" s="9">
        <v>4.3200000000000002E-2</v>
      </c>
      <c r="P19" s="9">
        <v>4.3200000000000002E-2</v>
      </c>
      <c r="Q19" s="9">
        <v>4.3200000000000002E-2</v>
      </c>
    </row>
    <row r="20" spans="1:17" x14ac:dyDescent="0.25">
      <c r="A20" s="4">
        <f t="shared" si="0"/>
        <v>12</v>
      </c>
      <c r="B20" s="2"/>
      <c r="C20" s="6">
        <v>373</v>
      </c>
      <c r="D20" s="7" t="s">
        <v>18</v>
      </c>
      <c r="E20" s="9">
        <f t="shared" si="2"/>
        <v>0.03</v>
      </c>
      <c r="F20" s="9">
        <f t="shared" si="2"/>
        <v>0.03</v>
      </c>
      <c r="G20" s="9">
        <v>4.3200000000000002E-2</v>
      </c>
      <c r="H20" s="12">
        <f t="shared" si="1"/>
        <v>0.44000000000000011</v>
      </c>
      <c r="I20" s="9">
        <v>4.3200000000000002E-2</v>
      </c>
      <c r="J20" s="9">
        <v>4.3200000000000002E-2</v>
      </c>
      <c r="K20" s="9">
        <v>4.3200000000000002E-2</v>
      </c>
      <c r="L20" s="9">
        <v>4.3200000000000002E-2</v>
      </c>
      <c r="M20" s="9">
        <v>4.3200000000000002E-2</v>
      </c>
      <c r="N20" s="9">
        <v>4.3200000000000002E-2</v>
      </c>
      <c r="O20" s="9">
        <v>4.3200000000000002E-2</v>
      </c>
      <c r="P20" s="9">
        <v>4.3200000000000002E-2</v>
      </c>
      <c r="Q20" s="9">
        <v>4.3200000000000002E-2</v>
      </c>
    </row>
    <row r="21" spans="1:17" x14ac:dyDescent="0.25">
      <c r="A21" s="4">
        <f t="shared" si="0"/>
        <v>13</v>
      </c>
      <c r="B21" s="2"/>
      <c r="C21" s="2"/>
      <c r="D21" s="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">
        <f t="shared" si="0"/>
        <v>14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4">
        <f t="shared" si="0"/>
        <v>15</v>
      </c>
      <c r="B23" s="2"/>
      <c r="C23" s="5" t="s">
        <v>19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4">
        <f t="shared" si="0"/>
        <v>16</v>
      </c>
      <c r="B24" s="2"/>
      <c r="C24" s="6">
        <v>389</v>
      </c>
      <c r="D24" s="7" t="s">
        <v>7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x14ac:dyDescent="0.25">
      <c r="A25" s="4">
        <f t="shared" si="0"/>
        <v>17</v>
      </c>
      <c r="B25" s="2"/>
      <c r="C25" s="6">
        <v>390</v>
      </c>
      <c r="D25" s="7" t="s">
        <v>20</v>
      </c>
      <c r="E25" s="9">
        <f>(0.00166*12)+0.0001</f>
        <v>2.002E-2</v>
      </c>
      <c r="F25" s="9">
        <f>(0.00166*12)+0.0001</f>
        <v>2.002E-2</v>
      </c>
      <c r="G25" s="9">
        <v>0.02</v>
      </c>
      <c r="H25" s="9">
        <f t="shared" ref="H25:H34" si="3">IF(F25=0,0,(+G25-F25)/F25)</f>
        <v>-9.9900099900095823E-4</v>
      </c>
      <c r="I25" s="9">
        <v>0.02</v>
      </c>
      <c r="J25" s="9">
        <v>0.02</v>
      </c>
      <c r="K25" s="9">
        <v>0.02</v>
      </c>
      <c r="L25" s="9">
        <v>0.02</v>
      </c>
      <c r="M25" s="9">
        <v>0.02</v>
      </c>
      <c r="N25" s="9">
        <v>0.02</v>
      </c>
      <c r="O25" s="9">
        <v>0.02</v>
      </c>
      <c r="P25" s="9">
        <v>0.02</v>
      </c>
      <c r="Q25" s="9">
        <v>0.02</v>
      </c>
    </row>
    <row r="26" spans="1:17" x14ac:dyDescent="0.25">
      <c r="A26" s="4">
        <f t="shared" si="0"/>
        <v>18</v>
      </c>
      <c r="B26" s="2"/>
      <c r="C26" s="6">
        <v>391</v>
      </c>
      <c r="D26" s="7" t="s">
        <v>21</v>
      </c>
      <c r="E26" s="9">
        <f>0.005*12</f>
        <v>0.06</v>
      </c>
      <c r="F26" s="9">
        <f>0.005*12</f>
        <v>0.06</v>
      </c>
      <c r="G26" s="9">
        <v>0.06</v>
      </c>
      <c r="H26" s="9">
        <f t="shared" si="3"/>
        <v>0</v>
      </c>
      <c r="I26" s="9">
        <v>0.06</v>
      </c>
      <c r="J26" s="9">
        <v>0.06</v>
      </c>
      <c r="K26" s="9">
        <v>0.06</v>
      </c>
      <c r="L26" s="9">
        <v>0.06</v>
      </c>
      <c r="M26" s="9">
        <v>0.06</v>
      </c>
      <c r="N26" s="9">
        <v>0.06</v>
      </c>
      <c r="O26" s="9">
        <v>0.06</v>
      </c>
      <c r="P26" s="9">
        <v>0.06</v>
      </c>
      <c r="Q26" s="9">
        <v>0.06</v>
      </c>
    </row>
    <row r="27" spans="1:17" x14ac:dyDescent="0.25">
      <c r="A27" s="4">
        <f t="shared" si="0"/>
        <v>19</v>
      </c>
      <c r="B27" s="2"/>
      <c r="C27" s="6">
        <v>391.1</v>
      </c>
      <c r="D27" s="7" t="s">
        <v>22</v>
      </c>
      <c r="E27" s="9">
        <f>0.01333*12</f>
        <v>0.15995999999999999</v>
      </c>
      <c r="F27" s="9">
        <f>0.01333*12</f>
        <v>0.15995999999999999</v>
      </c>
      <c r="G27" s="9">
        <v>0.06</v>
      </c>
      <c r="H27" s="9">
        <f t="shared" si="3"/>
        <v>-0.62490622655663919</v>
      </c>
      <c r="I27" s="9">
        <v>0.06</v>
      </c>
      <c r="J27" s="9">
        <v>0.06</v>
      </c>
      <c r="K27" s="9">
        <v>0.06</v>
      </c>
      <c r="L27" s="9">
        <v>0.06</v>
      </c>
      <c r="M27" s="9">
        <v>0.06</v>
      </c>
      <c r="N27" s="9">
        <v>0.06</v>
      </c>
      <c r="O27" s="9">
        <v>0.06</v>
      </c>
      <c r="P27" s="9">
        <v>0.06</v>
      </c>
      <c r="Q27" s="9">
        <v>0.06</v>
      </c>
    </row>
    <row r="28" spans="1:17" x14ac:dyDescent="0.25">
      <c r="A28" s="4">
        <f t="shared" si="0"/>
        <v>20</v>
      </c>
      <c r="B28" s="2"/>
      <c r="C28" s="6">
        <v>392</v>
      </c>
      <c r="D28" s="7" t="s">
        <v>23</v>
      </c>
      <c r="E28" s="9">
        <f>0.01333*12</f>
        <v>0.15995999999999999</v>
      </c>
      <c r="F28" s="9">
        <f>0.01333*12</f>
        <v>0.15995999999999999</v>
      </c>
      <c r="G28" s="9">
        <v>0.16</v>
      </c>
      <c r="H28" s="9">
        <f t="shared" si="3"/>
        <v>2.500625156289838E-4</v>
      </c>
      <c r="I28" s="9">
        <v>0.16</v>
      </c>
      <c r="J28" s="9">
        <v>0.16</v>
      </c>
      <c r="K28" s="9">
        <v>0.16</v>
      </c>
      <c r="L28" s="9">
        <v>0.16</v>
      </c>
      <c r="M28" s="9">
        <v>0.16</v>
      </c>
      <c r="N28" s="9">
        <v>0.16</v>
      </c>
      <c r="O28" s="9">
        <v>0.16</v>
      </c>
      <c r="P28" s="9">
        <v>0.16</v>
      </c>
      <c r="Q28" s="9">
        <v>0.16</v>
      </c>
    </row>
    <row r="29" spans="1:17" x14ac:dyDescent="0.25">
      <c r="A29" s="4">
        <f t="shared" si="0"/>
        <v>21</v>
      </c>
      <c r="B29" s="2"/>
      <c r="C29" s="6">
        <v>393</v>
      </c>
      <c r="D29" s="7" t="s">
        <v>24</v>
      </c>
      <c r="E29" s="9">
        <f>0.005*12</f>
        <v>0.06</v>
      </c>
      <c r="F29" s="9">
        <f>0.005*12</f>
        <v>0.06</v>
      </c>
      <c r="G29" s="9">
        <v>0.06</v>
      </c>
      <c r="H29" s="9">
        <f t="shared" si="3"/>
        <v>0</v>
      </c>
      <c r="I29" s="9">
        <v>0.06</v>
      </c>
      <c r="J29" s="9">
        <v>0.06</v>
      </c>
      <c r="K29" s="9">
        <v>0.06</v>
      </c>
      <c r="L29" s="9">
        <v>0.06</v>
      </c>
      <c r="M29" s="9">
        <v>0.06</v>
      </c>
      <c r="N29" s="9">
        <v>0.06</v>
      </c>
      <c r="O29" s="9">
        <v>0.06</v>
      </c>
      <c r="P29" s="9">
        <v>0.06</v>
      </c>
      <c r="Q29" s="9">
        <v>0.06</v>
      </c>
    </row>
    <row r="30" spans="1:17" x14ac:dyDescent="0.25">
      <c r="A30" s="4">
        <f t="shared" si="0"/>
        <v>22</v>
      </c>
      <c r="B30" s="2"/>
      <c r="C30" s="6">
        <v>394</v>
      </c>
      <c r="D30" s="7" t="s">
        <v>25</v>
      </c>
      <c r="E30" s="9">
        <v>7.0000000000000007E-2</v>
      </c>
      <c r="F30" s="9">
        <v>7.0000000000000007E-2</v>
      </c>
      <c r="G30" s="9">
        <v>7.0000000000000007E-2</v>
      </c>
      <c r="H30" s="9">
        <f t="shared" si="3"/>
        <v>0</v>
      </c>
      <c r="I30" s="9">
        <v>7.0000000000000007E-2</v>
      </c>
      <c r="J30" s="9">
        <v>7.0000000000000007E-2</v>
      </c>
      <c r="K30" s="9">
        <v>7.0000000000000007E-2</v>
      </c>
      <c r="L30" s="9">
        <v>7.0000000000000007E-2</v>
      </c>
      <c r="M30" s="9">
        <v>7.0000000000000007E-2</v>
      </c>
      <c r="N30" s="9">
        <v>7.0000000000000007E-2</v>
      </c>
      <c r="O30" s="9">
        <v>7.0000000000000007E-2</v>
      </c>
      <c r="P30" s="9">
        <v>7.0000000000000007E-2</v>
      </c>
      <c r="Q30" s="9">
        <v>7.0000000000000007E-2</v>
      </c>
    </row>
    <row r="31" spans="1:17" x14ac:dyDescent="0.25">
      <c r="A31" s="4">
        <f t="shared" si="0"/>
        <v>23</v>
      </c>
      <c r="B31" s="2"/>
      <c r="C31" s="6">
        <v>395</v>
      </c>
      <c r="D31" s="7" t="s">
        <v>26</v>
      </c>
      <c r="E31" s="9">
        <f>0.005*12</f>
        <v>0.06</v>
      </c>
      <c r="F31" s="9">
        <f>0.005*12</f>
        <v>0.06</v>
      </c>
      <c r="G31" s="9">
        <v>0.06</v>
      </c>
      <c r="H31" s="9">
        <f t="shared" si="3"/>
        <v>0</v>
      </c>
      <c r="I31" s="9">
        <v>0.06</v>
      </c>
      <c r="J31" s="9">
        <v>0.06</v>
      </c>
      <c r="K31" s="9">
        <v>0.06</v>
      </c>
      <c r="L31" s="9">
        <v>0.06</v>
      </c>
      <c r="M31" s="9">
        <v>0.06</v>
      </c>
      <c r="N31" s="9">
        <v>0.06</v>
      </c>
      <c r="O31" s="9">
        <v>0.06</v>
      </c>
      <c r="P31" s="9">
        <v>0.06</v>
      </c>
      <c r="Q31" s="9">
        <v>0.06</v>
      </c>
    </row>
    <row r="32" spans="1:17" x14ac:dyDescent="0.25">
      <c r="A32" s="4">
        <f t="shared" si="0"/>
        <v>24</v>
      </c>
      <c r="B32" s="2"/>
      <c r="C32" s="6">
        <v>396</v>
      </c>
      <c r="D32" s="7" t="s">
        <v>27</v>
      </c>
      <c r="E32" s="9">
        <v>0.16</v>
      </c>
      <c r="F32" s="9">
        <v>0.16</v>
      </c>
      <c r="G32" s="9">
        <v>0.16</v>
      </c>
      <c r="H32" s="9">
        <f t="shared" si="3"/>
        <v>0</v>
      </c>
      <c r="I32" s="9">
        <v>0.16</v>
      </c>
      <c r="J32" s="9">
        <v>0.16</v>
      </c>
      <c r="K32" s="9">
        <v>0.16</v>
      </c>
      <c r="L32" s="9">
        <v>0.16</v>
      </c>
      <c r="M32" s="9">
        <v>0.16</v>
      </c>
      <c r="N32" s="9">
        <v>0.16</v>
      </c>
      <c r="O32" s="9">
        <v>0.16</v>
      </c>
      <c r="P32" s="9">
        <v>0.16</v>
      </c>
      <c r="Q32" s="9">
        <v>0.16</v>
      </c>
    </row>
    <row r="33" spans="1:17" x14ac:dyDescent="0.25">
      <c r="A33" s="4">
        <f t="shared" si="0"/>
        <v>25</v>
      </c>
      <c r="B33" s="2"/>
      <c r="C33" s="6">
        <v>397</v>
      </c>
      <c r="D33" s="7" t="s">
        <v>28</v>
      </c>
      <c r="E33" s="9">
        <f>(0.00666*12)+0.0001</f>
        <v>8.0020000000000008E-2</v>
      </c>
      <c r="F33" s="9">
        <f>(0.00666*12)+0.0001</f>
        <v>8.0020000000000008E-2</v>
      </c>
      <c r="G33" s="9">
        <v>0.08</v>
      </c>
      <c r="H33" s="9">
        <f t="shared" si="3"/>
        <v>-2.4993751562117124E-4</v>
      </c>
      <c r="I33" s="9">
        <v>0.08</v>
      </c>
      <c r="J33" s="9">
        <v>0.08</v>
      </c>
      <c r="K33" s="9">
        <v>0.08</v>
      </c>
      <c r="L33" s="9">
        <v>0.08</v>
      </c>
      <c r="M33" s="9">
        <v>0.08</v>
      </c>
      <c r="N33" s="9">
        <v>0.08</v>
      </c>
      <c r="O33" s="9">
        <v>0.08</v>
      </c>
      <c r="P33" s="9">
        <v>0.08</v>
      </c>
      <c r="Q33" s="9">
        <v>0.08</v>
      </c>
    </row>
    <row r="34" spans="1:17" x14ac:dyDescent="0.25">
      <c r="A34" s="4">
        <f t="shared" si="0"/>
        <v>26</v>
      </c>
      <c r="B34" s="2"/>
      <c r="C34" s="6">
        <v>398</v>
      </c>
      <c r="D34" s="7" t="s">
        <v>29</v>
      </c>
      <c r="E34" s="9">
        <f>0.005*12</f>
        <v>0.06</v>
      </c>
      <c r="F34" s="9">
        <f>0.005*12</f>
        <v>0.06</v>
      </c>
      <c r="G34" s="9">
        <v>0.06</v>
      </c>
      <c r="H34" s="9">
        <f t="shared" si="3"/>
        <v>0</v>
      </c>
      <c r="I34" s="9">
        <v>0.06</v>
      </c>
      <c r="J34" s="9">
        <v>0.06</v>
      </c>
      <c r="K34" s="9">
        <v>0.06</v>
      </c>
      <c r="L34" s="9">
        <v>0.06</v>
      </c>
      <c r="M34" s="9">
        <v>0.06</v>
      </c>
      <c r="N34" s="9">
        <v>0.06</v>
      </c>
      <c r="O34" s="9">
        <v>0.06</v>
      </c>
      <c r="P34" s="9">
        <v>0.06</v>
      </c>
      <c r="Q34" s="9">
        <v>0.06</v>
      </c>
    </row>
    <row r="35" spans="1:17" x14ac:dyDescent="0.25">
      <c r="A35" s="4"/>
      <c r="B35" s="2"/>
      <c r="C35" s="2"/>
      <c r="D35" s="8"/>
    </row>
    <row r="36" spans="1:17" x14ac:dyDescent="0.25">
      <c r="A36" s="4"/>
      <c r="B36" s="2"/>
      <c r="C36" s="2"/>
      <c r="D36" s="8"/>
    </row>
  </sheetData>
  <mergeCells count="2">
    <mergeCell ref="A3:D3"/>
    <mergeCell ref="E6:Q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Patsy</dc:creator>
  <cp:lastModifiedBy>Patsy</cp:lastModifiedBy>
  <dcterms:created xsi:type="dcterms:W3CDTF">2023-08-09T16:33:30Z</dcterms:created>
  <dcterms:modified xsi:type="dcterms:W3CDTF">2023-08-25T15:00:03Z</dcterms:modified>
</cp:coreProperties>
</file>