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SECOND DATA REQUEST - PSC\REQUEST 15 - Storm\"/>
    </mc:Choice>
  </mc:AlternateContent>
  <xr:revisionPtr revIDLastSave="0" documentId="13_ncr:1_{B00DB302-5F88-43C7-AF1F-9EF1DD98849C}" xr6:coauthVersionLast="47" xr6:coauthVersionMax="47" xr10:uidLastSave="{00000000-0000-0000-0000-000000000000}"/>
  <bookViews>
    <workbookView xWindow="-120" yWindow="-120" windowWidth="29040" windowHeight="15840" xr2:uid="{0B85B960-D53D-428B-92C7-2E27528873A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41" i="1"/>
  <c r="D27" i="1" l="1"/>
  <c r="E31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2" i="1"/>
  <c r="A13" i="1" s="1"/>
  <c r="A14" i="1" s="1"/>
  <c r="A15" i="1" s="1"/>
  <c r="A16" i="1" s="1"/>
  <c r="D16" i="1"/>
  <c r="E16" i="1"/>
  <c r="A5" i="1"/>
  <c r="A4" i="1"/>
  <c r="E35" i="1" l="1"/>
  <c r="D31" i="1"/>
  <c r="D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tc={F8E2FDFF-1FDE-4D9C-84DE-7590CA15E9D5}</author>
  </authors>
  <commentList>
    <comment ref="D26" authorId="0" shapeId="0" xr:uid="{F8E2FDFF-1FDE-4D9C-84DE-7590CA15E9D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estimated costs of $30,000 for Utility Restoration to Destroyed Facilities.</t>
      </text>
    </comment>
  </commentList>
</comments>
</file>

<file path=xl/sharedStrings.xml><?xml version="1.0" encoding="utf-8"?>
<sst xmlns="http://schemas.openxmlformats.org/spreadsheetml/2006/main" count="30" uniqueCount="22">
  <si>
    <t>Storm Expense - FEMA</t>
  </si>
  <si>
    <t>#</t>
  </si>
  <si>
    <t>Item</t>
  </si>
  <si>
    <t>Account</t>
  </si>
  <si>
    <t>Test Year Expense</t>
  </si>
  <si>
    <t>Test Year Capitalized</t>
  </si>
  <si>
    <t>Retirement Work in Progress - Dec Tornado</t>
  </si>
  <si>
    <t>Construction Work in Progress - Dec Tornado</t>
  </si>
  <si>
    <t>Total Storm Damage as of 12/31/21</t>
  </si>
  <si>
    <t>TAYLOR COUNTY RECC</t>
  </si>
  <si>
    <t>For the 12 Months Ended December 31, 2022</t>
  </si>
  <si>
    <t>Total Storm Damage as of 12/31/22</t>
  </si>
  <si>
    <t>TOTAL STORM DAMAGE - DEC TORNADO</t>
  </si>
  <si>
    <t>REQUEST 15a.  &amp; 15b. Reference Schedule:  1.07</t>
  </si>
  <si>
    <t>FEMA Reimbursement 9/15/22</t>
  </si>
  <si>
    <t>FEMA Reimbursement 8/8/22</t>
  </si>
  <si>
    <t>FEMA Reimbursement 5/12/22</t>
  </si>
  <si>
    <t>FEMA Reimbursement 6/20/22</t>
  </si>
  <si>
    <t xml:space="preserve"> 2022 Year Capitalized</t>
  </si>
  <si>
    <t>2022 Year Expense</t>
  </si>
  <si>
    <t xml:space="preserve">Maintenance Costs - Dec Tornado </t>
  </si>
  <si>
    <t>Administrative Costs-Dec Tornado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</si>
</sst>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165" fontId="2" fillId="0" borderId="0" xfId="2" applyNumberFormat="1" applyFont="1" applyBorder="1" applyProtection="1">
      <protection locked="0"/>
    </xf>
    <xf numFmtId="40" fontId="2" fillId="0" borderId="0" xfId="1" applyNumberFormat="1" applyFont="1" applyBorder="1" applyProtection="1">
      <protection locked="0"/>
    </xf>
    <xf numFmtId="40" fontId="2" fillId="0" borderId="0" xfId="0" applyNumberFormat="1" applyFont="1" applyProtection="1">
      <protection locked="0"/>
    </xf>
    <xf numFmtId="166" fontId="2" fillId="0" borderId="0" xfId="1" applyNumberFormat="1" applyFont="1"/>
    <xf numFmtId="43" fontId="2" fillId="0" borderId="0" xfId="1" applyFont="1"/>
    <xf numFmtId="165" fontId="2" fillId="0" borderId="2" xfId="2" applyNumberFormat="1" applyFont="1" applyBorder="1" applyProtection="1">
      <protection locked="0"/>
    </xf>
    <xf numFmtId="40" fontId="2" fillId="0" borderId="0" xfId="0" applyNumberFormat="1" applyFont="1" applyBorder="1" applyProtection="1">
      <protection locked="0"/>
    </xf>
    <xf numFmtId="166" fontId="4" fillId="0" borderId="0" xfId="1" applyNumberFormat="1" applyFont="1"/>
    <xf numFmtId="165" fontId="2" fillId="0" borderId="3" xfId="2" applyNumberFormat="1" applyFont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 xr:uid="{640545D1-415A-4CE8-92FA-A8E8100F5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Acct-Supervisor\RATE%20CASE%20INFO\TC%20RECC%20RATE%20CASE%20-%20TEST%20YEAR%202021\Pro%20Forma%20Adjustments\Copy%20of%20TCRECC-RevReq-2022-v4b%20(FINAL).xlsx" TargetMode="External"/><Relationship Id="rId1" Type="http://schemas.openxmlformats.org/officeDocument/2006/relationships/externalLinkPath" Target="file:///\\MAINSERVER\Acct-Supervisor\RATE%20CASE%20INFO\TC%20RECC%20RATE%20CASE%20-%20TEST%20YEAR%202021\Pro%20Forma%20Adjustments\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tsy Walters" id="{5C67EE02-E3BA-411A-BD80-9805589A6D7C}" userId="S::pwalters@tcrecc.onmicrosoft.com::488779e7-635f-4256-ad17-204061077d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6" dT="2023-07-07T17:26:24.00" personId="{5C67EE02-E3BA-411A-BD80-9805589A6D7C}" id="{F8E2FDFF-1FDE-4D9C-84DE-7590CA15E9D5}">
    <text>Includes estimated costs of $30,000 for Utility Restoration to Destroyed Facilities.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3050-C6B0-4DD9-A205-606188EF4F3C}">
  <dimension ref="A1:L42"/>
  <sheetViews>
    <sheetView tabSelected="1" workbookViewId="0">
      <selection activeCell="B29" sqref="B29"/>
    </sheetView>
  </sheetViews>
  <sheetFormatPr defaultColWidth="8.85546875" defaultRowHeight="12.75" x14ac:dyDescent="0.2"/>
  <cols>
    <col min="1" max="1" width="7.85546875" style="1" customWidth="1"/>
    <col min="2" max="2" width="41.7109375" style="1" customWidth="1"/>
    <col min="3" max="3" width="7.7109375" style="1" customWidth="1"/>
    <col min="4" max="5" width="19.7109375" style="1" customWidth="1"/>
    <col min="6" max="11" width="18.140625" style="1" customWidth="1"/>
    <col min="12" max="12" width="10.5703125" style="1" bestFit="1" customWidth="1"/>
    <col min="13" max="16384" width="8.85546875" style="1"/>
  </cols>
  <sheetData>
    <row r="1" spans="1:12" x14ac:dyDescent="0.2">
      <c r="D1" s="2"/>
      <c r="E1" s="2" t="s">
        <v>13</v>
      </c>
    </row>
    <row r="2" spans="1:12" x14ac:dyDescent="0.2">
      <c r="K2" s="2"/>
    </row>
    <row r="3" spans="1:12" x14ac:dyDescent="0.2">
      <c r="K3" s="2"/>
    </row>
    <row r="4" spans="1:12" x14ac:dyDescent="0.2">
      <c r="A4" s="3" t="str">
        <f>[1]RevReq!A1</f>
        <v>TAYLOR COUNTY RECC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2" x14ac:dyDescent="0.2">
      <c r="A5" s="3" t="str">
        <f>[1]RevReq!A3</f>
        <v>For the 12 Months Ended December 31, 2021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5" t="s">
        <v>0</v>
      </c>
      <c r="B7" s="5"/>
      <c r="C7" s="5"/>
      <c r="D7" s="5"/>
      <c r="E7" s="5"/>
      <c r="F7" s="6"/>
      <c r="G7" s="6"/>
      <c r="H7" s="6"/>
      <c r="I7" s="6"/>
      <c r="J7" s="6"/>
      <c r="K7" s="6"/>
    </row>
    <row r="9" spans="1:12" ht="14.25" x14ac:dyDescent="0.2">
      <c r="A9" s="7"/>
      <c r="B9" s="8"/>
      <c r="C9" s="8"/>
      <c r="D9" s="9"/>
      <c r="E9" s="9"/>
      <c r="F9" s="10"/>
      <c r="G9" s="10"/>
      <c r="H9" s="10"/>
      <c r="I9" s="10"/>
      <c r="J9" s="10"/>
      <c r="K9" s="10"/>
    </row>
    <row r="10" spans="1:12" x14ac:dyDescent="0.2">
      <c r="A10" s="11" t="s">
        <v>1</v>
      </c>
      <c r="B10" s="12" t="s">
        <v>2</v>
      </c>
      <c r="C10" s="12" t="s">
        <v>3</v>
      </c>
      <c r="D10" s="13" t="s">
        <v>5</v>
      </c>
      <c r="E10" s="13" t="s">
        <v>4</v>
      </c>
      <c r="F10" s="14"/>
      <c r="G10" s="14"/>
      <c r="H10" s="14"/>
      <c r="I10" s="14"/>
      <c r="J10" s="14"/>
      <c r="K10" s="14"/>
    </row>
    <row r="11" spans="1:12" x14ac:dyDescent="0.2">
      <c r="A11" s="7">
        <v>1</v>
      </c>
      <c r="B11" s="1" t="s">
        <v>7</v>
      </c>
      <c r="C11" s="8">
        <v>10720</v>
      </c>
      <c r="D11" s="15">
        <v>223571.49</v>
      </c>
      <c r="E11" s="15"/>
      <c r="F11" s="16"/>
      <c r="G11" s="16"/>
      <c r="H11" s="16"/>
      <c r="I11" s="16"/>
      <c r="J11" s="16"/>
      <c r="K11" s="16"/>
      <c r="L11" s="16"/>
    </row>
    <row r="12" spans="1:12" x14ac:dyDescent="0.2">
      <c r="A12" s="7">
        <f>A11+1</f>
        <v>2</v>
      </c>
      <c r="B12" s="1" t="s">
        <v>6</v>
      </c>
      <c r="C12" s="8">
        <v>10880</v>
      </c>
      <c r="D12" s="15">
        <v>63301.81</v>
      </c>
      <c r="E12" s="15"/>
      <c r="F12" s="16"/>
      <c r="G12" s="16"/>
      <c r="H12" s="16"/>
      <c r="I12" s="16"/>
      <c r="J12" s="16"/>
      <c r="K12" s="16"/>
      <c r="L12" s="16"/>
    </row>
    <row r="13" spans="1:12" x14ac:dyDescent="0.2">
      <c r="A13" s="7">
        <f t="shared" ref="A13:A16" si="0">A12+1</f>
        <v>3</v>
      </c>
      <c r="B13" s="1" t="s">
        <v>20</v>
      </c>
      <c r="C13" s="8">
        <v>59301</v>
      </c>
      <c r="D13" s="15"/>
      <c r="E13" s="15">
        <v>60699.95</v>
      </c>
      <c r="F13" s="16"/>
      <c r="G13" s="16"/>
      <c r="H13" s="16"/>
      <c r="I13" s="16"/>
      <c r="J13" s="16"/>
      <c r="K13" s="16"/>
      <c r="L13" s="16"/>
    </row>
    <row r="14" spans="1:12" x14ac:dyDescent="0.2">
      <c r="A14" s="7">
        <f t="shared" si="0"/>
        <v>4</v>
      </c>
      <c r="B14" s="1" t="s">
        <v>21</v>
      </c>
      <c r="C14" s="8">
        <v>93030</v>
      </c>
      <c r="D14" s="15"/>
      <c r="E14" s="15">
        <v>5496.42</v>
      </c>
      <c r="F14" s="16"/>
      <c r="G14" s="16"/>
      <c r="H14" s="16"/>
      <c r="I14" s="16"/>
      <c r="J14" s="16"/>
      <c r="K14" s="16"/>
      <c r="L14" s="16"/>
    </row>
    <row r="15" spans="1:12" x14ac:dyDescent="0.2">
      <c r="A15" s="7">
        <f t="shared" si="0"/>
        <v>5</v>
      </c>
      <c r="D15" s="15"/>
      <c r="E15" s="15"/>
      <c r="F15" s="16"/>
      <c r="G15" s="16"/>
      <c r="H15" s="16"/>
      <c r="I15" s="16"/>
      <c r="J15" s="16"/>
      <c r="K15" s="16"/>
    </row>
    <row r="16" spans="1:12" x14ac:dyDescent="0.2">
      <c r="A16" s="7">
        <f t="shared" si="0"/>
        <v>6</v>
      </c>
      <c r="B16" s="1" t="s">
        <v>8</v>
      </c>
      <c r="D16" s="20">
        <f>SUM(D11:D15)</f>
        <v>286873.3</v>
      </c>
      <c r="E16" s="20">
        <f>SUM(E11:E15)</f>
        <v>66196.37</v>
      </c>
      <c r="F16" s="16"/>
      <c r="G16" s="16"/>
      <c r="H16" s="16"/>
      <c r="I16" s="16"/>
      <c r="J16" s="16"/>
      <c r="K16" s="16"/>
    </row>
    <row r="17" spans="1:12" x14ac:dyDescent="0.2">
      <c r="B17" s="17"/>
      <c r="C17" s="17"/>
      <c r="D17" s="21"/>
      <c r="E17" s="21"/>
      <c r="F17" s="17"/>
      <c r="G17" s="17"/>
      <c r="H17" s="17"/>
      <c r="I17" s="16"/>
      <c r="J17" s="16"/>
      <c r="K17" s="16"/>
    </row>
    <row r="18" spans="1:12" x14ac:dyDescent="0.2">
      <c r="B18" s="17"/>
      <c r="C18" s="17"/>
      <c r="D18" s="21"/>
      <c r="E18" s="21"/>
      <c r="F18" s="17"/>
      <c r="G18" s="17"/>
      <c r="H18" s="17"/>
      <c r="I18" s="16"/>
      <c r="J18" s="16"/>
      <c r="K18" s="16"/>
    </row>
    <row r="19" spans="1:12" x14ac:dyDescent="0.2">
      <c r="A19" s="3" t="s">
        <v>9</v>
      </c>
      <c r="B19" s="3"/>
      <c r="C19" s="3"/>
      <c r="D19" s="3"/>
      <c r="E19" s="3"/>
      <c r="F19" s="4"/>
      <c r="G19" s="4"/>
      <c r="H19" s="4"/>
      <c r="I19" s="4"/>
      <c r="J19" s="4"/>
      <c r="K19" s="4"/>
    </row>
    <row r="20" spans="1:12" x14ac:dyDescent="0.2">
      <c r="A20" s="3" t="s">
        <v>10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A22" s="5" t="s">
        <v>0</v>
      </c>
      <c r="B22" s="5"/>
      <c r="C22" s="5"/>
      <c r="D22" s="5"/>
      <c r="E22" s="5"/>
      <c r="F22" s="6"/>
      <c r="G22" s="6"/>
      <c r="H22" s="6"/>
      <c r="I22" s="6"/>
      <c r="J22" s="6"/>
      <c r="K22" s="6"/>
    </row>
    <row r="24" spans="1:12" ht="14.25" x14ac:dyDescent="0.2">
      <c r="A24" s="7"/>
      <c r="B24" s="8"/>
      <c r="C24" s="8"/>
      <c r="D24" s="9"/>
      <c r="E24" s="9"/>
      <c r="F24" s="10"/>
      <c r="G24" s="10"/>
      <c r="H24" s="10"/>
      <c r="I24" s="10"/>
      <c r="J24" s="10"/>
      <c r="K24" s="10"/>
    </row>
    <row r="25" spans="1:12" ht="25.5" x14ac:dyDescent="0.2">
      <c r="A25" s="11" t="s">
        <v>1</v>
      </c>
      <c r="B25" s="12" t="s">
        <v>2</v>
      </c>
      <c r="C25" s="12" t="s">
        <v>3</v>
      </c>
      <c r="D25" s="13" t="s">
        <v>18</v>
      </c>
      <c r="E25" s="13" t="s">
        <v>19</v>
      </c>
      <c r="F25" s="14"/>
      <c r="G25" s="14"/>
      <c r="H25" s="14"/>
      <c r="I25" s="14"/>
      <c r="J25" s="14"/>
      <c r="K25" s="14"/>
    </row>
    <row r="26" spans="1:12" x14ac:dyDescent="0.2">
      <c r="A26" s="7">
        <v>1</v>
      </c>
      <c r="B26" s="1" t="s">
        <v>7</v>
      </c>
      <c r="C26" s="8">
        <v>10720</v>
      </c>
      <c r="D26" s="15">
        <f>95285.57-11970.79+30000</f>
        <v>113314.78</v>
      </c>
      <c r="E26" s="15"/>
      <c r="F26" s="16"/>
      <c r="G26" s="16"/>
      <c r="H26" s="16"/>
      <c r="I26" s="16"/>
      <c r="J26" s="16"/>
      <c r="K26" s="16"/>
      <c r="L26" s="16"/>
    </row>
    <row r="27" spans="1:12" x14ac:dyDescent="0.2">
      <c r="A27" s="7">
        <f>A26+1</f>
        <v>2</v>
      </c>
      <c r="B27" s="1" t="s">
        <v>6</v>
      </c>
      <c r="C27" s="8">
        <v>10880</v>
      </c>
      <c r="D27" s="15">
        <f>22759.47-1.18</f>
        <v>22758.29</v>
      </c>
      <c r="E27" s="15"/>
      <c r="F27" s="16"/>
      <c r="G27" s="16"/>
      <c r="H27" s="16"/>
      <c r="I27" s="16"/>
      <c r="J27" s="16"/>
      <c r="K27" s="16"/>
      <c r="L27" s="16"/>
    </row>
    <row r="28" spans="1:12" x14ac:dyDescent="0.2">
      <c r="A28" s="7">
        <f t="shared" ref="A28:A41" si="1">A27+1</f>
        <v>3</v>
      </c>
      <c r="B28" s="1" t="s">
        <v>20</v>
      </c>
      <c r="C28" s="8">
        <v>59301</v>
      </c>
      <c r="D28" s="15"/>
      <c r="E28" s="15">
        <v>2765.58</v>
      </c>
      <c r="F28" s="16"/>
      <c r="G28" s="16"/>
      <c r="H28" s="16"/>
      <c r="I28" s="16"/>
      <c r="J28" s="16"/>
      <c r="K28" s="16"/>
      <c r="L28" s="16"/>
    </row>
    <row r="29" spans="1:12" x14ac:dyDescent="0.2">
      <c r="A29" s="7">
        <f t="shared" si="1"/>
        <v>4</v>
      </c>
      <c r="B29" s="1" t="s">
        <v>21</v>
      </c>
      <c r="C29" s="8">
        <v>93030</v>
      </c>
      <c r="D29" s="15"/>
      <c r="E29" s="15">
        <v>10623.8</v>
      </c>
      <c r="F29" s="16"/>
      <c r="G29" s="16"/>
      <c r="H29" s="16"/>
      <c r="I29" s="16"/>
      <c r="J29" s="16"/>
      <c r="K29" s="16"/>
      <c r="L29" s="16"/>
    </row>
    <row r="30" spans="1:12" x14ac:dyDescent="0.2">
      <c r="A30" s="7">
        <f t="shared" si="1"/>
        <v>5</v>
      </c>
      <c r="D30" s="15"/>
      <c r="E30" s="15"/>
      <c r="F30" s="16"/>
      <c r="G30" s="16"/>
      <c r="H30" s="16"/>
      <c r="I30" s="16"/>
      <c r="J30" s="16"/>
      <c r="K30" s="16"/>
    </row>
    <row r="31" spans="1:12" x14ac:dyDescent="0.2">
      <c r="A31" s="7">
        <f t="shared" si="1"/>
        <v>6</v>
      </c>
      <c r="B31" s="1" t="s">
        <v>11</v>
      </c>
      <c r="D31" s="20">
        <f>SUM(D26:D30)</f>
        <v>136073.07</v>
      </c>
      <c r="E31" s="20">
        <f>SUM(E26:E30)</f>
        <v>13389.38</v>
      </c>
      <c r="F31" s="16"/>
      <c r="G31" s="16"/>
      <c r="H31" s="16"/>
      <c r="I31" s="16"/>
      <c r="J31" s="16"/>
      <c r="K31" s="16"/>
    </row>
    <row r="32" spans="1:12" x14ac:dyDescent="0.2">
      <c r="A32" s="7">
        <f t="shared" si="1"/>
        <v>7</v>
      </c>
      <c r="B32" s="18"/>
      <c r="C32" s="18"/>
      <c r="D32" s="18"/>
      <c r="E32" s="18"/>
      <c r="F32" s="18"/>
      <c r="G32" s="18"/>
    </row>
    <row r="33" spans="1:7" x14ac:dyDescent="0.2">
      <c r="A33" s="7">
        <f t="shared" si="1"/>
        <v>8</v>
      </c>
      <c r="B33" s="18"/>
      <c r="C33" s="18"/>
      <c r="D33" s="18"/>
      <c r="E33" s="18"/>
      <c r="F33" s="18"/>
      <c r="G33" s="18"/>
    </row>
    <row r="34" spans="1:7" x14ac:dyDescent="0.2">
      <c r="A34" s="7">
        <f t="shared" si="1"/>
        <v>9</v>
      </c>
      <c r="B34" s="18"/>
      <c r="C34" s="18"/>
      <c r="D34" s="18"/>
      <c r="E34" s="18"/>
      <c r="F34" s="18"/>
      <c r="G34" s="19"/>
    </row>
    <row r="35" spans="1:7" ht="13.5" thickBot="1" x14ac:dyDescent="0.25">
      <c r="A35" s="7">
        <f t="shared" si="1"/>
        <v>10</v>
      </c>
      <c r="B35" s="22" t="s">
        <v>12</v>
      </c>
      <c r="C35" s="18"/>
      <c r="D35" s="23">
        <f>D16+D31</f>
        <v>422946.37</v>
      </c>
      <c r="E35" s="23">
        <f>E16+E31</f>
        <v>79585.75</v>
      </c>
      <c r="F35" s="18"/>
      <c r="G35" s="18"/>
    </row>
    <row r="36" spans="1:7" ht="13.5" thickTop="1" x14ac:dyDescent="0.2">
      <c r="A36" s="7">
        <f t="shared" si="1"/>
        <v>11</v>
      </c>
      <c r="B36" s="22"/>
      <c r="C36" s="18"/>
      <c r="D36" s="15"/>
      <c r="E36" s="15"/>
      <c r="F36" s="18"/>
      <c r="G36" s="18"/>
    </row>
    <row r="37" spans="1:7" x14ac:dyDescent="0.2">
      <c r="A37" s="7">
        <f t="shared" si="1"/>
        <v>12</v>
      </c>
      <c r="B37" s="18"/>
      <c r="C37" s="18"/>
      <c r="D37" s="18"/>
      <c r="E37" s="18"/>
      <c r="F37" s="18"/>
      <c r="G37" s="18"/>
    </row>
    <row r="38" spans="1:7" x14ac:dyDescent="0.2">
      <c r="A38" s="7">
        <f t="shared" si="1"/>
        <v>13</v>
      </c>
      <c r="B38" s="18" t="s">
        <v>16</v>
      </c>
      <c r="C38" s="18"/>
      <c r="D38" s="15"/>
      <c r="E38" s="15">
        <v>39733.4</v>
      </c>
    </row>
    <row r="39" spans="1:7" x14ac:dyDescent="0.2">
      <c r="A39" s="7">
        <f t="shared" si="1"/>
        <v>14</v>
      </c>
      <c r="B39" s="18" t="s">
        <v>17</v>
      </c>
      <c r="C39" s="18"/>
      <c r="D39" s="15">
        <v>71775.66</v>
      </c>
      <c r="E39" s="15"/>
    </row>
    <row r="40" spans="1:7" x14ac:dyDescent="0.2">
      <c r="A40" s="7">
        <f t="shared" si="1"/>
        <v>15</v>
      </c>
      <c r="B40" s="18" t="s">
        <v>15</v>
      </c>
      <c r="C40" s="18"/>
      <c r="D40" s="15">
        <v>29533.759999999998</v>
      </c>
      <c r="E40" s="15"/>
    </row>
    <row r="41" spans="1:7" x14ac:dyDescent="0.2">
      <c r="A41" s="7">
        <f t="shared" si="1"/>
        <v>16</v>
      </c>
      <c r="B41" s="18" t="s">
        <v>14</v>
      </c>
      <c r="C41" s="18"/>
      <c r="D41" s="15">
        <v>291096.71999999997</v>
      </c>
      <c r="E41" s="15">
        <f>23653.48</f>
        <v>23653.48</v>
      </c>
      <c r="F41" s="18"/>
      <c r="G41" s="18"/>
    </row>
    <row r="42" spans="1:7" x14ac:dyDescent="0.2">
      <c r="D42" s="15"/>
      <c r="E42" s="15"/>
    </row>
  </sheetData>
  <mergeCells count="6">
    <mergeCell ref="A19:E19"/>
    <mergeCell ref="A20:E20"/>
    <mergeCell ref="A22:E22"/>
    <mergeCell ref="A4:E4"/>
    <mergeCell ref="A5:E5"/>
    <mergeCell ref="A7:E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2023-07-07T15:42:21Z</dcterms:created>
  <dcterms:modified xsi:type="dcterms:W3CDTF">2023-07-07T17:38:39Z</dcterms:modified>
</cp:coreProperties>
</file>