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\AppData\Local\Microsoft\Windows\INetCache\Content.Outlook\7E3CIMBC\"/>
    </mc:Choice>
  </mc:AlternateContent>
  <xr:revisionPtr revIDLastSave="0" documentId="13_ncr:1_{6145A755-BC7A-4649-AE42-7AE6F7FA5124}" xr6:coauthVersionLast="47" xr6:coauthVersionMax="47" xr10:uidLastSave="{00000000-0000-0000-0000-000000000000}"/>
  <bookViews>
    <workbookView xWindow="-120" yWindow="-120" windowWidth="29040" windowHeight="15840" xr2:uid="{D89A1434-204B-4D72-9A31-13D6219CDC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7" i="1"/>
  <c r="L7" i="1"/>
  <c r="L8" i="1"/>
  <c r="K8" i="1" l="1"/>
  <c r="K7" i="1"/>
  <c r="J8" i="1"/>
  <c r="J7" i="1"/>
  <c r="I8" i="1"/>
  <c r="I7" i="1"/>
  <c r="H8" i="1"/>
  <c r="H9" i="1" s="1"/>
  <c r="G8" i="1"/>
  <c r="G9" i="1" s="1"/>
  <c r="F8" i="1"/>
  <c r="F9" i="1" s="1"/>
  <c r="F7" i="1"/>
  <c r="E8" i="1"/>
  <c r="E9" i="1" s="1"/>
  <c r="L9" i="1"/>
  <c r="D9" i="1"/>
  <c r="C9" i="1"/>
  <c r="B9" i="1"/>
  <c r="B8" i="1"/>
  <c r="K9" i="1" l="1"/>
  <c r="J9" i="1"/>
  <c r="I9" i="1"/>
</calcChain>
</file>

<file path=xl/sharedStrings.xml><?xml version="1.0" encoding="utf-8"?>
<sst xmlns="http://schemas.openxmlformats.org/spreadsheetml/2006/main" count="8" uniqueCount="8">
  <si>
    <t>TAYLOR COUNTY RURAL ELECTRIC COOPERATIVE CORPORATION</t>
  </si>
  <si>
    <t>CASE NO. 2023-00147</t>
  </si>
  <si>
    <t>YEARS 2012 - 2022</t>
  </si>
  <si>
    <t>AG REQUEST 2-50 - ROW BREAKOUT OF ACTUAL COSTS BY CAPITAL &amp; EXPENSE</t>
  </si>
  <si>
    <t>CAPITALIZED</t>
  </si>
  <si>
    <t>EXPENSED</t>
  </si>
  <si>
    <t>TOTAL ROW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</si>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</sst>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B359-9C11-4EBC-8EAF-06CF6A798B36}">
  <dimension ref="A1:M9"/>
  <sheetViews>
    <sheetView tabSelected="1" workbookViewId="0">
      <selection activeCell="A10" sqref="A10"/>
    </sheetView>
  </sheetViews>
  <sheetFormatPr defaultRowHeight="15" x14ac:dyDescent="0.25"/>
  <cols>
    <col min="1" max="1" width="17" customWidth="1"/>
    <col min="2" max="10" width="10.140625" bestFit="1" customWidth="1"/>
    <col min="11" max="12" width="11.7109375" bestFit="1" customWidth="1"/>
    <col min="13" max="13" width="15.85546875" customWidth="1"/>
  </cols>
  <sheetData>
    <row r="1" spans="1:13" x14ac:dyDescent="0.25">
      <c r="A1" s="1" t="s">
        <v>0</v>
      </c>
      <c r="D1" s="2"/>
      <c r="E1" s="2"/>
      <c r="F1" s="2"/>
      <c r="G1" s="3"/>
    </row>
    <row r="2" spans="1:13" x14ac:dyDescent="0.25">
      <c r="A2" s="1" t="s">
        <v>1</v>
      </c>
      <c r="D2" s="2"/>
      <c r="E2" s="2"/>
      <c r="F2" s="2"/>
      <c r="G2" s="2"/>
    </row>
    <row r="3" spans="1:13" x14ac:dyDescent="0.25">
      <c r="A3" s="1" t="s">
        <v>3</v>
      </c>
      <c r="D3" s="2"/>
      <c r="E3" s="2"/>
      <c r="F3" s="2"/>
      <c r="G3" s="2"/>
    </row>
    <row r="4" spans="1:13" x14ac:dyDescent="0.25">
      <c r="A4" s="1" t="s">
        <v>2</v>
      </c>
      <c r="D4" s="2"/>
      <c r="E4" s="2"/>
      <c r="F4" s="2"/>
      <c r="G4" s="2"/>
    </row>
    <row r="6" spans="1:13" x14ac:dyDescent="0.25"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>
        <v>2021</v>
      </c>
      <c r="L6" s="4">
        <v>2022</v>
      </c>
      <c r="M6" s="4" t="s">
        <v>7</v>
      </c>
    </row>
    <row r="7" spans="1:13" x14ac:dyDescent="0.25">
      <c r="A7" s="1" t="s">
        <v>4</v>
      </c>
      <c r="B7" s="5">
        <v>67233.990000000005</v>
      </c>
      <c r="C7" s="5">
        <v>91424.52</v>
      </c>
      <c r="D7" s="5">
        <v>11427.52</v>
      </c>
      <c r="E7" s="5">
        <v>11303.3</v>
      </c>
      <c r="F7" s="5">
        <f>4100</f>
        <v>4100</v>
      </c>
      <c r="G7" s="5">
        <v>69590.75</v>
      </c>
      <c r="H7" s="5">
        <v>81093.960000000006</v>
      </c>
      <c r="I7" s="5">
        <f>151776.29</f>
        <v>151776.29</v>
      </c>
      <c r="J7" s="5">
        <f>88672.25</f>
        <v>88672.25</v>
      </c>
      <c r="K7" s="5">
        <f>166163.76+3510</f>
        <v>169673.76</v>
      </c>
      <c r="L7" s="5">
        <f>157828.36+14040</f>
        <v>171868.36</v>
      </c>
      <c r="M7" s="5">
        <f>SUM(B7:L7)</f>
        <v>918164.7</v>
      </c>
    </row>
    <row r="8" spans="1:13" x14ac:dyDescent="0.25">
      <c r="A8" s="1" t="s">
        <v>5</v>
      </c>
      <c r="B8" s="6">
        <f>582177.16</f>
        <v>582177.16</v>
      </c>
      <c r="C8" s="6">
        <v>540330.11</v>
      </c>
      <c r="D8" s="6">
        <v>711964.98</v>
      </c>
      <c r="E8" s="6">
        <f>563644.62+55000</f>
        <v>618644.62</v>
      </c>
      <c r="F8" s="6">
        <f>52349.6+632128+55000</f>
        <v>739477.6</v>
      </c>
      <c r="G8" s="6">
        <f>616574.94+65000</f>
        <v>681574.94</v>
      </c>
      <c r="H8" s="6">
        <f>680328.81+60000</f>
        <v>740328.81</v>
      </c>
      <c r="I8" s="6">
        <f>592649.85+100000</f>
        <v>692649.85</v>
      </c>
      <c r="J8" s="6">
        <f>668491.69+60000+35167.5</f>
        <v>763659.19</v>
      </c>
      <c r="K8" s="6">
        <f>787701.91+60000+179417.5</f>
        <v>1027119.41</v>
      </c>
      <c r="L8" s="6">
        <f>1030944.42+223942</f>
        <v>1254886.42</v>
      </c>
      <c r="M8" s="6">
        <f t="shared" ref="M8:M9" si="0">SUM(B8:L8)</f>
        <v>8352813.0899999999</v>
      </c>
    </row>
    <row r="9" spans="1:13" x14ac:dyDescent="0.25">
      <c r="A9" s="1" t="s">
        <v>6</v>
      </c>
      <c r="B9" s="5">
        <f>SUM(B7:B8)</f>
        <v>649411.15</v>
      </c>
      <c r="C9" s="5">
        <f t="shared" ref="C9:L9" si="1">SUM(C7:C8)</f>
        <v>631754.63</v>
      </c>
      <c r="D9" s="5">
        <f t="shared" si="1"/>
        <v>723392.5</v>
      </c>
      <c r="E9" s="5">
        <f t="shared" si="1"/>
        <v>629947.92000000004</v>
      </c>
      <c r="F9" s="5">
        <f t="shared" si="1"/>
        <v>743577.59999999998</v>
      </c>
      <c r="G9" s="5">
        <f t="shared" si="1"/>
        <v>751165.69</v>
      </c>
      <c r="H9" s="5">
        <f t="shared" si="1"/>
        <v>821422.77</v>
      </c>
      <c r="I9" s="5">
        <f t="shared" si="1"/>
        <v>844426.14</v>
      </c>
      <c r="J9" s="5">
        <f t="shared" si="1"/>
        <v>852331.44</v>
      </c>
      <c r="K9" s="5">
        <f t="shared" si="1"/>
        <v>1196793.17</v>
      </c>
      <c r="L9" s="5">
        <f t="shared" si="1"/>
        <v>1426754.7799999998</v>
      </c>
      <c r="M9" s="5">
        <f t="shared" si="0"/>
        <v>9270977.7899999991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2023-08-03T17:45:30Z</dcterms:created>
  <dcterms:modified xsi:type="dcterms:W3CDTF">2023-08-06T19:17:38Z</dcterms:modified>
</cp:coreProperties>
</file>