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SECOND DATA REQUEST - PSC\REQUEST 18 - Employee Wages\"/>
    </mc:Choice>
  </mc:AlternateContent>
  <xr:revisionPtr revIDLastSave="0" documentId="13_ncr:1_{47EA5AF8-4D17-4A3D-9826-C35BBDE47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CR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W70" i="1"/>
  <c r="Y70" i="1" s="1"/>
  <c r="W16" i="1"/>
  <c r="Y16" i="1" s="1"/>
  <c r="W22" i="1"/>
  <c r="Y22" i="1" s="1"/>
  <c r="W28" i="1"/>
  <c r="Y28" i="1" s="1"/>
  <c r="W41" i="1"/>
  <c r="Y41" i="1" s="1"/>
  <c r="W43" i="1"/>
  <c r="Y43" i="1" s="1"/>
  <c r="W49" i="1"/>
  <c r="Y49" i="1" s="1"/>
  <c r="V17" i="1"/>
  <c r="V18" i="1"/>
  <c r="V19" i="1"/>
  <c r="V20" i="1"/>
  <c r="V21" i="1"/>
  <c r="V23" i="1"/>
  <c r="V24" i="1"/>
  <c r="V25" i="1"/>
  <c r="V26" i="1"/>
  <c r="V27" i="1"/>
  <c r="V29" i="1"/>
  <c r="V30" i="1"/>
  <c r="V31" i="1"/>
  <c r="V32" i="1"/>
  <c r="V33" i="1"/>
  <c r="V34" i="1"/>
  <c r="V35" i="1"/>
  <c r="V36" i="1"/>
  <c r="V37" i="1"/>
  <c r="V38" i="1"/>
  <c r="V39" i="1"/>
  <c r="V40" i="1"/>
  <c r="V42" i="1"/>
  <c r="V44" i="1"/>
  <c r="V45" i="1"/>
  <c r="V46" i="1"/>
  <c r="V47" i="1"/>
  <c r="V48" i="1"/>
  <c r="V50" i="1"/>
  <c r="V51" i="1"/>
  <c r="V52" i="1"/>
  <c r="W53" i="1"/>
  <c r="Y53" i="1" s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1" i="1"/>
  <c r="V72" i="1"/>
  <c r="V73" i="1"/>
  <c r="V74" i="1"/>
  <c r="V75" i="1"/>
  <c r="V76" i="1"/>
  <c r="V77" i="1"/>
  <c r="V14" i="1"/>
  <c r="V15" i="1"/>
  <c r="V13" i="1"/>
  <c r="U77" i="1"/>
  <c r="U76" i="1"/>
  <c r="U75" i="1"/>
  <c r="U74" i="1"/>
  <c r="U73" i="1"/>
  <c r="U72" i="1"/>
  <c r="U71" i="1"/>
  <c r="U69" i="1"/>
  <c r="U68" i="1"/>
  <c r="U67" i="1"/>
  <c r="U66" i="1"/>
  <c r="W66" i="1" s="1"/>
  <c r="Y66" i="1" s="1"/>
  <c r="U65" i="1"/>
  <c r="U64" i="1"/>
  <c r="U63" i="1"/>
  <c r="U62" i="1"/>
  <c r="U61" i="1"/>
  <c r="U60" i="1"/>
  <c r="W60" i="1" s="1"/>
  <c r="Y60" i="1" s="1"/>
  <c r="U59" i="1"/>
  <c r="U58" i="1"/>
  <c r="U57" i="1"/>
  <c r="U56" i="1"/>
  <c r="U55" i="1"/>
  <c r="U54" i="1"/>
  <c r="W54" i="1" s="1"/>
  <c r="Y54" i="1" s="1"/>
  <c r="U52" i="1"/>
  <c r="U51" i="1"/>
  <c r="U50" i="1"/>
  <c r="U48" i="1"/>
  <c r="U47" i="1"/>
  <c r="U46" i="1"/>
  <c r="U45" i="1"/>
  <c r="U44" i="1"/>
  <c r="U42" i="1"/>
  <c r="U40" i="1"/>
  <c r="U39" i="1"/>
  <c r="U38" i="1"/>
  <c r="U37" i="1"/>
  <c r="U36" i="1"/>
  <c r="U35" i="1"/>
  <c r="U34" i="1"/>
  <c r="U33" i="1"/>
  <c r="U32" i="1"/>
  <c r="U31" i="1"/>
  <c r="U30" i="1"/>
  <c r="U29" i="1"/>
  <c r="U27" i="1"/>
  <c r="U26" i="1"/>
  <c r="U25" i="1"/>
  <c r="U24" i="1"/>
  <c r="U23" i="1"/>
  <c r="U18" i="1"/>
  <c r="U19" i="1"/>
  <c r="U20" i="1"/>
  <c r="U21" i="1"/>
  <c r="U17" i="1"/>
  <c r="U14" i="1"/>
  <c r="U15" i="1"/>
  <c r="U13" i="1"/>
  <c r="K79" i="1"/>
  <c r="J79" i="1"/>
  <c r="N79" i="1"/>
  <c r="O79" i="1"/>
  <c r="M79" i="1"/>
  <c r="M11" i="1"/>
  <c r="N11" i="1" l="1"/>
  <c r="O11" i="1" s="1"/>
  <c r="S11" i="1" s="1"/>
  <c r="U11" i="1" s="1"/>
  <c r="V11" i="1" s="1"/>
  <c r="W11" i="1" s="1"/>
  <c r="Y11" i="1" s="1"/>
  <c r="Z11" i="1" s="1"/>
  <c r="W64" i="1"/>
  <c r="Y64" i="1" s="1"/>
  <c r="W37" i="1"/>
  <c r="Y37" i="1" s="1"/>
  <c r="W52" i="1"/>
  <c r="Y52" i="1" s="1"/>
  <c r="W24" i="1"/>
  <c r="Y24" i="1" s="1"/>
  <c r="W73" i="1"/>
  <c r="Y73" i="1" s="1"/>
  <c r="W58" i="1"/>
  <c r="Y58" i="1" s="1"/>
  <c r="W45" i="1"/>
  <c r="Y45" i="1" s="1"/>
  <c r="W71" i="1"/>
  <c r="Y71" i="1" s="1"/>
  <c r="W17" i="1"/>
  <c r="Y17" i="1" s="1"/>
  <c r="W31" i="1"/>
  <c r="Y31" i="1" s="1"/>
  <c r="W65" i="1"/>
  <c r="Y65" i="1" s="1"/>
  <c r="W63" i="1"/>
  <c r="Y63" i="1" s="1"/>
  <c r="W76" i="1"/>
  <c r="Y76" i="1" s="1"/>
  <c r="W23" i="1"/>
  <c r="Y23" i="1" s="1"/>
  <c r="W36" i="1"/>
  <c r="Y36" i="1" s="1"/>
  <c r="W51" i="1"/>
  <c r="Y51" i="1" s="1"/>
  <c r="W20" i="1"/>
  <c r="Y20" i="1" s="1"/>
  <c r="W32" i="1"/>
  <c r="Y32" i="1" s="1"/>
  <c r="W46" i="1"/>
  <c r="Y46" i="1" s="1"/>
  <c r="W48" i="1"/>
  <c r="Y48" i="1" s="1"/>
  <c r="W62" i="1"/>
  <c r="Y62" i="1" s="1"/>
  <c r="W35" i="1"/>
  <c r="Y35" i="1" s="1"/>
  <c r="W34" i="1"/>
  <c r="Y34" i="1" s="1"/>
  <c r="W74" i="1"/>
  <c r="Y74" i="1" s="1"/>
  <c r="W61" i="1"/>
  <c r="Y61" i="1" s="1"/>
  <c r="W39" i="1"/>
  <c r="Y39" i="1" s="1"/>
  <c r="W29" i="1"/>
  <c r="Y29" i="1" s="1"/>
  <c r="W26" i="1"/>
  <c r="Y26" i="1" s="1"/>
  <c r="W21" i="1"/>
  <c r="Y21" i="1" s="1"/>
  <c r="W75" i="1"/>
  <c r="Y75" i="1" s="1"/>
  <c r="W40" i="1"/>
  <c r="Y40" i="1" s="1"/>
  <c r="W56" i="1"/>
  <c r="Y56" i="1" s="1"/>
  <c r="W19" i="1"/>
  <c r="Y19" i="1" s="1"/>
  <c r="W18" i="1"/>
  <c r="Y18" i="1" s="1"/>
  <c r="W33" i="1"/>
  <c r="Y33" i="1" s="1"/>
  <c r="W69" i="1"/>
  <c r="Y69" i="1" s="1"/>
  <c r="W47" i="1"/>
  <c r="Y47" i="1" s="1"/>
  <c r="W59" i="1"/>
  <c r="Y59" i="1" s="1"/>
  <c r="W25" i="1"/>
  <c r="Y25" i="1" s="1"/>
  <c r="W68" i="1"/>
  <c r="Y68" i="1" s="1"/>
  <c r="W57" i="1"/>
  <c r="Y57" i="1" s="1"/>
  <c r="W30" i="1"/>
  <c r="Y30" i="1" s="1"/>
  <c r="W44" i="1"/>
  <c r="Y44" i="1" s="1"/>
  <c r="W72" i="1"/>
  <c r="Y72" i="1" s="1"/>
  <c r="W38" i="1"/>
  <c r="Y38" i="1" s="1"/>
  <c r="W15" i="1"/>
  <c r="Y15" i="1" s="1"/>
  <c r="W13" i="1"/>
  <c r="Y13" i="1" s="1"/>
  <c r="W27" i="1"/>
  <c r="Y27" i="1" s="1"/>
  <c r="W14" i="1"/>
  <c r="Y14" i="1" s="1"/>
  <c r="W50" i="1"/>
  <c r="Y50" i="1" s="1"/>
  <c r="W67" i="1"/>
  <c r="Y67" i="1" s="1"/>
  <c r="W55" i="1"/>
  <c r="Y55" i="1" s="1"/>
  <c r="W77" i="1"/>
  <c r="Y77" i="1" s="1"/>
  <c r="W42" i="1"/>
  <c r="Y42" i="1" s="1"/>
  <c r="U79" i="1" l="1"/>
  <c r="V79" i="1"/>
  <c r="Y79" i="1"/>
  <c r="W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  <author>patsy</author>
  </authors>
  <commentList>
    <comment ref="H9" authorId="0" shapeId="0" xr:uid="{D6A99E08-1986-4B9D-AB1C-AFC70FEAC937}">
      <text>
        <r>
          <rPr>
            <b/>
            <sz val="9"/>
            <color indexed="81"/>
            <rFont val="Tahoma"/>
            <family val="2"/>
          </rPr>
          <t>Patsy:</t>
        </r>
        <r>
          <rPr>
            <sz val="9"/>
            <color indexed="81"/>
            <rFont val="Tahoma"/>
            <family val="2"/>
          </rPr>
          <t xml:space="preserve">
as of 12/01/20
</t>
        </r>
      </text>
    </comment>
    <comment ref="Q9" authorId="0" shapeId="0" xr:uid="{A2DDC1E3-B0AF-461B-9666-9CD3658171F7}">
      <text>
        <r>
          <rPr>
            <b/>
            <sz val="9"/>
            <color indexed="81"/>
            <rFont val="Tahoma"/>
            <family val="2"/>
          </rPr>
          <t>Patsy:</t>
        </r>
        <r>
          <rPr>
            <sz val="9"/>
            <color indexed="81"/>
            <rFont val="Tahoma"/>
            <family val="2"/>
          </rPr>
          <t xml:space="preserve">
as of 12/01/21
</t>
        </r>
      </text>
    </comment>
    <comment ref="S9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patsy:</t>
        </r>
        <r>
          <rPr>
            <sz val="9"/>
            <color indexed="81"/>
            <rFont val="Tahoma"/>
            <family val="2"/>
          </rPr>
          <t xml:space="preserve">
as of 12/01/22</t>
        </r>
      </text>
    </comment>
    <comment ref="H42" authorId="0" shapeId="0" xr:uid="{E56A146F-2BF3-4740-B8A0-8EBB1A8EF514}">
      <text>
        <r>
          <rPr>
            <b/>
            <sz val="9"/>
            <color indexed="81"/>
            <rFont val="Tahoma"/>
            <family val="2"/>
          </rPr>
          <t>Patsy:</t>
        </r>
        <r>
          <rPr>
            <sz val="9"/>
            <color indexed="81"/>
            <rFont val="Tahoma"/>
            <family val="2"/>
          </rPr>
          <t xml:space="preserve">
New Hire 12/6/21</t>
        </r>
      </text>
    </comment>
    <comment ref="H46" authorId="0" shapeId="0" xr:uid="{7A275E98-7FF5-4912-95CF-7BFA7E6C949C}">
      <text>
        <r>
          <rPr>
            <b/>
            <sz val="9"/>
            <color indexed="81"/>
            <rFont val="Tahoma"/>
            <family val="2"/>
          </rPr>
          <t>Patsy:</t>
        </r>
        <r>
          <rPr>
            <sz val="9"/>
            <color indexed="81"/>
            <rFont val="Tahoma"/>
            <family val="2"/>
          </rPr>
          <t xml:space="preserve">
New Hire 12/6/21</t>
        </r>
      </text>
    </comment>
  </commentList>
</comments>
</file>

<file path=xl/sharedStrings.xml><?xml version="1.0" encoding="utf-8"?>
<sst xmlns="http://schemas.openxmlformats.org/spreadsheetml/2006/main" count="142" uniqueCount="39">
  <si>
    <t>Wages &amp; Salaries</t>
  </si>
  <si>
    <t>Hours Worked</t>
  </si>
  <si>
    <t>Actual Test Year Wages</t>
  </si>
  <si>
    <t>Regular</t>
  </si>
  <si>
    <t>Overtime</t>
  </si>
  <si>
    <t>Line</t>
  </si>
  <si>
    <t>ID</t>
  </si>
  <si>
    <t>#</t>
  </si>
  <si>
    <t>Total</t>
  </si>
  <si>
    <t>Pro Forma Wages at 2,080 Hours</t>
  </si>
  <si>
    <t>Pro Forma Adjustment</t>
  </si>
  <si>
    <t>Note</t>
  </si>
  <si>
    <t>2022 Wage Rate</t>
  </si>
  <si>
    <t>TAYLOR COUNTY R.E.C.C.</t>
  </si>
  <si>
    <t>For the 12 Months Ended December 31, 2021</t>
  </si>
  <si>
    <t>Notes</t>
  </si>
  <si>
    <t>A</t>
  </si>
  <si>
    <t>Retired</t>
  </si>
  <si>
    <t>B</t>
  </si>
  <si>
    <t>Hired during test year</t>
  </si>
  <si>
    <t>C</t>
  </si>
  <si>
    <t xml:space="preserve">Terminated </t>
  </si>
  <si>
    <t>This adjustment normalizes actual test year labor to 2020 wages rates and headcount.</t>
  </si>
  <si>
    <t>D</t>
  </si>
  <si>
    <t>Workers Comp</t>
  </si>
  <si>
    <t>E</t>
  </si>
  <si>
    <t>New Hire after test year</t>
  </si>
  <si>
    <t xml:space="preserve">GRAND TOTALS       </t>
  </si>
  <si>
    <t xml:space="preserve"> </t>
  </si>
  <si>
    <t>ACCOUNT</t>
  </si>
  <si>
    <t>NUMBER</t>
  </si>
  <si>
    <t>Non-Union</t>
  </si>
  <si>
    <t>Union</t>
  </si>
  <si>
    <t>X</t>
  </si>
  <si>
    <t>2021 Wage Rate</t>
  </si>
  <si>
    <t>Request 18. Reference Schedule: 1.10</t>
  </si>
  <si>
    <t>(2)</t>
  </si>
  <si>
    <t>(10)</t>
  </si>
  <si>
    <t>2023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</si>
</sst>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&quot;$&quot;* #,##0_);_(&quot;$&quot;* \(#,##0\);_(&quot;$&quot;* &quot;-&quot;??_);_(@_)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0">
    <xf numFmtId="0" fontId="0" fillId="0" borderId="0" xfId="0"/>
    <xf numFmtId="14" fontId="0" fillId="0" borderId="0" xfId="0" applyNumberForma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44" applyFont="1" applyAlignment="1">
      <alignment horizontal="right"/>
    </xf>
    <xf numFmtId="0" fontId="21" fillId="0" borderId="0" xfId="44" applyFont="1" applyAlignment="1">
      <alignment horizontal="right"/>
    </xf>
    <xf numFmtId="0" fontId="18" fillId="0" borderId="0" xfId="44" applyFont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164" fontId="18" fillId="0" borderId="10" xfId="0" quotePrefix="1" applyNumberFormat="1" applyFont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0" fontId="18" fillId="33" borderId="0" xfId="44" applyFont="1" applyFill="1" applyAlignment="1">
      <alignment horizontal="center"/>
    </xf>
    <xf numFmtId="0" fontId="23" fillId="0" borderId="0" xfId="0" applyFont="1" applyAlignment="1">
      <alignment horizontal="center"/>
    </xf>
    <xf numFmtId="43" fontId="18" fillId="0" borderId="0" xfId="1" applyFont="1"/>
    <xf numFmtId="43" fontId="18" fillId="33" borderId="0" xfId="1" applyFont="1" applyFill="1"/>
    <xf numFmtId="41" fontId="18" fillId="0" borderId="0" xfId="1" applyNumberFormat="1" applyFont="1"/>
    <xf numFmtId="2" fontId="18" fillId="0" borderId="0" xfId="0" applyNumberFormat="1" applyFont="1"/>
    <xf numFmtId="3" fontId="0" fillId="0" borderId="0" xfId="0" applyNumberFormat="1"/>
    <xf numFmtId="165" fontId="18" fillId="0" borderId="0" xfId="2" applyNumberFormat="1" applyFont="1"/>
    <xf numFmtId="3" fontId="18" fillId="0" borderId="0" xfId="0" applyNumberFormat="1" applyFont="1"/>
    <xf numFmtId="166" fontId="0" fillId="0" borderId="0" xfId="0" applyNumberForma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1" xfId="0" applyFont="1" applyBorder="1"/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21" fillId="0" borderId="0" xfId="44" applyFont="1"/>
    <xf numFmtId="0" fontId="20" fillId="0" borderId="0" xfId="44" applyFont="1"/>
    <xf numFmtId="0" fontId="22" fillId="0" borderId="0" xfId="0" applyFont="1"/>
    <xf numFmtId="0" fontId="0" fillId="0" borderId="10" xfId="0" quotePrefix="1" applyBorder="1" applyAlignment="1">
      <alignment horizontal="center"/>
    </xf>
    <xf numFmtId="0" fontId="21" fillId="0" borderId="0" xfId="44" applyFont="1" applyAlignment="1">
      <alignment horizontal="center"/>
    </xf>
    <xf numFmtId="0" fontId="20" fillId="0" borderId="0" xfId="44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7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workbookViewId="0">
      <pane xSplit="4" ySplit="11" topLeftCell="E36" activePane="bottomRight" state="frozen"/>
      <selection pane="topRight" activeCell="E1" sqref="E1"/>
      <selection pane="bottomLeft" activeCell="A12" sqref="A12"/>
      <selection pane="bottomRight" activeCell="S11" sqref="S11"/>
    </sheetView>
  </sheetViews>
  <sheetFormatPr defaultRowHeight="15" x14ac:dyDescent="0.25"/>
  <cols>
    <col min="1" max="1" width="6" style="21" customWidth="1"/>
    <col min="2" max="2" width="2.42578125" customWidth="1"/>
    <col min="4" max="4" width="2.5703125" customWidth="1"/>
    <col min="5" max="5" width="13.85546875" customWidth="1"/>
    <col min="6" max="6" width="10.85546875" customWidth="1"/>
    <col min="7" max="7" width="2.5703125" customWidth="1"/>
    <col min="8" max="8" width="12.85546875" customWidth="1"/>
    <col min="9" max="9" width="2.5703125" customWidth="1"/>
    <col min="12" max="12" width="1.85546875" customWidth="1"/>
    <col min="16" max="16" width="2.5703125" customWidth="1"/>
    <col min="17" max="17" width="9.42578125" customWidth="1"/>
    <col min="18" max="18" width="2.42578125" customWidth="1"/>
    <col min="19" max="19" width="9.140625" customWidth="1"/>
    <col min="20" max="20" width="2" customWidth="1"/>
    <col min="21" max="21" width="11.140625" customWidth="1"/>
    <col min="22" max="23" width="11" customWidth="1"/>
    <col min="24" max="24" width="3.140625" customWidth="1"/>
    <col min="25" max="25" width="11.5703125" customWidth="1"/>
  </cols>
  <sheetData>
    <row r="1" spans="1:30" s="3" customFormat="1" ht="12.75" x14ac:dyDescent="0.2">
      <c r="A1" s="2"/>
      <c r="C1" s="2"/>
      <c r="J1" s="2"/>
      <c r="Z1" s="4" t="s">
        <v>35</v>
      </c>
    </row>
    <row r="2" spans="1:30" s="3" customFormat="1" ht="9.75" customHeight="1" x14ac:dyDescent="0.2">
      <c r="A2" s="2"/>
      <c r="C2" s="2"/>
      <c r="J2" s="2"/>
      <c r="N2" s="5"/>
      <c r="AA2" s="2"/>
    </row>
    <row r="3" spans="1:30" s="3" customFormat="1" ht="15" customHeight="1" x14ac:dyDescent="0.2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28"/>
    </row>
    <row r="4" spans="1:30" s="3" customFormat="1" ht="15" customHeight="1" x14ac:dyDescent="0.2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9"/>
    </row>
    <row r="5" spans="1:30" s="3" customFormat="1" ht="12.75" x14ac:dyDescent="0.2">
      <c r="A5" s="2"/>
      <c r="C5" s="2"/>
      <c r="J5" s="2"/>
      <c r="AA5" s="2"/>
    </row>
    <row r="6" spans="1:30" s="6" customFormat="1" ht="15" customHeight="1" x14ac:dyDescent="0.2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0"/>
    </row>
    <row r="7" spans="1:30" s="3" customFormat="1" ht="7.5" customHeight="1" x14ac:dyDescent="0.2">
      <c r="A7" s="2"/>
      <c r="C7" s="2"/>
      <c r="J7" s="2"/>
      <c r="Y7" s="6"/>
      <c r="AA7" s="2"/>
    </row>
    <row r="9" spans="1:30" x14ac:dyDescent="0.25">
      <c r="A9" s="35" t="s">
        <v>5</v>
      </c>
      <c r="B9" s="3"/>
      <c r="C9" s="35" t="s">
        <v>6</v>
      </c>
      <c r="H9" s="39" t="s">
        <v>34</v>
      </c>
      <c r="J9" s="36" t="s">
        <v>1</v>
      </c>
      <c r="K9" s="36"/>
      <c r="L9" s="2"/>
      <c r="M9" s="36" t="s">
        <v>2</v>
      </c>
      <c r="N9" s="36"/>
      <c r="O9" s="36"/>
      <c r="Q9" s="38" t="s">
        <v>12</v>
      </c>
      <c r="S9" s="37" t="s">
        <v>38</v>
      </c>
      <c r="T9" s="3"/>
      <c r="U9" s="36" t="s">
        <v>9</v>
      </c>
      <c r="V9" s="36"/>
      <c r="W9" s="36"/>
      <c r="X9" s="6"/>
      <c r="Y9" s="37" t="s">
        <v>10</v>
      </c>
      <c r="Z9" s="35" t="s">
        <v>11</v>
      </c>
    </row>
    <row r="10" spans="1:30" ht="25.5" customHeight="1" x14ac:dyDescent="0.25">
      <c r="A10" s="35"/>
      <c r="B10" s="3"/>
      <c r="C10" s="35"/>
      <c r="E10" s="25" t="s">
        <v>31</v>
      </c>
      <c r="F10" s="25" t="s">
        <v>32</v>
      </c>
      <c r="G10" s="25"/>
      <c r="H10" s="39"/>
      <c r="J10" s="8" t="s">
        <v>3</v>
      </c>
      <c r="K10" s="8" t="s">
        <v>4</v>
      </c>
      <c r="M10" s="8" t="s">
        <v>3</v>
      </c>
      <c r="N10" s="8" t="s">
        <v>4</v>
      </c>
      <c r="O10" s="8" t="s">
        <v>8</v>
      </c>
      <c r="P10" s="25"/>
      <c r="Q10" s="38"/>
      <c r="S10" s="37"/>
      <c r="T10" s="10"/>
      <c r="U10" s="8" t="s">
        <v>3</v>
      </c>
      <c r="V10" s="8" t="s">
        <v>4</v>
      </c>
      <c r="W10" s="8" t="s">
        <v>8</v>
      </c>
      <c r="X10" s="11"/>
      <c r="Y10" s="37"/>
      <c r="Z10" s="35"/>
      <c r="AD10" t="s">
        <v>28</v>
      </c>
    </row>
    <row r="11" spans="1:30" ht="15" customHeight="1" x14ac:dyDescent="0.25">
      <c r="A11" s="7" t="s">
        <v>7</v>
      </c>
      <c r="B11" s="3"/>
      <c r="C11" s="9">
        <v>1</v>
      </c>
      <c r="E11" s="9" t="s">
        <v>36</v>
      </c>
      <c r="F11" s="9">
        <v>3</v>
      </c>
      <c r="G11" s="9"/>
      <c r="H11" s="9">
        <v>4</v>
      </c>
      <c r="J11" s="9">
        <v>5</v>
      </c>
      <c r="K11" s="9">
        <v>6</v>
      </c>
      <c r="M11" s="9">
        <f>K11+1</f>
        <v>7</v>
      </c>
      <c r="N11" s="9">
        <f>M11+1</f>
        <v>8</v>
      </c>
      <c r="O11" s="9">
        <f>N11+1</f>
        <v>9</v>
      </c>
      <c r="P11" s="25"/>
      <c r="Q11" s="31" t="s">
        <v>37</v>
      </c>
      <c r="S11" s="9">
        <f>O11+2</f>
        <v>11</v>
      </c>
      <c r="T11" s="10"/>
      <c r="U11" s="9">
        <f>S11+1</f>
        <v>12</v>
      </c>
      <c r="V11" s="9">
        <f>U11+1</f>
        <v>13</v>
      </c>
      <c r="W11" s="9">
        <f>V11+1</f>
        <v>14</v>
      </c>
      <c r="X11" s="11"/>
      <c r="Y11" s="9">
        <f>W11+1</f>
        <v>15</v>
      </c>
      <c r="Z11" s="9">
        <f>Y11+1</f>
        <v>16</v>
      </c>
    </row>
    <row r="12" spans="1:30" x14ac:dyDescent="0.25">
      <c r="E12" s="25"/>
      <c r="F12" s="25"/>
    </row>
    <row r="13" spans="1:30" x14ac:dyDescent="0.25">
      <c r="A13" s="22">
        <v>1</v>
      </c>
      <c r="C13" s="22">
        <v>1</v>
      </c>
      <c r="D13" s="1"/>
      <c r="E13" s="26"/>
      <c r="F13" s="26" t="s">
        <v>33</v>
      </c>
      <c r="G13" s="1"/>
      <c r="H13" s="27"/>
      <c r="I13" s="1"/>
      <c r="P13" s="1"/>
      <c r="Q13" s="27"/>
      <c r="S13">
        <v>22.26</v>
      </c>
      <c r="U13" s="19">
        <f t="shared" ref="U13:U76" si="0">2080*S13</f>
        <v>46300.800000000003</v>
      </c>
      <c r="V13" s="17">
        <f>(K13*S13)*1.5</f>
        <v>0</v>
      </c>
      <c r="W13" s="19">
        <f>SUM(U13:V13)</f>
        <v>46300.800000000003</v>
      </c>
      <c r="Y13" s="18">
        <f t="shared" ref="Y13:Y44" si="1">W13-O13</f>
        <v>46300.800000000003</v>
      </c>
      <c r="Z13" t="s">
        <v>25</v>
      </c>
    </row>
    <row r="14" spans="1:30" x14ac:dyDescent="0.25">
      <c r="A14" s="22">
        <f>A13+1</f>
        <v>2</v>
      </c>
      <c r="C14" s="22">
        <f>C13+1</f>
        <v>2</v>
      </c>
      <c r="D14" s="1"/>
      <c r="E14" s="26" t="s">
        <v>33</v>
      </c>
      <c r="F14" s="26"/>
      <c r="G14" s="1"/>
      <c r="H14" s="27">
        <v>30.65</v>
      </c>
      <c r="I14" s="1"/>
      <c r="J14">
        <v>2088</v>
      </c>
      <c r="K14">
        <v>0</v>
      </c>
      <c r="M14" s="17">
        <v>63895.839999999997</v>
      </c>
      <c r="N14" s="17">
        <v>0</v>
      </c>
      <c r="O14" s="17">
        <v>63895.839999999997</v>
      </c>
      <c r="P14" s="1"/>
      <c r="Q14" s="27">
        <v>31.49</v>
      </c>
      <c r="S14">
        <v>35.659999999999997</v>
      </c>
      <c r="U14" s="19">
        <f t="shared" si="0"/>
        <v>74172.799999999988</v>
      </c>
      <c r="V14" s="17">
        <f>(K14*S14)*1.5</f>
        <v>0</v>
      </c>
      <c r="W14" s="19">
        <f t="shared" ref="W14:W77" si="2">SUM(U14:V14)</f>
        <v>74172.799999999988</v>
      </c>
      <c r="Y14" s="18">
        <f t="shared" si="1"/>
        <v>10276.959999999992</v>
      </c>
    </row>
    <row r="15" spans="1:30" x14ac:dyDescent="0.25">
      <c r="A15" s="22">
        <f t="shared" ref="A15:A77" si="3">A14+1</f>
        <v>3</v>
      </c>
      <c r="C15" s="22">
        <f t="shared" ref="C15:C77" si="4">C14+1</f>
        <v>3</v>
      </c>
      <c r="D15" s="1"/>
      <c r="E15" s="26" t="s">
        <v>33</v>
      </c>
      <c r="F15" s="26"/>
      <c r="G15" s="1"/>
      <c r="H15" s="27">
        <v>38.03</v>
      </c>
      <c r="I15" s="1"/>
      <c r="J15">
        <v>2088</v>
      </c>
      <c r="K15">
        <v>0</v>
      </c>
      <c r="M15" s="17">
        <v>79264.759999999995</v>
      </c>
      <c r="N15" s="17">
        <v>0</v>
      </c>
      <c r="O15" s="17">
        <v>79264.759999999995</v>
      </c>
      <c r="P15" s="1"/>
      <c r="Q15" s="27">
        <v>38.979999999999997</v>
      </c>
      <c r="S15">
        <v>40.15</v>
      </c>
      <c r="U15" s="19">
        <f t="shared" si="0"/>
        <v>83512</v>
      </c>
      <c r="V15" s="17">
        <f>(K15*S15)*1.5</f>
        <v>0</v>
      </c>
      <c r="W15" s="19">
        <f t="shared" si="2"/>
        <v>83512</v>
      </c>
      <c r="Y15" s="18">
        <f t="shared" si="1"/>
        <v>4247.2400000000052</v>
      </c>
    </row>
    <row r="16" spans="1:30" x14ac:dyDescent="0.25">
      <c r="A16" s="22">
        <f t="shared" si="3"/>
        <v>4</v>
      </c>
      <c r="C16" s="22">
        <f t="shared" si="4"/>
        <v>4</v>
      </c>
      <c r="D16" s="1"/>
      <c r="E16" s="26"/>
      <c r="F16" s="26" t="s">
        <v>33</v>
      </c>
      <c r="G16" s="1"/>
      <c r="H16" s="27">
        <v>29.92</v>
      </c>
      <c r="I16" s="1"/>
      <c r="J16">
        <v>2170</v>
      </c>
      <c r="K16">
        <v>74.5</v>
      </c>
      <c r="M16" s="17">
        <v>65222.7</v>
      </c>
      <c r="N16" s="17">
        <v>3416.27</v>
      </c>
      <c r="O16" s="17">
        <v>68638.97</v>
      </c>
      <c r="P16" s="1"/>
      <c r="Q16" s="27">
        <v>30.67</v>
      </c>
      <c r="U16" s="17"/>
      <c r="V16" s="17" t="s">
        <v>28</v>
      </c>
      <c r="W16" s="19">
        <f t="shared" si="2"/>
        <v>0</v>
      </c>
      <c r="Y16" s="18">
        <f t="shared" si="1"/>
        <v>-68638.97</v>
      </c>
      <c r="Z16" t="s">
        <v>20</v>
      </c>
    </row>
    <row r="17" spans="1:26" x14ac:dyDescent="0.25">
      <c r="A17" s="22">
        <f t="shared" si="3"/>
        <v>5</v>
      </c>
      <c r="C17" s="22">
        <f t="shared" si="4"/>
        <v>5</v>
      </c>
      <c r="D17" s="1"/>
      <c r="E17" s="26"/>
      <c r="F17" s="26" t="s">
        <v>33</v>
      </c>
      <c r="G17" s="1"/>
      <c r="H17" s="27">
        <v>16.46</v>
      </c>
      <c r="I17" s="1"/>
      <c r="J17">
        <v>2080</v>
      </c>
      <c r="K17">
        <v>261</v>
      </c>
      <c r="M17" s="17">
        <v>43919.9</v>
      </c>
      <c r="N17" s="17">
        <v>7674.94</v>
      </c>
      <c r="O17" s="17">
        <v>51594.84</v>
      </c>
      <c r="P17" s="1"/>
      <c r="Q17" s="27">
        <v>22.93</v>
      </c>
      <c r="S17">
        <v>35.33</v>
      </c>
      <c r="U17" s="19">
        <f t="shared" si="0"/>
        <v>73486.399999999994</v>
      </c>
      <c r="V17" s="17">
        <f>(K17*S17)*1.5</f>
        <v>13831.695</v>
      </c>
      <c r="W17" s="19">
        <f t="shared" si="2"/>
        <v>87318.095000000001</v>
      </c>
      <c r="Y17" s="18">
        <f t="shared" si="1"/>
        <v>35723.255000000005</v>
      </c>
    </row>
    <row r="18" spans="1:26" x14ac:dyDescent="0.25">
      <c r="A18" s="22">
        <f t="shared" si="3"/>
        <v>6</v>
      </c>
      <c r="C18" s="22">
        <f t="shared" si="4"/>
        <v>6</v>
      </c>
      <c r="D18" s="1"/>
      <c r="E18" s="26"/>
      <c r="F18" s="26" t="s">
        <v>33</v>
      </c>
      <c r="G18" s="1"/>
      <c r="H18" s="27">
        <v>29.92</v>
      </c>
      <c r="I18" s="1"/>
      <c r="J18">
        <v>2080</v>
      </c>
      <c r="K18">
        <v>323.5</v>
      </c>
      <c r="M18" s="17">
        <v>62483.17</v>
      </c>
      <c r="N18" s="17">
        <v>14601.33</v>
      </c>
      <c r="O18" s="17">
        <v>77084.5</v>
      </c>
      <c r="P18" s="1"/>
      <c r="Q18" s="27">
        <v>30.67</v>
      </c>
      <c r="S18">
        <v>38.11</v>
      </c>
      <c r="U18" s="19">
        <f t="shared" si="0"/>
        <v>79268.800000000003</v>
      </c>
      <c r="V18" s="17">
        <f>(K18*S18)*1.5</f>
        <v>18492.877499999999</v>
      </c>
      <c r="W18" s="19">
        <f t="shared" si="2"/>
        <v>97761.677500000005</v>
      </c>
      <c r="Y18" s="18">
        <f t="shared" si="1"/>
        <v>20677.177500000005</v>
      </c>
    </row>
    <row r="19" spans="1:26" x14ac:dyDescent="0.25">
      <c r="A19" s="22">
        <f t="shared" si="3"/>
        <v>7</v>
      </c>
      <c r="C19" s="22">
        <f t="shared" si="4"/>
        <v>7</v>
      </c>
      <c r="D19" s="1"/>
      <c r="E19" s="26"/>
      <c r="F19" s="26" t="s">
        <v>33</v>
      </c>
      <c r="G19" s="1"/>
      <c r="H19" s="27">
        <v>30.53</v>
      </c>
      <c r="I19" s="1"/>
      <c r="J19">
        <v>2080</v>
      </c>
      <c r="K19">
        <v>303</v>
      </c>
      <c r="M19" s="17">
        <v>63804.84</v>
      </c>
      <c r="N19" s="17">
        <v>13854.3</v>
      </c>
      <c r="O19" s="17">
        <v>77659.14</v>
      </c>
      <c r="P19" s="1"/>
      <c r="Q19" s="27">
        <v>31.29</v>
      </c>
      <c r="S19">
        <v>40.380000000000003</v>
      </c>
      <c r="U19" s="19">
        <f t="shared" si="0"/>
        <v>83990.400000000009</v>
      </c>
      <c r="V19" s="17">
        <f>(K19*S19)*1.5</f>
        <v>18352.710000000003</v>
      </c>
      <c r="W19" s="19">
        <f t="shared" si="2"/>
        <v>102343.11000000002</v>
      </c>
      <c r="Y19" s="18">
        <f t="shared" si="1"/>
        <v>24683.970000000016</v>
      </c>
    </row>
    <row r="20" spans="1:26" x14ac:dyDescent="0.25">
      <c r="A20" s="22">
        <f t="shared" si="3"/>
        <v>8</v>
      </c>
      <c r="C20" s="22">
        <f t="shared" si="4"/>
        <v>8</v>
      </c>
      <c r="D20" s="1"/>
      <c r="E20" s="26"/>
      <c r="F20" s="26" t="s">
        <v>33</v>
      </c>
      <c r="G20" s="1"/>
      <c r="H20" s="27">
        <v>30.53</v>
      </c>
      <c r="I20" s="1"/>
      <c r="J20">
        <v>1520</v>
      </c>
      <c r="K20">
        <v>297</v>
      </c>
      <c r="M20" s="17">
        <v>46780.61</v>
      </c>
      <c r="N20" s="17">
        <v>13487.94</v>
      </c>
      <c r="O20" s="17">
        <v>60268.55</v>
      </c>
      <c r="P20" s="1"/>
      <c r="Q20" s="27">
        <v>31.29</v>
      </c>
      <c r="S20">
        <v>29.61</v>
      </c>
      <c r="U20" s="19">
        <f t="shared" si="0"/>
        <v>61588.799999999996</v>
      </c>
      <c r="V20" s="17">
        <f>(K20*S20)*1.5</f>
        <v>13191.255000000001</v>
      </c>
      <c r="W20" s="19">
        <f t="shared" si="2"/>
        <v>74780.054999999993</v>
      </c>
      <c r="Y20" s="18">
        <f t="shared" si="1"/>
        <v>14511.50499999999</v>
      </c>
    </row>
    <row r="21" spans="1:26" x14ac:dyDescent="0.25">
      <c r="A21" s="22">
        <f t="shared" si="3"/>
        <v>9</v>
      </c>
      <c r="C21" s="22">
        <f t="shared" si="4"/>
        <v>9</v>
      </c>
      <c r="D21" s="1"/>
      <c r="E21" s="26"/>
      <c r="F21" s="26" t="s">
        <v>33</v>
      </c>
      <c r="G21" s="1"/>
      <c r="H21" s="27"/>
      <c r="I21" s="1"/>
      <c r="M21" s="17"/>
      <c r="N21" s="17"/>
      <c r="O21" s="17"/>
      <c r="P21" s="1"/>
      <c r="Q21" s="27"/>
      <c r="S21">
        <v>23.69</v>
      </c>
      <c r="U21" s="19">
        <f t="shared" si="0"/>
        <v>49275.200000000004</v>
      </c>
      <c r="V21" s="17">
        <f>(K21*S21)*1.5</f>
        <v>0</v>
      </c>
      <c r="W21" s="19">
        <f t="shared" si="2"/>
        <v>49275.200000000004</v>
      </c>
      <c r="Y21" s="18">
        <f t="shared" si="1"/>
        <v>49275.200000000004</v>
      </c>
      <c r="Z21" t="s">
        <v>25</v>
      </c>
    </row>
    <row r="22" spans="1:26" x14ac:dyDescent="0.25">
      <c r="A22" s="22">
        <f t="shared" si="3"/>
        <v>10</v>
      </c>
      <c r="C22" s="22">
        <f t="shared" si="4"/>
        <v>10</v>
      </c>
      <c r="D22" s="1"/>
      <c r="E22" s="26" t="s">
        <v>33</v>
      </c>
      <c r="F22" s="26"/>
      <c r="G22" s="1"/>
      <c r="H22" s="27">
        <v>42.02</v>
      </c>
      <c r="I22" s="1"/>
      <c r="J22">
        <v>2088</v>
      </c>
      <c r="K22">
        <v>0</v>
      </c>
      <c r="M22" s="17">
        <v>87582.16</v>
      </c>
      <c r="N22" s="17">
        <v>0</v>
      </c>
      <c r="O22" s="17">
        <v>87582.16</v>
      </c>
      <c r="P22" s="1"/>
      <c r="Q22" s="27">
        <v>43.07</v>
      </c>
      <c r="U22" s="17" t="s">
        <v>28</v>
      </c>
      <c r="V22" s="17" t="s">
        <v>28</v>
      </c>
      <c r="W22" s="19">
        <f t="shared" si="2"/>
        <v>0</v>
      </c>
      <c r="Y22" s="18">
        <f t="shared" si="1"/>
        <v>-87582.16</v>
      </c>
      <c r="Z22" t="s">
        <v>16</v>
      </c>
    </row>
    <row r="23" spans="1:26" x14ac:dyDescent="0.25">
      <c r="A23" s="22">
        <f t="shared" si="3"/>
        <v>11</v>
      </c>
      <c r="C23" s="22">
        <f t="shared" si="4"/>
        <v>11</v>
      </c>
      <c r="D23" s="1"/>
      <c r="E23" s="26"/>
      <c r="F23" s="26" t="s">
        <v>33</v>
      </c>
      <c r="G23" s="1"/>
      <c r="H23" s="27">
        <v>25.83</v>
      </c>
      <c r="I23" s="1"/>
      <c r="J23">
        <v>2080</v>
      </c>
      <c r="K23">
        <v>8</v>
      </c>
      <c r="M23" s="17">
        <v>53903.65</v>
      </c>
      <c r="N23" s="17">
        <v>303.83999999999997</v>
      </c>
      <c r="O23" s="17">
        <v>54207.49</v>
      </c>
      <c r="P23" s="1"/>
      <c r="Q23" s="27">
        <v>26.48</v>
      </c>
      <c r="S23">
        <v>28.68</v>
      </c>
      <c r="U23" s="17">
        <f t="shared" si="0"/>
        <v>59654.400000000001</v>
      </c>
      <c r="V23" s="17">
        <f>(K23*S23)*1.5</f>
        <v>344.15999999999997</v>
      </c>
      <c r="W23" s="19">
        <f t="shared" si="2"/>
        <v>59998.560000000005</v>
      </c>
      <c r="Y23" s="18">
        <f t="shared" si="1"/>
        <v>5791.070000000007</v>
      </c>
    </row>
    <row r="24" spans="1:26" x14ac:dyDescent="0.25">
      <c r="A24" s="22">
        <f t="shared" si="3"/>
        <v>12</v>
      </c>
      <c r="C24" s="22">
        <f t="shared" si="4"/>
        <v>12</v>
      </c>
      <c r="D24" s="1"/>
      <c r="E24" s="26"/>
      <c r="F24" s="26" t="s">
        <v>33</v>
      </c>
      <c r="G24" s="1"/>
      <c r="H24" s="27"/>
      <c r="I24" s="1"/>
      <c r="M24" s="17"/>
      <c r="N24" s="17"/>
      <c r="O24" s="17"/>
      <c r="P24" s="1"/>
      <c r="Q24" s="27"/>
      <c r="S24">
        <v>20.5</v>
      </c>
      <c r="U24" s="17">
        <f t="shared" si="0"/>
        <v>42640</v>
      </c>
      <c r="V24" s="17">
        <f>(K24*S24)*1.5</f>
        <v>0</v>
      </c>
      <c r="W24" s="19">
        <f t="shared" si="2"/>
        <v>42640</v>
      </c>
      <c r="Y24" s="18">
        <f t="shared" si="1"/>
        <v>42640</v>
      </c>
      <c r="Z24" t="s">
        <v>25</v>
      </c>
    </row>
    <row r="25" spans="1:26" x14ac:dyDescent="0.25">
      <c r="A25" s="22">
        <f t="shared" si="3"/>
        <v>13</v>
      </c>
      <c r="C25" s="22">
        <f t="shared" si="4"/>
        <v>13</v>
      </c>
      <c r="D25" s="1"/>
      <c r="E25" s="26"/>
      <c r="F25" s="26" t="s">
        <v>33</v>
      </c>
      <c r="G25" s="1"/>
      <c r="H25" s="27">
        <v>23.52</v>
      </c>
      <c r="I25" s="1"/>
      <c r="J25">
        <v>2080</v>
      </c>
      <c r="K25">
        <v>30.5</v>
      </c>
      <c r="M25" s="17">
        <v>49086.83</v>
      </c>
      <c r="N25" s="17">
        <v>1079.5</v>
      </c>
      <c r="O25" s="17">
        <v>50166.33</v>
      </c>
      <c r="P25" s="1"/>
      <c r="Q25" s="27">
        <v>24.11</v>
      </c>
      <c r="S25">
        <v>25.32</v>
      </c>
      <c r="U25" s="17">
        <f t="shared" si="0"/>
        <v>52665.599999999999</v>
      </c>
      <c r="V25" s="17">
        <f>(K25*S25)*1.5</f>
        <v>1158.3899999999999</v>
      </c>
      <c r="W25" s="19">
        <f t="shared" si="2"/>
        <v>53823.99</v>
      </c>
      <c r="Y25" s="18">
        <f t="shared" si="1"/>
        <v>3657.6599999999962</v>
      </c>
    </row>
    <row r="26" spans="1:26" x14ac:dyDescent="0.25">
      <c r="A26" s="22">
        <f t="shared" si="3"/>
        <v>14</v>
      </c>
      <c r="C26" s="22">
        <f t="shared" si="4"/>
        <v>14</v>
      </c>
      <c r="D26" s="1"/>
      <c r="E26" s="26" t="s">
        <v>33</v>
      </c>
      <c r="F26" s="26"/>
      <c r="G26" s="1"/>
      <c r="H26" s="27">
        <v>30.77</v>
      </c>
      <c r="I26" s="1"/>
      <c r="J26">
        <v>2088</v>
      </c>
      <c r="K26">
        <v>0</v>
      </c>
      <c r="M26" s="17">
        <v>64218.82</v>
      </c>
      <c r="N26" s="17">
        <v>0</v>
      </c>
      <c r="O26" s="17">
        <v>64218.82</v>
      </c>
      <c r="P26" s="1"/>
      <c r="Q26" s="27">
        <v>32.03</v>
      </c>
      <c r="S26">
        <v>36</v>
      </c>
      <c r="U26" s="17">
        <f t="shared" si="0"/>
        <v>74880</v>
      </c>
      <c r="V26" s="17">
        <f>(K26*S26)*1.5</f>
        <v>0</v>
      </c>
      <c r="W26" s="19">
        <f t="shared" si="2"/>
        <v>74880</v>
      </c>
      <c r="Y26" s="18">
        <f t="shared" si="1"/>
        <v>10661.18</v>
      </c>
    </row>
    <row r="27" spans="1:26" x14ac:dyDescent="0.25">
      <c r="A27" s="22">
        <f t="shared" si="3"/>
        <v>15</v>
      </c>
      <c r="C27" s="22">
        <f t="shared" si="4"/>
        <v>15</v>
      </c>
      <c r="D27" s="1"/>
      <c r="E27" s="26"/>
      <c r="F27" s="26" t="s">
        <v>33</v>
      </c>
      <c r="G27" s="1"/>
      <c r="H27" s="27">
        <v>18</v>
      </c>
      <c r="I27" s="1"/>
      <c r="J27">
        <v>2080</v>
      </c>
      <c r="K27">
        <v>163</v>
      </c>
      <c r="M27" s="17">
        <v>48779.28</v>
      </c>
      <c r="N27" s="17">
        <v>4886.43</v>
      </c>
      <c r="O27" s="17">
        <v>53665.71</v>
      </c>
      <c r="P27" s="1"/>
      <c r="Q27" s="27">
        <v>23.72</v>
      </c>
      <c r="S27">
        <v>31.48</v>
      </c>
      <c r="U27" s="17">
        <f t="shared" si="0"/>
        <v>65478.400000000001</v>
      </c>
      <c r="V27" s="17">
        <f>(K27*S27)*1.5</f>
        <v>7696.86</v>
      </c>
      <c r="W27" s="19">
        <f t="shared" si="2"/>
        <v>73175.259999999995</v>
      </c>
      <c r="Y27" s="18">
        <f t="shared" si="1"/>
        <v>19509.549999999996</v>
      </c>
    </row>
    <row r="28" spans="1:26" x14ac:dyDescent="0.25">
      <c r="A28" s="22">
        <f t="shared" si="3"/>
        <v>16</v>
      </c>
      <c r="C28" s="22">
        <f t="shared" si="4"/>
        <v>16</v>
      </c>
      <c r="D28" s="1"/>
      <c r="E28" s="26"/>
      <c r="F28" s="26" t="s">
        <v>33</v>
      </c>
      <c r="G28" s="1"/>
      <c r="H28" s="27">
        <v>25.32</v>
      </c>
      <c r="I28" s="1"/>
      <c r="J28">
        <v>2080</v>
      </c>
      <c r="K28">
        <v>0.5</v>
      </c>
      <c r="M28" s="17">
        <v>52832.7</v>
      </c>
      <c r="N28" s="17">
        <v>18.62</v>
      </c>
      <c r="O28" s="17">
        <v>52851.32</v>
      </c>
      <c r="P28" s="1"/>
      <c r="Q28" s="27">
        <v>25.95</v>
      </c>
      <c r="U28" s="17" t="s">
        <v>28</v>
      </c>
      <c r="V28" s="17" t="s">
        <v>28</v>
      </c>
      <c r="W28" s="19">
        <f t="shared" si="2"/>
        <v>0</v>
      </c>
      <c r="Y28" s="18">
        <f t="shared" si="1"/>
        <v>-52851.32</v>
      </c>
      <c r="Z28" t="s">
        <v>16</v>
      </c>
    </row>
    <row r="29" spans="1:26" x14ac:dyDescent="0.25">
      <c r="A29" s="22">
        <f t="shared" si="3"/>
        <v>17</v>
      </c>
      <c r="C29" s="22">
        <f t="shared" si="4"/>
        <v>17</v>
      </c>
      <c r="D29" s="1"/>
      <c r="E29" s="26"/>
      <c r="F29" s="26" t="s">
        <v>33</v>
      </c>
      <c r="G29" s="1"/>
      <c r="H29" s="27">
        <v>23.8</v>
      </c>
      <c r="I29" s="1"/>
      <c r="J29">
        <v>2078</v>
      </c>
      <c r="K29">
        <v>15</v>
      </c>
      <c r="M29" s="17">
        <v>49624.29</v>
      </c>
      <c r="N29" s="17">
        <v>525.53</v>
      </c>
      <c r="O29" s="17">
        <v>50149.82</v>
      </c>
      <c r="P29" s="1"/>
      <c r="Q29" s="27">
        <v>24.4</v>
      </c>
      <c r="S29">
        <v>25.62</v>
      </c>
      <c r="U29" s="17">
        <f t="shared" si="0"/>
        <v>53289.599999999999</v>
      </c>
      <c r="V29" s="17">
        <f t="shared" ref="V29:V40" si="5">(K29*S29)*1.5</f>
        <v>576.45000000000005</v>
      </c>
      <c r="W29" s="19">
        <f t="shared" si="2"/>
        <v>53866.049999999996</v>
      </c>
      <c r="Y29" s="18">
        <f t="shared" si="1"/>
        <v>3716.2299999999959</v>
      </c>
    </row>
    <row r="30" spans="1:26" x14ac:dyDescent="0.25">
      <c r="A30" s="22">
        <f t="shared" si="3"/>
        <v>18</v>
      </c>
      <c r="C30" s="22">
        <f t="shared" si="4"/>
        <v>18</v>
      </c>
      <c r="D30" s="1"/>
      <c r="E30" s="26"/>
      <c r="F30" s="26" t="s">
        <v>33</v>
      </c>
      <c r="G30" s="1"/>
      <c r="H30" s="27">
        <v>30.53</v>
      </c>
      <c r="I30" s="1"/>
      <c r="J30">
        <v>2080</v>
      </c>
      <c r="K30">
        <v>516</v>
      </c>
      <c r="M30" s="17">
        <v>63887.14</v>
      </c>
      <c r="N30" s="17">
        <v>23731.06</v>
      </c>
      <c r="O30" s="17">
        <v>87618.2</v>
      </c>
      <c r="P30" s="1"/>
      <c r="Q30" s="27">
        <v>31.29</v>
      </c>
      <c r="S30">
        <v>40.380000000000003</v>
      </c>
      <c r="U30" s="17">
        <f t="shared" si="0"/>
        <v>83990.400000000009</v>
      </c>
      <c r="V30" s="17">
        <f t="shared" si="5"/>
        <v>31254.120000000003</v>
      </c>
      <c r="W30" s="19">
        <f t="shared" si="2"/>
        <v>115244.52000000002</v>
      </c>
      <c r="Y30" s="18">
        <f t="shared" si="1"/>
        <v>27626.320000000022</v>
      </c>
    </row>
    <row r="31" spans="1:26" x14ac:dyDescent="0.25">
      <c r="A31" s="22">
        <f t="shared" si="3"/>
        <v>19</v>
      </c>
      <c r="C31" s="22">
        <f t="shared" si="4"/>
        <v>19</v>
      </c>
      <c r="D31" s="1"/>
      <c r="E31" s="26"/>
      <c r="F31" s="26" t="s">
        <v>33</v>
      </c>
      <c r="G31" s="1"/>
      <c r="H31" s="27">
        <v>30.53</v>
      </c>
      <c r="I31" s="1"/>
      <c r="J31">
        <v>2080</v>
      </c>
      <c r="K31">
        <v>584.5</v>
      </c>
      <c r="M31" s="17">
        <v>63903.12</v>
      </c>
      <c r="N31" s="17">
        <v>27071.5</v>
      </c>
      <c r="O31" s="17">
        <v>90974.62</v>
      </c>
      <c r="P31" s="1"/>
      <c r="Q31" s="27">
        <v>31.29</v>
      </c>
      <c r="S31">
        <v>40.380000000000003</v>
      </c>
      <c r="U31" s="17">
        <f t="shared" si="0"/>
        <v>83990.400000000009</v>
      </c>
      <c r="V31" s="17">
        <f t="shared" si="5"/>
        <v>35403.165000000001</v>
      </c>
      <c r="W31" s="19">
        <f t="shared" si="2"/>
        <v>119393.565</v>
      </c>
      <c r="Y31" s="18">
        <f t="shared" si="1"/>
        <v>28418.945000000007</v>
      </c>
    </row>
    <row r="32" spans="1:26" x14ac:dyDescent="0.25">
      <c r="A32" s="22">
        <f t="shared" si="3"/>
        <v>20</v>
      </c>
      <c r="C32" s="22">
        <f t="shared" si="4"/>
        <v>20</v>
      </c>
      <c r="D32" s="1"/>
      <c r="E32" s="26"/>
      <c r="F32" s="26" t="s">
        <v>33</v>
      </c>
      <c r="G32" s="1"/>
      <c r="H32" s="27">
        <v>28.12</v>
      </c>
      <c r="I32" s="1"/>
      <c r="J32">
        <v>344</v>
      </c>
      <c r="K32">
        <v>11.5</v>
      </c>
      <c r="M32" s="17">
        <v>9711.09</v>
      </c>
      <c r="N32" s="17">
        <v>478.1</v>
      </c>
      <c r="O32" s="17">
        <v>10189.19</v>
      </c>
      <c r="P32" s="1"/>
      <c r="Q32" s="27">
        <v>28.82</v>
      </c>
      <c r="S32">
        <v>35.33</v>
      </c>
      <c r="U32" s="17">
        <f t="shared" si="0"/>
        <v>73486.399999999994</v>
      </c>
      <c r="V32" s="17">
        <f t="shared" si="5"/>
        <v>609.44249999999988</v>
      </c>
      <c r="W32" s="19">
        <f t="shared" si="2"/>
        <v>74095.842499999999</v>
      </c>
      <c r="Y32" s="18">
        <f t="shared" si="1"/>
        <v>63906.652499999997</v>
      </c>
      <c r="Z32" t="s">
        <v>23</v>
      </c>
    </row>
    <row r="33" spans="1:26" x14ac:dyDescent="0.25">
      <c r="A33" s="22">
        <f t="shared" si="3"/>
        <v>21</v>
      </c>
      <c r="C33" s="22">
        <f t="shared" si="4"/>
        <v>21</v>
      </c>
      <c r="D33" s="1"/>
      <c r="E33" s="26" t="s">
        <v>33</v>
      </c>
      <c r="F33" s="26"/>
      <c r="G33" s="1"/>
      <c r="H33" s="27">
        <v>21.63</v>
      </c>
      <c r="I33" s="1"/>
      <c r="J33">
        <v>2080</v>
      </c>
      <c r="K33">
        <v>0</v>
      </c>
      <c r="M33" s="17">
        <v>44776.12</v>
      </c>
      <c r="N33" s="17">
        <v>0</v>
      </c>
      <c r="O33" s="17">
        <v>44776.12</v>
      </c>
      <c r="P33" s="1"/>
      <c r="Q33" s="27">
        <v>22.18</v>
      </c>
      <c r="S33">
        <v>25.48</v>
      </c>
      <c r="U33" s="17">
        <f t="shared" si="0"/>
        <v>52998.400000000001</v>
      </c>
      <c r="V33" s="17">
        <f t="shared" si="5"/>
        <v>0</v>
      </c>
      <c r="W33" s="19">
        <f t="shared" si="2"/>
        <v>52998.400000000001</v>
      </c>
      <c r="Y33" s="18">
        <f t="shared" si="1"/>
        <v>8222.2799999999988</v>
      </c>
    </row>
    <row r="34" spans="1:26" x14ac:dyDescent="0.25">
      <c r="A34" s="22">
        <f t="shared" si="3"/>
        <v>22</v>
      </c>
      <c r="C34" s="22">
        <f t="shared" si="4"/>
        <v>22</v>
      </c>
      <c r="D34" s="1"/>
      <c r="E34" s="26"/>
      <c r="F34" s="26" t="s">
        <v>33</v>
      </c>
      <c r="G34" s="1"/>
      <c r="H34" s="27">
        <v>19.690000000000001</v>
      </c>
      <c r="I34" s="1"/>
      <c r="J34">
        <v>1960</v>
      </c>
      <c r="K34">
        <v>278.5</v>
      </c>
      <c r="M34" s="17">
        <v>49308.47</v>
      </c>
      <c r="N34" s="17">
        <v>9425.73</v>
      </c>
      <c r="O34" s="17">
        <v>58734.2</v>
      </c>
      <c r="P34" s="1"/>
      <c r="Q34" s="27">
        <v>25.94</v>
      </c>
      <c r="S34">
        <v>35.33</v>
      </c>
      <c r="U34" s="17">
        <f t="shared" si="0"/>
        <v>73486.399999999994</v>
      </c>
      <c r="V34" s="17">
        <f t="shared" si="5"/>
        <v>14759.107499999998</v>
      </c>
      <c r="W34" s="19">
        <f t="shared" si="2"/>
        <v>88245.507499999992</v>
      </c>
      <c r="Y34" s="18">
        <f t="shared" si="1"/>
        <v>29511.307499999995</v>
      </c>
    </row>
    <row r="35" spans="1:26" x14ac:dyDescent="0.25">
      <c r="A35" s="22">
        <f t="shared" si="3"/>
        <v>23</v>
      </c>
      <c r="C35" s="22">
        <f t="shared" si="4"/>
        <v>23</v>
      </c>
      <c r="D35" s="1"/>
      <c r="E35" s="26"/>
      <c r="F35" s="26" t="s">
        <v>33</v>
      </c>
      <c r="G35" s="1"/>
      <c r="H35" s="27">
        <v>29.92</v>
      </c>
      <c r="I35" s="1"/>
      <c r="J35">
        <v>2080</v>
      </c>
      <c r="K35">
        <v>315</v>
      </c>
      <c r="M35" s="17">
        <v>62563.65</v>
      </c>
      <c r="N35" s="17">
        <v>14260.13</v>
      </c>
      <c r="O35" s="17">
        <v>76823.78</v>
      </c>
      <c r="P35" s="1"/>
      <c r="Q35" s="27">
        <v>30.67</v>
      </c>
      <c r="S35">
        <v>40.380000000000003</v>
      </c>
      <c r="U35" s="17">
        <f t="shared" si="0"/>
        <v>83990.400000000009</v>
      </c>
      <c r="V35" s="17">
        <f t="shared" si="5"/>
        <v>19079.550000000003</v>
      </c>
      <c r="W35" s="19">
        <f t="shared" si="2"/>
        <v>103069.95000000001</v>
      </c>
      <c r="Y35" s="18">
        <f t="shared" si="1"/>
        <v>26246.170000000013</v>
      </c>
    </row>
    <row r="36" spans="1:26" x14ac:dyDescent="0.25">
      <c r="A36" s="22">
        <f t="shared" si="3"/>
        <v>24</v>
      </c>
      <c r="C36" s="22">
        <f t="shared" si="4"/>
        <v>24</v>
      </c>
      <c r="D36" s="1"/>
      <c r="E36" s="26"/>
      <c r="F36" s="26" t="s">
        <v>33</v>
      </c>
      <c r="G36" s="1"/>
      <c r="H36" s="27">
        <v>28.71</v>
      </c>
      <c r="I36" s="1"/>
      <c r="J36">
        <v>2080</v>
      </c>
      <c r="K36">
        <v>217</v>
      </c>
      <c r="M36" s="17">
        <v>60010.21</v>
      </c>
      <c r="N36" s="17">
        <v>9303.85</v>
      </c>
      <c r="O36" s="17">
        <v>69314.06</v>
      </c>
      <c r="P36" s="1"/>
      <c r="Q36" s="27">
        <v>29.43</v>
      </c>
      <c r="S36">
        <v>36.06</v>
      </c>
      <c r="U36" s="17">
        <f t="shared" si="0"/>
        <v>75004.800000000003</v>
      </c>
      <c r="V36" s="17">
        <f t="shared" si="5"/>
        <v>11737.53</v>
      </c>
      <c r="W36" s="19">
        <f t="shared" si="2"/>
        <v>86742.33</v>
      </c>
      <c r="Y36" s="18">
        <f t="shared" si="1"/>
        <v>17428.270000000004</v>
      </c>
    </row>
    <row r="37" spans="1:26" x14ac:dyDescent="0.25">
      <c r="A37" s="22">
        <f t="shared" si="3"/>
        <v>25</v>
      </c>
      <c r="C37" s="22">
        <f t="shared" si="4"/>
        <v>25</v>
      </c>
      <c r="D37" s="1"/>
      <c r="E37" s="26"/>
      <c r="F37" s="26" t="s">
        <v>33</v>
      </c>
      <c r="G37" s="1"/>
      <c r="H37" s="27">
        <v>28.71</v>
      </c>
      <c r="I37" s="1"/>
      <c r="J37">
        <v>2080</v>
      </c>
      <c r="K37">
        <v>360</v>
      </c>
      <c r="M37" s="17">
        <v>60116.49</v>
      </c>
      <c r="N37" s="17">
        <v>15373.33</v>
      </c>
      <c r="O37" s="17">
        <v>75489.820000000007</v>
      </c>
      <c r="P37" s="1"/>
      <c r="Q37" s="27">
        <v>29.43</v>
      </c>
      <c r="S37">
        <v>35.07</v>
      </c>
      <c r="U37" s="17">
        <f t="shared" si="0"/>
        <v>72945.600000000006</v>
      </c>
      <c r="V37" s="17">
        <f t="shared" si="5"/>
        <v>18937.800000000003</v>
      </c>
      <c r="W37" s="19">
        <f t="shared" si="2"/>
        <v>91883.400000000009</v>
      </c>
      <c r="Y37" s="18">
        <f t="shared" si="1"/>
        <v>16393.580000000002</v>
      </c>
    </row>
    <row r="38" spans="1:26" x14ac:dyDescent="0.25">
      <c r="A38" s="22">
        <f t="shared" si="3"/>
        <v>26</v>
      </c>
      <c r="C38" s="22">
        <f t="shared" si="4"/>
        <v>26</v>
      </c>
      <c r="D38" s="1"/>
      <c r="E38" s="26"/>
      <c r="F38" s="26" t="s">
        <v>33</v>
      </c>
      <c r="G38" s="1"/>
      <c r="H38" s="27">
        <v>23.8</v>
      </c>
      <c r="I38" s="1"/>
      <c r="J38">
        <v>2080</v>
      </c>
      <c r="K38">
        <v>48</v>
      </c>
      <c r="M38" s="17">
        <v>49673.61</v>
      </c>
      <c r="N38" s="17">
        <v>1727.7</v>
      </c>
      <c r="O38" s="17">
        <v>51401.31</v>
      </c>
      <c r="P38" s="1"/>
      <c r="Q38" s="27">
        <v>24.4</v>
      </c>
      <c r="S38">
        <v>27.25</v>
      </c>
      <c r="U38" s="17">
        <f t="shared" si="0"/>
        <v>56680</v>
      </c>
      <c r="V38" s="17">
        <f t="shared" si="5"/>
        <v>1962</v>
      </c>
      <c r="W38" s="19">
        <f t="shared" si="2"/>
        <v>58642</v>
      </c>
      <c r="Y38" s="18">
        <f t="shared" si="1"/>
        <v>7240.6900000000023</v>
      </c>
    </row>
    <row r="39" spans="1:26" x14ac:dyDescent="0.25">
      <c r="A39" s="22">
        <f t="shared" si="3"/>
        <v>27</v>
      </c>
      <c r="C39" s="22">
        <f t="shared" si="4"/>
        <v>27</v>
      </c>
      <c r="D39" s="1"/>
      <c r="E39" s="26"/>
      <c r="F39" s="26" t="s">
        <v>33</v>
      </c>
      <c r="G39" s="1"/>
      <c r="H39" s="27">
        <v>30.53</v>
      </c>
      <c r="I39" s="1"/>
      <c r="J39">
        <v>2072</v>
      </c>
      <c r="K39">
        <v>552</v>
      </c>
      <c r="M39" s="17">
        <v>63666.15</v>
      </c>
      <c r="N39" s="17">
        <v>25560.400000000001</v>
      </c>
      <c r="O39" s="17">
        <v>89226.55</v>
      </c>
      <c r="P39" s="1"/>
      <c r="Q39" s="27">
        <v>31.29</v>
      </c>
      <c r="S39">
        <v>45.67</v>
      </c>
      <c r="U39" s="17">
        <f t="shared" si="0"/>
        <v>94993.600000000006</v>
      </c>
      <c r="V39" s="17">
        <f t="shared" si="5"/>
        <v>37814.76</v>
      </c>
      <c r="W39" s="19">
        <f t="shared" si="2"/>
        <v>132808.36000000002</v>
      </c>
      <c r="Y39" s="18">
        <f t="shared" si="1"/>
        <v>43581.810000000012</v>
      </c>
    </row>
    <row r="40" spans="1:26" x14ac:dyDescent="0.25">
      <c r="A40" s="22">
        <f t="shared" si="3"/>
        <v>28</v>
      </c>
      <c r="C40" s="22">
        <f t="shared" si="4"/>
        <v>28</v>
      </c>
      <c r="D40" s="1"/>
      <c r="E40" s="26" t="s">
        <v>33</v>
      </c>
      <c r="F40" s="26"/>
      <c r="G40" s="1"/>
      <c r="H40" s="27">
        <v>36.43</v>
      </c>
      <c r="I40" s="1"/>
      <c r="J40">
        <v>2088</v>
      </c>
      <c r="K40">
        <v>0</v>
      </c>
      <c r="M40" s="17">
        <v>75928.94</v>
      </c>
      <c r="N40" s="17">
        <v>0</v>
      </c>
      <c r="O40" s="17">
        <v>75928.94</v>
      </c>
      <c r="P40" s="1"/>
      <c r="Q40" s="27">
        <v>37.340000000000003</v>
      </c>
      <c r="S40">
        <v>42.76</v>
      </c>
      <c r="U40" s="17">
        <f t="shared" si="0"/>
        <v>88940.800000000003</v>
      </c>
      <c r="V40" s="17">
        <f t="shared" si="5"/>
        <v>0</v>
      </c>
      <c r="W40" s="19">
        <f t="shared" si="2"/>
        <v>88940.800000000003</v>
      </c>
      <c r="Y40" s="18">
        <f t="shared" si="1"/>
        <v>13011.86</v>
      </c>
    </row>
    <row r="41" spans="1:26" x14ac:dyDescent="0.25">
      <c r="A41" s="22">
        <f t="shared" si="3"/>
        <v>29</v>
      </c>
      <c r="C41" s="22">
        <f t="shared" si="4"/>
        <v>29</v>
      </c>
      <c r="D41" s="1"/>
      <c r="E41" s="26"/>
      <c r="F41" s="26" t="s">
        <v>33</v>
      </c>
      <c r="G41" s="1"/>
      <c r="H41" s="27">
        <v>23.8</v>
      </c>
      <c r="I41" s="1"/>
      <c r="J41">
        <v>2080</v>
      </c>
      <c r="K41">
        <v>42.5</v>
      </c>
      <c r="M41" s="17">
        <v>49674.74</v>
      </c>
      <c r="N41" s="17">
        <v>1517.3</v>
      </c>
      <c r="O41" s="17">
        <v>51192.04</v>
      </c>
      <c r="P41" s="1"/>
      <c r="Q41" s="27">
        <v>24.4</v>
      </c>
      <c r="U41" s="17" t="s">
        <v>28</v>
      </c>
      <c r="V41" s="17" t="s">
        <v>28</v>
      </c>
      <c r="W41" s="19">
        <f t="shared" si="2"/>
        <v>0</v>
      </c>
      <c r="Y41" s="18">
        <f t="shared" si="1"/>
        <v>-51192.04</v>
      </c>
      <c r="Z41" t="s">
        <v>16</v>
      </c>
    </row>
    <row r="42" spans="1:26" x14ac:dyDescent="0.25">
      <c r="A42" s="22">
        <f t="shared" si="3"/>
        <v>30</v>
      </c>
      <c r="C42" s="22">
        <f t="shared" si="4"/>
        <v>30</v>
      </c>
      <c r="D42" s="1"/>
      <c r="E42" s="26"/>
      <c r="F42" s="26" t="s">
        <v>33</v>
      </c>
      <c r="G42" s="1"/>
      <c r="H42" s="27">
        <v>19.29</v>
      </c>
      <c r="I42" s="1"/>
      <c r="J42">
        <v>120</v>
      </c>
      <c r="K42">
        <v>56.5</v>
      </c>
      <c r="M42" s="17">
        <v>2314.87</v>
      </c>
      <c r="N42" s="17">
        <v>1635.11</v>
      </c>
      <c r="O42" s="17">
        <v>3949.98</v>
      </c>
      <c r="P42" s="1"/>
      <c r="Q42" s="27">
        <v>19.29</v>
      </c>
      <c r="S42">
        <v>28.33</v>
      </c>
      <c r="U42" s="17">
        <f t="shared" si="0"/>
        <v>58926.399999999994</v>
      </c>
      <c r="V42" s="17">
        <f>(K42*S42)*1.5</f>
        <v>2400.9674999999997</v>
      </c>
      <c r="W42" s="19">
        <f t="shared" si="2"/>
        <v>61327.367499999993</v>
      </c>
      <c r="Y42" s="18">
        <f t="shared" si="1"/>
        <v>57377.38749999999</v>
      </c>
      <c r="Z42" t="s">
        <v>18</v>
      </c>
    </row>
    <row r="43" spans="1:26" x14ac:dyDescent="0.25">
      <c r="A43" s="22">
        <f t="shared" si="3"/>
        <v>31</v>
      </c>
      <c r="C43" s="22">
        <f t="shared" si="4"/>
        <v>31</v>
      </c>
      <c r="D43" s="1"/>
      <c r="E43" s="26"/>
      <c r="F43" s="26" t="s">
        <v>33</v>
      </c>
      <c r="G43" s="1"/>
      <c r="H43" s="27">
        <v>16.46</v>
      </c>
      <c r="I43" s="1"/>
      <c r="J43">
        <v>1752</v>
      </c>
      <c r="K43">
        <v>139.5</v>
      </c>
      <c r="M43" s="17">
        <v>37791.97</v>
      </c>
      <c r="N43" s="17">
        <v>3780.55</v>
      </c>
      <c r="O43" s="17">
        <v>41572.519999999997</v>
      </c>
      <c r="P43" s="1"/>
      <c r="Q43" s="27">
        <v>21.17</v>
      </c>
      <c r="U43" s="17" t="s">
        <v>28</v>
      </c>
      <c r="V43" s="17" t="s">
        <v>28</v>
      </c>
      <c r="W43" s="19">
        <f t="shared" si="2"/>
        <v>0</v>
      </c>
      <c r="Y43" s="18">
        <f t="shared" si="1"/>
        <v>-41572.519999999997</v>
      </c>
      <c r="Z43" t="s">
        <v>20</v>
      </c>
    </row>
    <row r="44" spans="1:26" x14ac:dyDescent="0.25">
      <c r="A44" s="22">
        <f t="shared" si="3"/>
        <v>32</v>
      </c>
      <c r="C44" s="22">
        <f t="shared" si="4"/>
        <v>32</v>
      </c>
      <c r="D44" s="1"/>
      <c r="E44" s="26"/>
      <c r="F44" s="26" t="s">
        <v>33</v>
      </c>
      <c r="G44" s="1"/>
      <c r="H44" s="27">
        <v>30.53</v>
      </c>
      <c r="I44" s="1"/>
      <c r="J44">
        <v>2080</v>
      </c>
      <c r="K44">
        <v>802</v>
      </c>
      <c r="M44" s="17">
        <v>63990.99</v>
      </c>
      <c r="N44" s="17">
        <v>37023.86</v>
      </c>
      <c r="O44" s="17">
        <v>101014.85</v>
      </c>
      <c r="P44" s="1"/>
      <c r="Q44" s="27">
        <v>31.29</v>
      </c>
      <c r="S44">
        <v>40.380000000000003</v>
      </c>
      <c r="U44" s="17">
        <f t="shared" si="0"/>
        <v>83990.400000000009</v>
      </c>
      <c r="V44" s="17">
        <f>(K44*S44)*1.5</f>
        <v>48577.14</v>
      </c>
      <c r="W44" s="19">
        <f t="shared" si="2"/>
        <v>132567.54</v>
      </c>
      <c r="Y44" s="18">
        <f t="shared" si="1"/>
        <v>31552.690000000002</v>
      </c>
    </row>
    <row r="45" spans="1:26" x14ac:dyDescent="0.25">
      <c r="A45" s="22">
        <f t="shared" si="3"/>
        <v>33</v>
      </c>
      <c r="C45" s="22">
        <f t="shared" si="4"/>
        <v>33</v>
      </c>
      <c r="D45" s="1"/>
      <c r="E45" s="26"/>
      <c r="F45" s="26" t="s">
        <v>33</v>
      </c>
      <c r="G45" s="1"/>
      <c r="H45" s="27">
        <v>23.8</v>
      </c>
      <c r="I45" s="1"/>
      <c r="J45">
        <v>2080</v>
      </c>
      <c r="K45">
        <v>13.67</v>
      </c>
      <c r="M45" s="17">
        <v>49671.13</v>
      </c>
      <c r="N45" s="17">
        <v>478.8</v>
      </c>
      <c r="O45" s="17">
        <v>50149.93</v>
      </c>
      <c r="P45" s="1"/>
      <c r="Q45" s="27">
        <v>24.4</v>
      </c>
      <c r="S45">
        <v>26.93</v>
      </c>
      <c r="U45" s="17">
        <f t="shared" si="0"/>
        <v>56014.400000000001</v>
      </c>
      <c r="V45" s="17">
        <f>(K45*S45)*1.5</f>
        <v>552.19965000000002</v>
      </c>
      <c r="W45" s="19">
        <f t="shared" si="2"/>
        <v>56566.599650000004</v>
      </c>
      <c r="Y45" s="18">
        <f t="shared" ref="Y45:Y77" si="6">W45-O45</f>
        <v>6416.6696500000035</v>
      </c>
    </row>
    <row r="46" spans="1:26" x14ac:dyDescent="0.25">
      <c r="A46" s="22">
        <f t="shared" si="3"/>
        <v>34</v>
      </c>
      <c r="C46" s="22">
        <f t="shared" si="4"/>
        <v>34</v>
      </c>
      <c r="D46" s="1"/>
      <c r="E46" s="26"/>
      <c r="F46" s="26" t="s">
        <v>33</v>
      </c>
      <c r="G46" s="1"/>
      <c r="H46" s="27">
        <v>27.6</v>
      </c>
      <c r="I46" s="1"/>
      <c r="J46">
        <v>40</v>
      </c>
      <c r="K46">
        <v>28</v>
      </c>
      <c r="M46" s="17">
        <v>1104</v>
      </c>
      <c r="N46" s="17">
        <v>1159.2</v>
      </c>
      <c r="O46" s="17">
        <v>2263.1999999999998</v>
      </c>
      <c r="P46" s="1"/>
      <c r="Q46" s="27">
        <v>27.6</v>
      </c>
      <c r="S46">
        <v>31.8</v>
      </c>
      <c r="U46" s="17">
        <f t="shared" si="0"/>
        <v>66144</v>
      </c>
      <c r="V46" s="17">
        <f>(K46*S46)*1.5</f>
        <v>1335.6</v>
      </c>
      <c r="W46" s="19">
        <f t="shared" si="2"/>
        <v>67479.600000000006</v>
      </c>
      <c r="Y46" s="18">
        <f t="shared" si="6"/>
        <v>65216.400000000009</v>
      </c>
      <c r="Z46" t="s">
        <v>18</v>
      </c>
    </row>
    <row r="47" spans="1:26" x14ac:dyDescent="0.25">
      <c r="A47" s="22">
        <f t="shared" si="3"/>
        <v>35</v>
      </c>
      <c r="C47" s="22">
        <f t="shared" si="4"/>
        <v>35</v>
      </c>
      <c r="D47" s="1"/>
      <c r="E47" s="26"/>
      <c r="F47" s="26" t="s">
        <v>33</v>
      </c>
      <c r="G47" s="1"/>
      <c r="H47" s="27">
        <v>22.25</v>
      </c>
      <c r="I47" s="1"/>
      <c r="J47">
        <v>2080</v>
      </c>
      <c r="K47">
        <v>41</v>
      </c>
      <c r="M47" s="17">
        <v>46427.519999999997</v>
      </c>
      <c r="N47" s="17">
        <v>1368.58</v>
      </c>
      <c r="O47" s="17">
        <v>47796.1</v>
      </c>
      <c r="P47" s="1"/>
      <c r="Q47" s="27">
        <v>22.81</v>
      </c>
      <c r="S47">
        <v>23.95</v>
      </c>
      <c r="U47" s="17">
        <f t="shared" si="0"/>
        <v>49816</v>
      </c>
      <c r="V47" s="17">
        <f>(K47*S47)*1.5</f>
        <v>1472.925</v>
      </c>
      <c r="W47" s="19">
        <f t="shared" si="2"/>
        <v>51288.925000000003</v>
      </c>
      <c r="Y47" s="18">
        <f t="shared" si="6"/>
        <v>3492.8250000000044</v>
      </c>
    </row>
    <row r="48" spans="1:26" x14ac:dyDescent="0.25">
      <c r="A48" s="22">
        <f t="shared" si="3"/>
        <v>36</v>
      </c>
      <c r="C48" s="22">
        <f t="shared" si="4"/>
        <v>36</v>
      </c>
      <c r="D48" s="1"/>
      <c r="E48" s="26"/>
      <c r="F48" s="26" t="s">
        <v>33</v>
      </c>
      <c r="G48" s="1"/>
      <c r="H48" s="27">
        <v>29.92</v>
      </c>
      <c r="I48" s="1"/>
      <c r="J48">
        <v>1720</v>
      </c>
      <c r="K48">
        <v>333</v>
      </c>
      <c r="M48" s="17">
        <v>51738.3</v>
      </c>
      <c r="N48" s="17">
        <v>14885.76</v>
      </c>
      <c r="O48" s="17">
        <v>66624.06</v>
      </c>
      <c r="P48" s="1"/>
      <c r="Q48" s="27">
        <v>30.67</v>
      </c>
      <c r="S48">
        <v>40.380000000000003</v>
      </c>
      <c r="U48" s="17">
        <f t="shared" si="0"/>
        <v>83990.400000000009</v>
      </c>
      <c r="V48" s="17">
        <f>(K48*S48)*1.5</f>
        <v>20169.810000000001</v>
      </c>
      <c r="W48" s="19">
        <f t="shared" si="2"/>
        <v>104160.21</v>
      </c>
      <c r="Y48" s="18">
        <f t="shared" si="6"/>
        <v>37536.150000000009</v>
      </c>
      <c r="Z48" t="s">
        <v>23</v>
      </c>
    </row>
    <row r="49" spans="1:26" x14ac:dyDescent="0.25">
      <c r="A49" s="22">
        <f t="shared" si="3"/>
        <v>37</v>
      </c>
      <c r="C49" s="22">
        <f t="shared" si="4"/>
        <v>37</v>
      </c>
      <c r="D49" s="1"/>
      <c r="E49" s="26" t="s">
        <v>33</v>
      </c>
      <c r="F49" s="26"/>
      <c r="G49" s="1"/>
      <c r="H49" s="27">
        <v>67.03</v>
      </c>
      <c r="I49" s="1"/>
      <c r="J49">
        <v>2088</v>
      </c>
      <c r="K49">
        <v>0</v>
      </c>
      <c r="M49" s="17">
        <v>140378.13</v>
      </c>
      <c r="N49" s="17">
        <v>0</v>
      </c>
      <c r="O49" s="17">
        <v>140378.13</v>
      </c>
      <c r="P49" s="1"/>
      <c r="Q49" s="27">
        <v>68.7</v>
      </c>
      <c r="U49" s="17" t="s">
        <v>28</v>
      </c>
      <c r="V49" s="17" t="s">
        <v>28</v>
      </c>
      <c r="W49" s="19">
        <f t="shared" si="2"/>
        <v>0</v>
      </c>
      <c r="Y49" s="18">
        <f t="shared" si="6"/>
        <v>-140378.13</v>
      </c>
      <c r="Z49" t="s">
        <v>16</v>
      </c>
    </row>
    <row r="50" spans="1:26" x14ac:dyDescent="0.25">
      <c r="A50" s="22">
        <f t="shared" si="3"/>
        <v>38</v>
      </c>
      <c r="C50" s="22">
        <f t="shared" si="4"/>
        <v>38</v>
      </c>
      <c r="D50" s="1"/>
      <c r="E50" s="26"/>
      <c r="F50" s="26" t="s">
        <v>33</v>
      </c>
      <c r="G50" s="1"/>
      <c r="H50" s="27">
        <v>23.8</v>
      </c>
      <c r="I50" s="1"/>
      <c r="J50">
        <v>2080</v>
      </c>
      <c r="K50">
        <v>13.08</v>
      </c>
      <c r="M50" s="17">
        <v>49665.03</v>
      </c>
      <c r="N50" s="17">
        <v>464.36</v>
      </c>
      <c r="O50" s="17">
        <v>50129.39</v>
      </c>
      <c r="P50" s="1"/>
      <c r="Q50" s="27">
        <v>24.4</v>
      </c>
      <c r="S50">
        <v>25.62</v>
      </c>
      <c r="U50" s="17">
        <f t="shared" si="0"/>
        <v>53289.599999999999</v>
      </c>
      <c r="V50" s="17">
        <f>(K50*S50)*1.5</f>
        <v>502.6644</v>
      </c>
      <c r="W50" s="19">
        <f t="shared" si="2"/>
        <v>53792.2644</v>
      </c>
      <c r="Y50" s="18">
        <f t="shared" si="6"/>
        <v>3662.8744000000006</v>
      </c>
    </row>
    <row r="51" spans="1:26" x14ac:dyDescent="0.25">
      <c r="A51" s="22">
        <f t="shared" si="3"/>
        <v>39</v>
      </c>
      <c r="C51" s="22">
        <f t="shared" si="4"/>
        <v>39</v>
      </c>
      <c r="D51" s="1"/>
      <c r="E51" s="26"/>
      <c r="F51" s="26" t="s">
        <v>33</v>
      </c>
      <c r="G51" s="1"/>
      <c r="H51" s="27"/>
      <c r="I51" s="1"/>
      <c r="M51" s="17"/>
      <c r="N51" s="17"/>
      <c r="O51" s="17"/>
      <c r="P51" s="1"/>
      <c r="Q51" s="27"/>
      <c r="S51">
        <v>20.5</v>
      </c>
      <c r="U51" s="17">
        <f t="shared" si="0"/>
        <v>42640</v>
      </c>
      <c r="V51" s="17">
        <f>(K51*S51)*1.5</f>
        <v>0</v>
      </c>
      <c r="W51" s="19">
        <f t="shared" si="2"/>
        <v>42640</v>
      </c>
      <c r="Y51" s="18">
        <f t="shared" si="6"/>
        <v>42640</v>
      </c>
      <c r="Z51" t="s">
        <v>25</v>
      </c>
    </row>
    <row r="52" spans="1:26" x14ac:dyDescent="0.25">
      <c r="A52" s="22">
        <f t="shared" si="3"/>
        <v>40</v>
      </c>
      <c r="C52" s="22">
        <f t="shared" si="4"/>
        <v>40</v>
      </c>
      <c r="D52" s="1"/>
      <c r="E52" s="26"/>
      <c r="F52" s="26" t="s">
        <v>33</v>
      </c>
      <c r="G52" s="1"/>
      <c r="H52" s="27">
        <v>29.92</v>
      </c>
      <c r="I52" s="1"/>
      <c r="J52">
        <v>2078</v>
      </c>
      <c r="K52">
        <v>24.5</v>
      </c>
      <c r="M52" s="17">
        <v>62389.41</v>
      </c>
      <c r="N52" s="17">
        <v>1080.2</v>
      </c>
      <c r="O52" s="17">
        <v>63469.61</v>
      </c>
      <c r="P52" s="1"/>
      <c r="Q52" s="27">
        <v>30.67</v>
      </c>
      <c r="S52">
        <v>32.5</v>
      </c>
      <c r="U52" s="17">
        <f t="shared" si="0"/>
        <v>67600</v>
      </c>
      <c r="V52" s="17">
        <f>(K52*S52)*1.5</f>
        <v>1194.375</v>
      </c>
      <c r="W52" s="19">
        <f t="shared" si="2"/>
        <v>68794.375</v>
      </c>
      <c r="Y52" s="18">
        <f t="shared" si="6"/>
        <v>5324.7649999999994</v>
      </c>
    </row>
    <row r="53" spans="1:26" x14ac:dyDescent="0.25">
      <c r="A53" s="22">
        <f t="shared" si="3"/>
        <v>41</v>
      </c>
      <c r="C53" s="22">
        <f t="shared" si="4"/>
        <v>41</v>
      </c>
      <c r="D53" s="1"/>
      <c r="E53" s="26"/>
      <c r="F53" s="26" t="s">
        <v>33</v>
      </c>
      <c r="G53" s="1"/>
      <c r="H53" s="27">
        <v>24.22</v>
      </c>
      <c r="I53" s="1"/>
      <c r="J53">
        <v>1338</v>
      </c>
      <c r="K53">
        <v>20</v>
      </c>
      <c r="M53" s="17">
        <v>32479.32</v>
      </c>
      <c r="N53" s="17">
        <v>726.6</v>
      </c>
      <c r="O53" s="17">
        <v>33205.919999999998</v>
      </c>
      <c r="P53" s="1"/>
      <c r="Q53" s="27"/>
      <c r="U53" s="17" t="s">
        <v>28</v>
      </c>
      <c r="V53" s="17" t="s">
        <v>28</v>
      </c>
      <c r="W53" s="19">
        <f t="shared" si="2"/>
        <v>0</v>
      </c>
      <c r="Y53" s="18">
        <f t="shared" si="6"/>
        <v>-33205.919999999998</v>
      </c>
      <c r="Z53" t="s">
        <v>16</v>
      </c>
    </row>
    <row r="54" spans="1:26" x14ac:dyDescent="0.25">
      <c r="A54" s="22">
        <f t="shared" si="3"/>
        <v>42</v>
      </c>
      <c r="C54" s="22">
        <f t="shared" si="4"/>
        <v>42</v>
      </c>
      <c r="D54" s="1"/>
      <c r="E54" s="26"/>
      <c r="F54" s="26" t="s">
        <v>33</v>
      </c>
      <c r="G54" s="1"/>
      <c r="H54" s="27">
        <v>23.8</v>
      </c>
      <c r="I54" s="1"/>
      <c r="J54">
        <v>2080</v>
      </c>
      <c r="K54">
        <v>30</v>
      </c>
      <c r="M54" s="17">
        <v>49645.8</v>
      </c>
      <c r="N54" s="17">
        <v>1069.8900000000001</v>
      </c>
      <c r="O54" s="17">
        <v>50715.69</v>
      </c>
      <c r="P54" s="1"/>
      <c r="Q54" s="27">
        <v>24.4</v>
      </c>
      <c r="S54">
        <v>25.62</v>
      </c>
      <c r="U54" s="17">
        <f t="shared" si="0"/>
        <v>53289.599999999999</v>
      </c>
      <c r="V54" s="17">
        <f t="shared" ref="V54:V69" si="7">(K54*S54)*1.5</f>
        <v>1152.9000000000001</v>
      </c>
      <c r="W54" s="19">
        <f t="shared" si="2"/>
        <v>54442.5</v>
      </c>
      <c r="Y54" s="18">
        <f t="shared" si="6"/>
        <v>3726.8099999999977</v>
      </c>
    </row>
    <row r="55" spans="1:26" x14ac:dyDescent="0.25">
      <c r="A55" s="22">
        <f t="shared" si="3"/>
        <v>43</v>
      </c>
      <c r="C55" s="22">
        <f t="shared" si="4"/>
        <v>43</v>
      </c>
      <c r="D55" s="1"/>
      <c r="E55" s="26" t="s">
        <v>33</v>
      </c>
      <c r="F55" s="26"/>
      <c r="G55" s="1"/>
      <c r="H55" s="27">
        <v>30.05</v>
      </c>
      <c r="I55" s="1"/>
      <c r="J55">
        <v>1260</v>
      </c>
      <c r="K55">
        <v>0</v>
      </c>
      <c r="M55" s="17">
        <v>37792.089999999997</v>
      </c>
      <c r="N55" s="17">
        <v>0</v>
      </c>
      <c r="O55" s="17">
        <v>37792.089999999997</v>
      </c>
      <c r="P55" s="1"/>
      <c r="Q55" s="27">
        <v>30.8</v>
      </c>
      <c r="S55">
        <v>33.17</v>
      </c>
      <c r="U55" s="17">
        <f t="shared" si="0"/>
        <v>68993.600000000006</v>
      </c>
      <c r="V55" s="17">
        <f t="shared" si="7"/>
        <v>0</v>
      </c>
      <c r="W55" s="19">
        <f t="shared" si="2"/>
        <v>68993.600000000006</v>
      </c>
      <c r="Y55" s="18">
        <f t="shared" si="6"/>
        <v>31201.510000000009</v>
      </c>
    </row>
    <row r="56" spans="1:26" x14ac:dyDescent="0.25">
      <c r="A56" s="22">
        <f t="shared" si="3"/>
        <v>44</v>
      </c>
      <c r="C56" s="22">
        <f t="shared" si="4"/>
        <v>44</v>
      </c>
      <c r="D56" s="1"/>
      <c r="E56" s="26"/>
      <c r="F56" s="26" t="s">
        <v>33</v>
      </c>
      <c r="G56" s="1"/>
      <c r="H56" s="27">
        <v>25.31</v>
      </c>
      <c r="I56" s="1"/>
      <c r="J56">
        <v>1840</v>
      </c>
      <c r="K56">
        <v>143</v>
      </c>
      <c r="M56" s="17">
        <v>52656.09</v>
      </c>
      <c r="N56" s="17">
        <v>5634.94</v>
      </c>
      <c r="O56" s="17">
        <v>58291.03</v>
      </c>
      <c r="P56" s="1"/>
      <c r="Q56" s="27">
        <v>28.12</v>
      </c>
      <c r="S56">
        <v>38.11</v>
      </c>
      <c r="U56" s="17">
        <f t="shared" si="0"/>
        <v>79268.800000000003</v>
      </c>
      <c r="V56" s="17">
        <f t="shared" si="7"/>
        <v>8174.5949999999993</v>
      </c>
      <c r="W56" s="19">
        <f t="shared" si="2"/>
        <v>87443.395000000004</v>
      </c>
      <c r="Y56" s="18">
        <f t="shared" si="6"/>
        <v>29152.365000000005</v>
      </c>
    </row>
    <row r="57" spans="1:26" x14ac:dyDescent="0.25">
      <c r="A57" s="22">
        <f t="shared" si="3"/>
        <v>45</v>
      </c>
      <c r="C57" s="22">
        <f t="shared" si="4"/>
        <v>45</v>
      </c>
      <c r="D57" s="1"/>
      <c r="E57" s="26"/>
      <c r="F57" s="26" t="s">
        <v>33</v>
      </c>
      <c r="G57" s="1"/>
      <c r="H57" s="27">
        <v>27.22</v>
      </c>
      <c r="I57" s="1"/>
      <c r="J57">
        <v>2080</v>
      </c>
      <c r="K57">
        <v>130.5</v>
      </c>
      <c r="M57" s="17">
        <v>56830.71</v>
      </c>
      <c r="N57" s="17">
        <v>5345.17</v>
      </c>
      <c r="O57" s="17">
        <v>62175.88</v>
      </c>
      <c r="P57" s="1"/>
      <c r="Q57" s="27">
        <v>27.9</v>
      </c>
      <c r="S57">
        <v>29.3</v>
      </c>
      <c r="U57" s="17">
        <f t="shared" si="0"/>
        <v>60944</v>
      </c>
      <c r="V57" s="17">
        <f t="shared" si="7"/>
        <v>5735.4750000000004</v>
      </c>
      <c r="W57" s="19">
        <f t="shared" si="2"/>
        <v>66679.475000000006</v>
      </c>
      <c r="Y57" s="18">
        <f t="shared" si="6"/>
        <v>4503.5950000000084</v>
      </c>
    </row>
    <row r="58" spans="1:26" x14ac:dyDescent="0.25">
      <c r="A58" s="22">
        <f t="shared" si="3"/>
        <v>46</v>
      </c>
      <c r="C58" s="22">
        <f t="shared" si="4"/>
        <v>46</v>
      </c>
      <c r="D58" s="1"/>
      <c r="E58" s="26"/>
      <c r="F58" s="26" t="s">
        <v>33</v>
      </c>
      <c r="G58" s="1"/>
      <c r="H58" s="27">
        <v>29.92</v>
      </c>
      <c r="I58" s="1"/>
      <c r="J58">
        <v>1873</v>
      </c>
      <c r="K58">
        <v>241</v>
      </c>
      <c r="M58" s="17">
        <v>56272.02</v>
      </c>
      <c r="N58" s="17">
        <v>10695.52</v>
      </c>
      <c r="O58" s="17">
        <v>66967.539999999994</v>
      </c>
      <c r="P58" s="1"/>
      <c r="Q58" s="27"/>
      <c r="S58">
        <v>42.76</v>
      </c>
      <c r="U58" s="17">
        <f t="shared" si="0"/>
        <v>88940.800000000003</v>
      </c>
      <c r="V58" s="17">
        <f t="shared" si="7"/>
        <v>15457.74</v>
      </c>
      <c r="W58" s="19">
        <f t="shared" si="2"/>
        <v>104398.54000000001</v>
      </c>
      <c r="Y58" s="18">
        <f t="shared" si="6"/>
        <v>37431.000000000015</v>
      </c>
    </row>
    <row r="59" spans="1:26" x14ac:dyDescent="0.25">
      <c r="A59" s="22">
        <f t="shared" si="3"/>
        <v>47</v>
      </c>
      <c r="C59" s="22">
        <f t="shared" si="4"/>
        <v>47</v>
      </c>
      <c r="D59" s="1"/>
      <c r="E59" s="26"/>
      <c r="F59" s="26" t="s">
        <v>33</v>
      </c>
      <c r="G59" s="1"/>
      <c r="H59" s="27"/>
      <c r="I59" s="1"/>
      <c r="M59" s="17"/>
      <c r="N59" s="17"/>
      <c r="O59" s="17"/>
      <c r="P59" s="1"/>
      <c r="Q59" s="27"/>
      <c r="S59">
        <v>22.26</v>
      </c>
      <c r="U59" s="17">
        <f t="shared" si="0"/>
        <v>46300.800000000003</v>
      </c>
      <c r="V59" s="17">
        <f t="shared" si="7"/>
        <v>0</v>
      </c>
      <c r="W59" s="19">
        <f t="shared" si="2"/>
        <v>46300.800000000003</v>
      </c>
      <c r="Y59" s="18">
        <f t="shared" si="6"/>
        <v>46300.800000000003</v>
      </c>
      <c r="Z59" t="s">
        <v>25</v>
      </c>
    </row>
    <row r="60" spans="1:26" x14ac:dyDescent="0.25">
      <c r="A60" s="22">
        <f t="shared" si="3"/>
        <v>48</v>
      </c>
      <c r="C60" s="22">
        <f t="shared" si="4"/>
        <v>48</v>
      </c>
      <c r="D60" s="1"/>
      <c r="E60" s="26" t="s">
        <v>33</v>
      </c>
      <c r="F60" s="26"/>
      <c r="G60" s="1"/>
      <c r="H60" s="27">
        <v>53.94</v>
      </c>
      <c r="I60" s="1"/>
      <c r="J60">
        <v>2088</v>
      </c>
      <c r="K60">
        <v>0</v>
      </c>
      <c r="M60" s="17">
        <v>112516.66</v>
      </c>
      <c r="N60" s="17">
        <v>0</v>
      </c>
      <c r="O60" s="17">
        <v>112516.66</v>
      </c>
      <c r="P60" s="1"/>
      <c r="Q60" s="27">
        <v>55.77</v>
      </c>
      <c r="S60">
        <v>57.69</v>
      </c>
      <c r="U60" s="17">
        <f t="shared" si="0"/>
        <v>119995.2</v>
      </c>
      <c r="V60" s="17">
        <f t="shared" si="7"/>
        <v>0</v>
      </c>
      <c r="W60" s="19">
        <f t="shared" si="2"/>
        <v>119995.2</v>
      </c>
      <c r="Y60" s="18">
        <f t="shared" si="6"/>
        <v>7478.5399999999936</v>
      </c>
    </row>
    <row r="61" spans="1:26" x14ac:dyDescent="0.25">
      <c r="A61" s="22">
        <f t="shared" si="3"/>
        <v>49</v>
      </c>
      <c r="C61" s="22">
        <f t="shared" si="4"/>
        <v>49</v>
      </c>
      <c r="D61" s="1"/>
      <c r="E61" s="26"/>
      <c r="F61" s="26" t="s">
        <v>33</v>
      </c>
      <c r="G61" s="1"/>
      <c r="H61" s="27">
        <v>29.92</v>
      </c>
      <c r="I61" s="1"/>
      <c r="J61">
        <v>2080</v>
      </c>
      <c r="K61">
        <v>84</v>
      </c>
      <c r="M61" s="17">
        <v>62237.98</v>
      </c>
      <c r="N61" s="17">
        <v>3773.9</v>
      </c>
      <c r="O61" s="17">
        <v>66011.88</v>
      </c>
      <c r="P61" s="1"/>
      <c r="Q61" s="27">
        <v>30.67</v>
      </c>
      <c r="S61">
        <v>38.11</v>
      </c>
      <c r="U61" s="17">
        <f t="shared" si="0"/>
        <v>79268.800000000003</v>
      </c>
      <c r="V61" s="17">
        <f t="shared" si="7"/>
        <v>4801.8599999999997</v>
      </c>
      <c r="W61" s="19">
        <f t="shared" si="2"/>
        <v>84070.66</v>
      </c>
      <c r="Y61" s="18">
        <f t="shared" si="6"/>
        <v>18058.78</v>
      </c>
    </row>
    <row r="62" spans="1:26" x14ac:dyDescent="0.25">
      <c r="A62" s="22">
        <f t="shared" si="3"/>
        <v>50</v>
      </c>
      <c r="C62" s="22">
        <f t="shared" si="4"/>
        <v>50</v>
      </c>
      <c r="D62" s="1"/>
      <c r="E62" s="26"/>
      <c r="F62" s="26" t="s">
        <v>33</v>
      </c>
      <c r="G62" s="1"/>
      <c r="H62" s="27"/>
      <c r="I62" s="1"/>
      <c r="M62" s="17"/>
      <c r="N62" s="17"/>
      <c r="O62" s="17"/>
      <c r="P62" s="1"/>
      <c r="Q62" s="27">
        <v>19.29</v>
      </c>
      <c r="S62">
        <v>28.33</v>
      </c>
      <c r="U62" s="17">
        <f t="shared" si="0"/>
        <v>58926.399999999994</v>
      </c>
      <c r="V62" s="17">
        <f t="shared" si="7"/>
        <v>0</v>
      </c>
      <c r="W62" s="19">
        <f t="shared" si="2"/>
        <v>58926.399999999994</v>
      </c>
      <c r="Y62" s="18">
        <f t="shared" si="6"/>
        <v>58926.399999999994</v>
      </c>
      <c r="Z62" t="s">
        <v>25</v>
      </c>
    </row>
    <row r="63" spans="1:26" x14ac:dyDescent="0.25">
      <c r="A63" s="22">
        <f t="shared" si="3"/>
        <v>51</v>
      </c>
      <c r="C63" s="22">
        <f t="shared" si="4"/>
        <v>51</v>
      </c>
      <c r="D63" s="1"/>
      <c r="E63" s="26"/>
      <c r="F63" s="26" t="s">
        <v>33</v>
      </c>
      <c r="G63" s="1"/>
      <c r="H63" s="27">
        <v>17.45</v>
      </c>
      <c r="I63" s="1"/>
      <c r="J63">
        <v>2080</v>
      </c>
      <c r="K63">
        <v>44.42</v>
      </c>
      <c r="M63" s="17">
        <v>44834.67</v>
      </c>
      <c r="N63" s="17">
        <v>1405.01</v>
      </c>
      <c r="O63" s="17">
        <v>46239.68</v>
      </c>
      <c r="P63" s="1"/>
      <c r="Q63" s="27">
        <v>22.81</v>
      </c>
      <c r="S63">
        <v>26.66</v>
      </c>
      <c r="U63" s="17">
        <f t="shared" si="0"/>
        <v>55452.800000000003</v>
      </c>
      <c r="V63" s="17">
        <f t="shared" si="7"/>
        <v>1776.3558</v>
      </c>
      <c r="W63" s="19">
        <f t="shared" si="2"/>
        <v>57229.1558</v>
      </c>
      <c r="Y63" s="18">
        <f t="shared" si="6"/>
        <v>10989.4758</v>
      </c>
    </row>
    <row r="64" spans="1:26" x14ac:dyDescent="0.25">
      <c r="A64" s="22">
        <f t="shared" si="3"/>
        <v>52</v>
      </c>
      <c r="C64" s="22">
        <f t="shared" si="4"/>
        <v>52</v>
      </c>
      <c r="D64" s="1"/>
      <c r="E64" s="26"/>
      <c r="F64" s="26" t="s">
        <v>33</v>
      </c>
      <c r="G64" s="1"/>
      <c r="H64" s="27">
        <v>26.64</v>
      </c>
      <c r="I64" s="1"/>
      <c r="J64">
        <v>2080</v>
      </c>
      <c r="K64">
        <v>1</v>
      </c>
      <c r="M64" s="17">
        <v>55553.58</v>
      </c>
      <c r="N64" s="17">
        <v>39.18</v>
      </c>
      <c r="O64" s="17">
        <v>55592.76</v>
      </c>
      <c r="P64" s="1"/>
      <c r="Q64" s="27">
        <v>27.31</v>
      </c>
      <c r="S64">
        <v>28.68</v>
      </c>
      <c r="U64" s="17">
        <f t="shared" si="0"/>
        <v>59654.400000000001</v>
      </c>
      <c r="V64" s="17">
        <f t="shared" si="7"/>
        <v>43.019999999999996</v>
      </c>
      <c r="W64" s="19">
        <f t="shared" si="2"/>
        <v>59697.42</v>
      </c>
      <c r="Y64" s="18">
        <f t="shared" si="6"/>
        <v>4104.6599999999962</v>
      </c>
    </row>
    <row r="65" spans="1:26" x14ac:dyDescent="0.25">
      <c r="A65" s="22">
        <f t="shared" si="3"/>
        <v>53</v>
      </c>
      <c r="C65" s="22">
        <f t="shared" si="4"/>
        <v>53</v>
      </c>
      <c r="D65" s="1"/>
      <c r="E65" s="26" t="s">
        <v>33</v>
      </c>
      <c r="F65" s="26"/>
      <c r="G65" s="1"/>
      <c r="H65" s="27">
        <v>36.43</v>
      </c>
      <c r="I65" s="1"/>
      <c r="J65">
        <v>2088</v>
      </c>
      <c r="K65">
        <v>0</v>
      </c>
      <c r="M65" s="17">
        <v>75928.94</v>
      </c>
      <c r="N65" s="17">
        <v>0</v>
      </c>
      <c r="O65" s="17">
        <v>75928.94</v>
      </c>
      <c r="P65" s="1"/>
      <c r="Q65" s="27">
        <v>37.340000000000003</v>
      </c>
      <c r="S65">
        <v>42.76</v>
      </c>
      <c r="U65" s="17">
        <f t="shared" si="0"/>
        <v>88940.800000000003</v>
      </c>
      <c r="V65" s="17">
        <f t="shared" si="7"/>
        <v>0</v>
      </c>
      <c r="W65" s="19">
        <f t="shared" si="2"/>
        <v>88940.800000000003</v>
      </c>
      <c r="Y65" s="18">
        <f t="shared" si="6"/>
        <v>13011.86</v>
      </c>
    </row>
    <row r="66" spans="1:26" x14ac:dyDescent="0.25">
      <c r="A66" s="22">
        <f t="shared" si="3"/>
        <v>54</v>
      </c>
      <c r="C66" s="22">
        <f t="shared" si="4"/>
        <v>54</v>
      </c>
      <c r="D66" s="1"/>
      <c r="E66" s="26" t="s">
        <v>33</v>
      </c>
      <c r="F66" s="26"/>
      <c r="G66" s="1"/>
      <c r="H66" s="27">
        <v>36.43</v>
      </c>
      <c r="I66" s="1"/>
      <c r="J66">
        <v>2088</v>
      </c>
      <c r="K66">
        <v>0</v>
      </c>
      <c r="M66" s="17">
        <v>75928.94</v>
      </c>
      <c r="N66" s="17">
        <v>0</v>
      </c>
      <c r="O66" s="17">
        <v>75928.94</v>
      </c>
      <c r="P66" s="1"/>
      <c r="Q66" s="27">
        <v>37.340000000000003</v>
      </c>
      <c r="S66">
        <v>48.08</v>
      </c>
      <c r="U66" s="17">
        <f t="shared" si="0"/>
        <v>100006.39999999999</v>
      </c>
      <c r="V66" s="17">
        <f t="shared" si="7"/>
        <v>0</v>
      </c>
      <c r="W66" s="19">
        <f t="shared" si="2"/>
        <v>100006.39999999999</v>
      </c>
      <c r="Y66" s="18">
        <f t="shared" si="6"/>
        <v>24077.459999999992</v>
      </c>
    </row>
    <row r="67" spans="1:26" x14ac:dyDescent="0.25">
      <c r="A67" s="22">
        <f t="shared" si="3"/>
        <v>55</v>
      </c>
      <c r="C67" s="22">
        <f t="shared" si="4"/>
        <v>55</v>
      </c>
      <c r="D67" s="1"/>
      <c r="E67" s="26"/>
      <c r="F67" s="26" t="s">
        <v>33</v>
      </c>
      <c r="G67" s="1"/>
      <c r="H67" s="27">
        <v>17.45</v>
      </c>
      <c r="I67" s="1"/>
      <c r="J67">
        <v>2080</v>
      </c>
      <c r="K67">
        <v>8.08</v>
      </c>
      <c r="M67" s="17">
        <v>44809.17</v>
      </c>
      <c r="N67" s="17">
        <v>216.94</v>
      </c>
      <c r="O67" s="17">
        <v>45026.11</v>
      </c>
      <c r="P67" s="1"/>
      <c r="Q67" s="27">
        <v>22.81</v>
      </c>
      <c r="S67">
        <v>27.25</v>
      </c>
      <c r="U67" s="17">
        <f t="shared" si="0"/>
        <v>56680</v>
      </c>
      <c r="V67" s="17">
        <f t="shared" si="7"/>
        <v>330.27</v>
      </c>
      <c r="W67" s="19">
        <f t="shared" si="2"/>
        <v>57010.27</v>
      </c>
      <c r="Y67" s="18">
        <f t="shared" si="6"/>
        <v>11984.159999999996</v>
      </c>
    </row>
    <row r="68" spans="1:26" x14ac:dyDescent="0.25">
      <c r="A68" s="22">
        <f t="shared" si="3"/>
        <v>56</v>
      </c>
      <c r="C68" s="22">
        <f t="shared" si="4"/>
        <v>56</v>
      </c>
      <c r="D68" s="1"/>
      <c r="E68" s="26" t="s">
        <v>33</v>
      </c>
      <c r="F68" s="26"/>
      <c r="G68" s="1"/>
      <c r="H68" s="27">
        <v>36.43</v>
      </c>
      <c r="I68" s="1"/>
      <c r="J68">
        <v>2088</v>
      </c>
      <c r="K68">
        <v>0</v>
      </c>
      <c r="M68" s="17">
        <v>75928.94</v>
      </c>
      <c r="N68" s="17">
        <v>0</v>
      </c>
      <c r="O68" s="17">
        <v>75928.94</v>
      </c>
      <c r="P68" s="1"/>
      <c r="Q68" s="27">
        <v>37.340000000000003</v>
      </c>
      <c r="S68">
        <v>42.76</v>
      </c>
      <c r="U68" s="17">
        <f t="shared" si="0"/>
        <v>88940.800000000003</v>
      </c>
      <c r="V68" s="17">
        <f t="shared" si="7"/>
        <v>0</v>
      </c>
      <c r="W68" s="19">
        <f t="shared" si="2"/>
        <v>88940.800000000003</v>
      </c>
      <c r="Y68" s="18">
        <f t="shared" si="6"/>
        <v>13011.86</v>
      </c>
    </row>
    <row r="69" spans="1:26" x14ac:dyDescent="0.25">
      <c r="A69" s="22">
        <f t="shared" si="3"/>
        <v>57</v>
      </c>
      <c r="C69" s="22">
        <f t="shared" si="4"/>
        <v>57</v>
      </c>
      <c r="D69" s="1"/>
      <c r="E69" s="26" t="s">
        <v>33</v>
      </c>
      <c r="F69" s="26"/>
      <c r="G69" s="1"/>
      <c r="H69" s="27">
        <v>33.65</v>
      </c>
      <c r="I69" s="1"/>
      <c r="J69">
        <v>2088</v>
      </c>
      <c r="K69">
        <v>0</v>
      </c>
      <c r="M69" s="17">
        <v>70166.740000000005</v>
      </c>
      <c r="N69" s="17">
        <v>0</v>
      </c>
      <c r="O69" s="17">
        <v>70166.740000000005</v>
      </c>
      <c r="P69" s="1"/>
      <c r="Q69" s="27">
        <v>34.619999999999997</v>
      </c>
      <c r="S69">
        <v>40.869999999999997</v>
      </c>
      <c r="U69" s="17">
        <f t="shared" si="0"/>
        <v>85009.599999999991</v>
      </c>
      <c r="V69" s="17">
        <f t="shared" si="7"/>
        <v>0</v>
      </c>
      <c r="W69" s="19">
        <f t="shared" si="2"/>
        <v>85009.599999999991</v>
      </c>
      <c r="Y69" s="18">
        <f t="shared" si="6"/>
        <v>14842.859999999986</v>
      </c>
    </row>
    <row r="70" spans="1:26" x14ac:dyDescent="0.25">
      <c r="A70" s="22">
        <f t="shared" si="3"/>
        <v>58</v>
      </c>
      <c r="C70" s="22">
        <f t="shared" si="4"/>
        <v>58</v>
      </c>
      <c r="D70" s="1"/>
      <c r="E70" s="26" t="s">
        <v>33</v>
      </c>
      <c r="F70" s="26"/>
      <c r="G70" s="1"/>
      <c r="H70" s="27">
        <v>36.43</v>
      </c>
      <c r="I70" s="1"/>
      <c r="J70">
        <v>928</v>
      </c>
      <c r="K70">
        <v>0</v>
      </c>
      <c r="M70" s="17">
        <v>34048.949999999997</v>
      </c>
      <c r="N70" s="17">
        <v>0</v>
      </c>
      <c r="O70" s="17">
        <v>34048.949999999997</v>
      </c>
      <c r="P70" s="1"/>
      <c r="Q70" s="27">
        <v>36.43</v>
      </c>
      <c r="U70" s="17" t="s">
        <v>28</v>
      </c>
      <c r="V70" s="17" t="s">
        <v>28</v>
      </c>
      <c r="W70" s="19">
        <f t="shared" si="2"/>
        <v>0</v>
      </c>
      <c r="Y70" s="18">
        <f t="shared" si="6"/>
        <v>-34048.949999999997</v>
      </c>
      <c r="Z70" t="s">
        <v>16</v>
      </c>
    </row>
    <row r="71" spans="1:26" x14ac:dyDescent="0.25">
      <c r="A71" s="22">
        <f t="shared" si="3"/>
        <v>59</v>
      </c>
      <c r="C71" s="22">
        <f t="shared" si="4"/>
        <v>59</v>
      </c>
      <c r="D71" s="1"/>
      <c r="E71" s="26" t="s">
        <v>33</v>
      </c>
      <c r="F71" s="26"/>
      <c r="G71" s="1"/>
      <c r="H71" s="27">
        <v>29.57</v>
      </c>
      <c r="I71" s="1"/>
      <c r="J71">
        <v>2088</v>
      </c>
      <c r="K71">
        <v>0</v>
      </c>
      <c r="M71" s="17">
        <v>61708.34</v>
      </c>
      <c r="N71" s="17">
        <v>0</v>
      </c>
      <c r="O71" s="17">
        <v>61708.34</v>
      </c>
      <c r="P71" s="1"/>
      <c r="Q71" s="27">
        <v>30.77</v>
      </c>
      <c r="S71">
        <v>34.619999999999997</v>
      </c>
      <c r="U71" s="17">
        <f t="shared" si="0"/>
        <v>72009.599999999991</v>
      </c>
      <c r="V71" s="17">
        <f t="shared" ref="V71:V77" si="8">(K71*S71)*1.5</f>
        <v>0</v>
      </c>
      <c r="W71" s="19">
        <f t="shared" si="2"/>
        <v>72009.599999999991</v>
      </c>
      <c r="Y71" s="18">
        <f t="shared" si="6"/>
        <v>10301.259999999995</v>
      </c>
    </row>
    <row r="72" spans="1:26" x14ac:dyDescent="0.25">
      <c r="A72" s="22">
        <f t="shared" si="3"/>
        <v>60</v>
      </c>
      <c r="C72" s="22">
        <f t="shared" si="4"/>
        <v>60</v>
      </c>
      <c r="E72" s="26" t="s">
        <v>33</v>
      </c>
      <c r="F72" s="25"/>
      <c r="H72" s="27"/>
      <c r="M72" s="17"/>
      <c r="N72" s="17"/>
      <c r="O72" s="17"/>
      <c r="Q72" s="27"/>
      <c r="S72">
        <v>102.4</v>
      </c>
      <c r="U72" s="17">
        <f t="shared" si="0"/>
        <v>212992</v>
      </c>
      <c r="V72" s="17">
        <f t="shared" si="8"/>
        <v>0</v>
      </c>
      <c r="W72" s="19">
        <f t="shared" si="2"/>
        <v>212992</v>
      </c>
      <c r="Y72" s="18">
        <f t="shared" si="6"/>
        <v>212992</v>
      </c>
      <c r="Z72" t="s">
        <v>25</v>
      </c>
    </row>
    <row r="73" spans="1:26" x14ac:dyDescent="0.25">
      <c r="A73" s="22">
        <f t="shared" si="3"/>
        <v>61</v>
      </c>
      <c r="C73" s="22">
        <f t="shared" si="4"/>
        <v>61</v>
      </c>
      <c r="D73" s="1"/>
      <c r="E73" s="26"/>
      <c r="F73" s="26" t="s">
        <v>33</v>
      </c>
      <c r="G73" s="1"/>
      <c r="H73" s="27">
        <v>22.25</v>
      </c>
      <c r="I73" s="1"/>
      <c r="J73">
        <v>2080</v>
      </c>
      <c r="K73">
        <v>6.91</v>
      </c>
      <c r="M73" s="17">
        <v>46430.07</v>
      </c>
      <c r="N73" s="17">
        <v>228.31</v>
      </c>
      <c r="O73" s="17">
        <v>46658.38</v>
      </c>
      <c r="P73" s="1"/>
      <c r="Q73" s="27">
        <v>22.81</v>
      </c>
      <c r="S73">
        <v>25.62</v>
      </c>
      <c r="U73" s="17">
        <f t="shared" si="0"/>
        <v>53289.599999999999</v>
      </c>
      <c r="V73" s="17">
        <f t="shared" si="8"/>
        <v>265.55129999999997</v>
      </c>
      <c r="W73" s="19">
        <f t="shared" si="2"/>
        <v>53555.151299999998</v>
      </c>
      <c r="Y73" s="18">
        <f t="shared" si="6"/>
        <v>6896.7713000000003</v>
      </c>
    </row>
    <row r="74" spans="1:26" x14ac:dyDescent="0.25">
      <c r="A74" s="22">
        <f t="shared" si="3"/>
        <v>62</v>
      </c>
      <c r="C74" s="22">
        <f t="shared" si="4"/>
        <v>62</v>
      </c>
      <c r="D74" s="1"/>
      <c r="E74" s="26"/>
      <c r="F74" s="26" t="s">
        <v>33</v>
      </c>
      <c r="G74" s="1"/>
      <c r="H74" s="27">
        <v>21.93</v>
      </c>
      <c r="I74" s="1"/>
      <c r="J74">
        <v>2080</v>
      </c>
      <c r="K74">
        <v>124</v>
      </c>
      <c r="M74" s="17">
        <v>52407.360000000001</v>
      </c>
      <c r="N74" s="17">
        <v>4575.83</v>
      </c>
      <c r="O74" s="17">
        <v>56983.19</v>
      </c>
      <c r="P74" s="1"/>
      <c r="Q74" s="27">
        <v>25.48</v>
      </c>
      <c r="S74">
        <v>35.33</v>
      </c>
      <c r="U74" s="17">
        <f t="shared" si="0"/>
        <v>73486.399999999994</v>
      </c>
      <c r="V74" s="17">
        <f t="shared" si="8"/>
        <v>6571.38</v>
      </c>
      <c r="W74" s="19">
        <f t="shared" si="2"/>
        <v>80057.78</v>
      </c>
      <c r="Y74" s="18">
        <f t="shared" si="6"/>
        <v>23074.589999999997</v>
      </c>
    </row>
    <row r="75" spans="1:26" x14ac:dyDescent="0.25">
      <c r="A75" s="22">
        <f t="shared" si="3"/>
        <v>63</v>
      </c>
      <c r="C75" s="22">
        <f t="shared" si="4"/>
        <v>63</v>
      </c>
      <c r="D75" s="1"/>
      <c r="E75" s="26"/>
      <c r="F75" s="26" t="s">
        <v>33</v>
      </c>
      <c r="G75" s="1"/>
      <c r="H75" s="27">
        <v>25.32</v>
      </c>
      <c r="I75" s="1"/>
      <c r="J75">
        <v>2080</v>
      </c>
      <c r="K75">
        <v>28</v>
      </c>
      <c r="M75" s="17">
        <v>52839.09</v>
      </c>
      <c r="N75" s="17">
        <v>1074.74</v>
      </c>
      <c r="O75" s="17">
        <v>53913.83</v>
      </c>
      <c r="P75" s="1"/>
      <c r="Q75" s="27">
        <v>25.95</v>
      </c>
      <c r="S75">
        <v>27.25</v>
      </c>
      <c r="U75" s="17">
        <f t="shared" si="0"/>
        <v>56680</v>
      </c>
      <c r="V75" s="17">
        <f t="shared" si="8"/>
        <v>1144.5</v>
      </c>
      <c r="W75" s="19">
        <f t="shared" si="2"/>
        <v>57824.5</v>
      </c>
      <c r="Y75" s="18">
        <f t="shared" si="6"/>
        <v>3910.6699999999983</v>
      </c>
    </row>
    <row r="76" spans="1:26" x14ac:dyDescent="0.25">
      <c r="A76" s="22">
        <f t="shared" si="3"/>
        <v>64</v>
      </c>
      <c r="C76" s="22">
        <f t="shared" si="4"/>
        <v>64</v>
      </c>
      <c r="D76" s="1"/>
      <c r="E76" s="26"/>
      <c r="F76" s="26" t="s">
        <v>33</v>
      </c>
      <c r="G76" s="1"/>
      <c r="H76" s="27">
        <v>25.32</v>
      </c>
      <c r="I76" s="1"/>
      <c r="J76">
        <v>2078.25</v>
      </c>
      <c r="K76">
        <v>8</v>
      </c>
      <c r="M76" s="17">
        <v>52793.64</v>
      </c>
      <c r="N76" s="17">
        <v>298.7</v>
      </c>
      <c r="O76" s="17">
        <v>53092.34</v>
      </c>
      <c r="P76" s="1"/>
      <c r="Q76" s="27">
        <v>25.95</v>
      </c>
      <c r="S76">
        <v>27.25</v>
      </c>
      <c r="U76" s="17">
        <f t="shared" si="0"/>
        <v>56680</v>
      </c>
      <c r="V76" s="17">
        <f t="shared" si="8"/>
        <v>327</v>
      </c>
      <c r="W76" s="19">
        <f t="shared" si="2"/>
        <v>57007</v>
      </c>
      <c r="Y76" s="18">
        <f t="shared" si="6"/>
        <v>3914.6600000000035</v>
      </c>
    </row>
    <row r="77" spans="1:26" x14ac:dyDescent="0.25">
      <c r="A77" s="22">
        <f t="shared" si="3"/>
        <v>65</v>
      </c>
      <c r="C77" s="22">
        <f t="shared" si="4"/>
        <v>65</v>
      </c>
      <c r="D77" s="1"/>
      <c r="E77" s="26"/>
      <c r="F77" s="26" t="s">
        <v>33</v>
      </c>
      <c r="G77" s="1"/>
      <c r="H77" s="27">
        <v>30.53</v>
      </c>
      <c r="I77" s="1"/>
      <c r="J77">
        <v>2080</v>
      </c>
      <c r="K77">
        <v>397</v>
      </c>
      <c r="M77" s="17">
        <v>63834.85</v>
      </c>
      <c r="N77" s="17">
        <v>18199.46</v>
      </c>
      <c r="O77" s="17">
        <v>82034.31</v>
      </c>
      <c r="P77" s="1"/>
      <c r="Q77" s="27">
        <v>31.29</v>
      </c>
      <c r="S77">
        <v>40.380000000000003</v>
      </c>
      <c r="U77" s="17">
        <f t="shared" ref="U77" si="9">2080*S77</f>
        <v>83990.400000000009</v>
      </c>
      <c r="V77" s="17">
        <f t="shared" si="8"/>
        <v>24046.29</v>
      </c>
      <c r="W77" s="19">
        <f t="shared" si="2"/>
        <v>108036.69</v>
      </c>
      <c r="Y77" s="18">
        <f t="shared" si="6"/>
        <v>26002.380000000005</v>
      </c>
    </row>
    <row r="78" spans="1:26" x14ac:dyDescent="0.25">
      <c r="E78" s="25"/>
      <c r="F78" s="25"/>
      <c r="U78" s="17"/>
      <c r="V78" s="17"/>
      <c r="W78" s="17"/>
    </row>
    <row r="79" spans="1:26" x14ac:dyDescent="0.25">
      <c r="A79" s="23" t="s">
        <v>27</v>
      </c>
      <c r="E79" s="25"/>
      <c r="F79" s="25"/>
      <c r="J79">
        <f t="shared" ref="J79:K79" si="10">SUM(J13:J78)</f>
        <v>110547.25</v>
      </c>
      <c r="K79">
        <f t="shared" si="10"/>
        <v>7118.16</v>
      </c>
      <c r="M79" s="17">
        <f>SUM(M13:M78)</f>
        <v>3257734.5799999996</v>
      </c>
      <c r="N79" s="17">
        <f t="shared" ref="N79:O79" si="11">SUM(N13:N78)</f>
        <v>303458.41000000003</v>
      </c>
      <c r="O79" s="17">
        <f t="shared" si="11"/>
        <v>3561192.9899999993</v>
      </c>
      <c r="U79" s="17">
        <f t="shared" ref="U79" si="12">SUM(U13:U78)</f>
        <v>4102862.3999999985</v>
      </c>
      <c r="V79" s="17">
        <f t="shared" ref="V79" si="13">SUM(V13:V78)</f>
        <v>391234.49115000002</v>
      </c>
      <c r="W79" s="17">
        <f t="shared" ref="W79" si="14">SUM(W13:W78)</f>
        <v>4494096.8911500005</v>
      </c>
      <c r="Y79" s="20">
        <f>SUM(Y13:Y78)</f>
        <v>932903.90115000028</v>
      </c>
    </row>
    <row r="80" spans="1:26" x14ac:dyDescent="0.25">
      <c r="E80" s="25"/>
      <c r="F80" s="25"/>
    </row>
    <row r="81" spans="1:27" s="3" customFormat="1" ht="12.75" x14ac:dyDescent="0.2">
      <c r="A81" s="21"/>
      <c r="C81" s="12" t="s">
        <v>15</v>
      </c>
      <c r="E81" s="2"/>
      <c r="F81" s="2"/>
      <c r="J81" s="2"/>
      <c r="K81" s="13"/>
      <c r="L81" s="13"/>
      <c r="M81" s="14"/>
      <c r="N81" s="15"/>
      <c r="O81" s="15"/>
      <c r="R81" s="15"/>
      <c r="S81" s="10"/>
      <c r="T81" s="16"/>
      <c r="U81" s="10"/>
      <c r="V81" s="16"/>
      <c r="W81" s="16"/>
      <c r="X81" s="16"/>
      <c r="Y81" s="16"/>
      <c r="AA81" s="2"/>
    </row>
    <row r="82" spans="1:27" s="3" customFormat="1" ht="12.75" x14ac:dyDescent="0.2">
      <c r="A82" s="21"/>
      <c r="C82" s="2" t="s">
        <v>16</v>
      </c>
      <c r="E82" s="2"/>
      <c r="F82" s="2"/>
      <c r="J82" s="2"/>
      <c r="K82" s="3" t="s">
        <v>17</v>
      </c>
      <c r="AA82" s="2"/>
    </row>
    <row r="83" spans="1:27" s="3" customFormat="1" ht="12.75" x14ac:dyDescent="0.2">
      <c r="A83" s="21"/>
      <c r="C83" s="2" t="s">
        <v>18</v>
      </c>
      <c r="E83" s="2"/>
      <c r="F83" s="2"/>
      <c r="J83" s="2"/>
      <c r="K83" s="3" t="s">
        <v>19</v>
      </c>
      <c r="AA83" s="2"/>
    </row>
    <row r="84" spans="1:27" s="3" customFormat="1" ht="12.75" x14ac:dyDescent="0.2">
      <c r="A84" s="21"/>
      <c r="C84" s="2" t="s">
        <v>20</v>
      </c>
      <c r="E84" s="2"/>
      <c r="F84" s="2"/>
      <c r="J84" s="2"/>
      <c r="K84" s="3" t="s">
        <v>21</v>
      </c>
      <c r="O84" s="3" t="s">
        <v>22</v>
      </c>
      <c r="AA84" s="2"/>
    </row>
    <row r="85" spans="1:27" x14ac:dyDescent="0.25">
      <c r="C85" s="2" t="s">
        <v>23</v>
      </c>
      <c r="E85" s="25"/>
      <c r="F85" s="25"/>
      <c r="K85" s="3" t="s">
        <v>24</v>
      </c>
    </row>
    <row r="86" spans="1:27" x14ac:dyDescent="0.25">
      <c r="C86" s="2" t="s">
        <v>25</v>
      </c>
      <c r="E86" s="25"/>
      <c r="F86" s="25"/>
      <c r="K86" s="3" t="s">
        <v>26</v>
      </c>
    </row>
    <row r="87" spans="1:27" x14ac:dyDescent="0.25">
      <c r="E87" s="25"/>
      <c r="F87" s="25"/>
    </row>
    <row r="88" spans="1:27" x14ac:dyDescent="0.25">
      <c r="A88" s="2"/>
      <c r="E88" s="25"/>
      <c r="F88" s="25"/>
    </row>
    <row r="89" spans="1:27" x14ac:dyDescent="0.25">
      <c r="A89" s="2"/>
      <c r="E89" s="25"/>
      <c r="F89" s="25"/>
    </row>
    <row r="90" spans="1:27" x14ac:dyDescent="0.25">
      <c r="A90" s="2"/>
      <c r="E90" s="25"/>
      <c r="F90" s="25"/>
    </row>
    <row r="91" spans="1:27" x14ac:dyDescent="0.25">
      <c r="A91" s="2"/>
      <c r="E91" s="25"/>
      <c r="F91" s="25"/>
    </row>
    <row r="92" spans="1:27" x14ac:dyDescent="0.25">
      <c r="E92" s="25"/>
      <c r="F92" s="25"/>
    </row>
    <row r="93" spans="1:27" x14ac:dyDescent="0.25">
      <c r="E93" s="25"/>
      <c r="F93" s="25"/>
    </row>
    <row r="94" spans="1:27" x14ac:dyDescent="0.25">
      <c r="E94" s="25"/>
      <c r="F94" s="25"/>
    </row>
    <row r="95" spans="1:27" x14ac:dyDescent="0.25">
      <c r="E95" s="25"/>
      <c r="F95" s="25"/>
    </row>
    <row r="96" spans="1:27" x14ac:dyDescent="0.25">
      <c r="A96" s="22" t="s">
        <v>29</v>
      </c>
      <c r="E96" s="25"/>
      <c r="F96" s="25"/>
    </row>
    <row r="97" spans="1:6" x14ac:dyDescent="0.25">
      <c r="A97" s="12" t="s">
        <v>30</v>
      </c>
      <c r="E97" s="25"/>
      <c r="F97" s="25"/>
    </row>
    <row r="98" spans="1:6" x14ac:dyDescent="0.25">
      <c r="A98" s="24">
        <v>10720</v>
      </c>
      <c r="E98" s="25"/>
      <c r="F98" s="25"/>
    </row>
    <row r="99" spans="1:6" x14ac:dyDescent="0.25">
      <c r="A99" s="24">
        <v>10880</v>
      </c>
      <c r="E99" s="25"/>
      <c r="F99" s="25"/>
    </row>
    <row r="100" spans="1:6" x14ac:dyDescent="0.25">
      <c r="A100" s="21">
        <v>16300</v>
      </c>
      <c r="E100" s="25"/>
      <c r="F100" s="25"/>
    </row>
    <row r="101" spans="1:6" x14ac:dyDescent="0.25">
      <c r="A101" s="21">
        <v>184.1</v>
      </c>
      <c r="E101" s="25"/>
      <c r="F101" s="25"/>
    </row>
    <row r="102" spans="1:6" x14ac:dyDescent="0.25">
      <c r="A102" s="21">
        <v>242.2</v>
      </c>
      <c r="E102" s="25"/>
      <c r="F102" s="25"/>
    </row>
    <row r="103" spans="1:6" x14ac:dyDescent="0.25">
      <c r="A103" s="21">
        <v>390.1</v>
      </c>
      <c r="E103" s="25"/>
      <c r="F103" s="25"/>
    </row>
    <row r="104" spans="1:6" x14ac:dyDescent="0.25">
      <c r="A104" s="21">
        <v>390.4</v>
      </c>
      <c r="E104" s="25"/>
      <c r="F104" s="25"/>
    </row>
    <row r="105" spans="1:6" x14ac:dyDescent="0.25">
      <c r="A105" s="21">
        <v>580</v>
      </c>
      <c r="E105" s="25"/>
      <c r="F105" s="25"/>
    </row>
    <row r="106" spans="1:6" x14ac:dyDescent="0.25">
      <c r="A106" s="21">
        <v>582</v>
      </c>
      <c r="E106" s="25"/>
      <c r="F106" s="25"/>
    </row>
    <row r="107" spans="1:6" x14ac:dyDescent="0.25">
      <c r="A107" s="21">
        <v>583</v>
      </c>
      <c r="E107" s="25"/>
      <c r="F107" s="25"/>
    </row>
    <row r="108" spans="1:6" x14ac:dyDescent="0.25">
      <c r="A108" s="24">
        <v>584</v>
      </c>
      <c r="E108" s="25"/>
      <c r="F108" s="25"/>
    </row>
    <row r="109" spans="1:6" x14ac:dyDescent="0.25">
      <c r="A109" s="21">
        <v>586</v>
      </c>
      <c r="E109" s="25"/>
      <c r="F109" s="25"/>
    </row>
    <row r="110" spans="1:6" x14ac:dyDescent="0.25">
      <c r="A110" s="21">
        <v>587</v>
      </c>
      <c r="E110" s="25"/>
      <c r="F110" s="25"/>
    </row>
    <row r="111" spans="1:6" x14ac:dyDescent="0.25">
      <c r="A111" s="21">
        <v>588</v>
      </c>
      <c r="E111" s="25"/>
      <c r="F111" s="25"/>
    </row>
    <row r="112" spans="1:6" x14ac:dyDescent="0.25">
      <c r="A112" s="21">
        <v>590</v>
      </c>
      <c r="E112" s="25"/>
      <c r="F112" s="25"/>
    </row>
    <row r="113" spans="1:6" x14ac:dyDescent="0.25">
      <c r="A113" s="21">
        <v>593</v>
      </c>
      <c r="E113" s="25"/>
      <c r="F113" s="25"/>
    </row>
    <row r="114" spans="1:6" x14ac:dyDescent="0.25">
      <c r="A114" s="24">
        <v>594</v>
      </c>
      <c r="E114" s="25"/>
      <c r="F114" s="25"/>
    </row>
    <row r="115" spans="1:6" x14ac:dyDescent="0.25">
      <c r="A115" s="21">
        <v>595</v>
      </c>
      <c r="E115" s="25"/>
      <c r="F115" s="25"/>
    </row>
    <row r="116" spans="1:6" x14ac:dyDescent="0.25">
      <c r="A116" s="21">
        <v>597</v>
      </c>
      <c r="E116" s="25"/>
      <c r="F116" s="25"/>
    </row>
    <row r="117" spans="1:6" x14ac:dyDescent="0.25">
      <c r="A117" s="21">
        <v>598</v>
      </c>
      <c r="E117" s="25"/>
      <c r="F117" s="25"/>
    </row>
    <row r="118" spans="1:6" x14ac:dyDescent="0.25">
      <c r="A118" s="21">
        <v>598</v>
      </c>
      <c r="E118" s="25"/>
      <c r="F118" s="25"/>
    </row>
    <row r="119" spans="1:6" x14ac:dyDescent="0.25">
      <c r="A119" s="21">
        <v>902</v>
      </c>
      <c r="E119" s="25"/>
      <c r="F119" s="25"/>
    </row>
    <row r="120" spans="1:6" x14ac:dyDescent="0.25">
      <c r="A120" s="21">
        <v>903</v>
      </c>
      <c r="E120" s="25"/>
      <c r="F120" s="25"/>
    </row>
    <row r="121" spans="1:6" x14ac:dyDescent="0.25">
      <c r="A121" s="21">
        <v>907</v>
      </c>
      <c r="E121" s="25"/>
      <c r="F121" s="25"/>
    </row>
    <row r="122" spans="1:6" x14ac:dyDescent="0.25">
      <c r="A122" s="21">
        <v>908</v>
      </c>
      <c r="E122" s="25"/>
      <c r="F122" s="25"/>
    </row>
    <row r="123" spans="1:6" x14ac:dyDescent="0.25">
      <c r="A123" s="21">
        <v>920</v>
      </c>
      <c r="E123" s="25"/>
      <c r="F123" s="25"/>
    </row>
    <row r="124" spans="1:6" x14ac:dyDescent="0.25">
      <c r="A124" s="21">
        <v>925</v>
      </c>
      <c r="E124" s="25"/>
      <c r="F124" s="25"/>
    </row>
    <row r="125" spans="1:6" x14ac:dyDescent="0.25">
      <c r="A125" s="21">
        <v>926</v>
      </c>
      <c r="E125" s="25"/>
      <c r="F125" s="25"/>
    </row>
    <row r="126" spans="1:6" x14ac:dyDescent="0.25">
      <c r="A126" s="21">
        <v>930.4</v>
      </c>
      <c r="E126" s="25"/>
      <c r="F126" s="25"/>
    </row>
    <row r="127" spans="1:6" x14ac:dyDescent="0.25">
      <c r="A127" s="21">
        <v>935</v>
      </c>
      <c r="E127" s="25"/>
      <c r="F127" s="25"/>
    </row>
  </sheetData>
  <mergeCells count="13">
    <mergeCell ref="A3:Z3"/>
    <mergeCell ref="A4:Z4"/>
    <mergeCell ref="A6:Z6"/>
    <mergeCell ref="A9:A10"/>
    <mergeCell ref="U9:W9"/>
    <mergeCell ref="Y9:Y10"/>
    <mergeCell ref="Z9:Z10"/>
    <mergeCell ref="J9:K9"/>
    <mergeCell ref="M9:O9"/>
    <mergeCell ref="C9:C10"/>
    <mergeCell ref="S9:S10"/>
    <mergeCell ref="Q9:Q10"/>
    <mergeCell ref="H9:H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WCR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2023-02-24T20:19:48Z</dcterms:created>
  <dcterms:modified xsi:type="dcterms:W3CDTF">2023-07-11T13:17:38Z</dcterms:modified>
</cp:coreProperties>
</file>