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SECOND DATA REQUEST - PSC\REQUEST 6 - Life Insurance\"/>
    </mc:Choice>
  </mc:AlternateContent>
  <xr:revisionPtr revIDLastSave="0" documentId="13_ncr:1_{52905779-99F1-4A34-92BE-4237668E7D50}" xr6:coauthVersionLast="47" xr6:coauthVersionMax="47" xr10:uidLastSave="{00000000-0000-0000-0000-000000000000}"/>
  <bookViews>
    <workbookView xWindow="-120" yWindow="-120" windowWidth="29040" windowHeight="15840" xr2:uid="{2765A0B0-3412-4579-B4E4-EBF9DF7E0925}"/>
  </bookViews>
  <sheets>
    <sheet name="1.08 LifeInsur" sheetId="1" r:id="rId1"/>
  </sheets>
  <definedNames>
    <definedName name="_xlnm.Print_Area" localSheetId="0">'1.08 LifeInsur'!$A$1:$H$39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19" i="1" l="1"/>
  <c r="F21" i="1"/>
  <c r="F22" i="1"/>
  <c r="F23" i="1"/>
  <c r="F12" i="1"/>
  <c r="F13" i="1"/>
  <c r="F14" i="1"/>
  <c r="F20" i="1"/>
  <c r="F24" i="1"/>
  <c r="F25" i="1"/>
  <c r="F26" i="1"/>
  <c r="A13" i="1"/>
  <c r="A14" i="1" s="1"/>
  <c r="H25" i="1" l="1"/>
  <c r="H14" i="1"/>
  <c r="H26" i="1"/>
  <c r="H21" i="1"/>
  <c r="H24" i="1"/>
  <c r="H20" i="1"/>
  <c r="H13" i="1"/>
  <c r="H12" i="1"/>
  <c r="B47" i="1"/>
  <c r="H23" i="1"/>
  <c r="H22" i="1"/>
  <c r="H19" i="1"/>
  <c r="B28" i="1" l="1"/>
  <c r="H33" i="1" s="1"/>
  <c r="F17" i="1"/>
  <c r="F15" i="1"/>
  <c r="H15" i="1" l="1"/>
  <c r="H17" i="1"/>
  <c r="B49" i="1" s="1"/>
  <c r="F18" i="1"/>
  <c r="H18" i="1" s="1"/>
  <c r="F16" i="1"/>
  <c r="H16" i="1" s="1"/>
  <c r="B48" i="1"/>
  <c r="B46" i="1"/>
  <c r="B51" i="1"/>
  <c r="B50" i="1" l="1"/>
  <c r="C50" i="1" s="1"/>
  <c r="D58" i="1" s="1"/>
  <c r="B45" i="1"/>
  <c r="C45" i="1" s="1"/>
  <c r="C47" i="1"/>
  <c r="B52" i="1"/>
  <c r="C52" i="1" s="1"/>
  <c r="C48" i="1"/>
  <c r="H28" i="1"/>
  <c r="H30" i="1" s="1"/>
  <c r="H35" i="1" s="1"/>
  <c r="H37" i="1" s="1"/>
  <c r="C49" i="1"/>
  <c r="D56" i="1" s="1"/>
  <c r="D55" i="1" l="1"/>
  <c r="C51" i="1"/>
  <c r="D60" i="1" s="1"/>
  <c r="C46" i="1"/>
  <c r="D54" i="1" s="1"/>
  <c r="D61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D10" authorId="0" shapeId="0" xr:uid="{EDD87C0F-F710-4355-B0C8-8580EED8E8A5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as of 12/01/20
</t>
        </r>
      </text>
    </comment>
  </commentList>
</comments>
</file>

<file path=xl/sharedStrings.xml><?xml version="1.0" encoding="utf-8"?>
<sst xmlns="http://schemas.openxmlformats.org/spreadsheetml/2006/main" count="39" uniqueCount="37">
  <si>
    <t>A</t>
  </si>
  <si>
    <t>B</t>
  </si>
  <si>
    <t>C</t>
  </si>
  <si>
    <t>D</t>
  </si>
  <si>
    <t>E</t>
  </si>
  <si>
    <t>F</t>
  </si>
  <si>
    <t>G</t>
  </si>
  <si>
    <t>H</t>
  </si>
  <si>
    <t>(E * 2)</t>
  </si>
  <si>
    <t>((G-F)/G)*B</t>
  </si>
  <si>
    <t>Empl #</t>
  </si>
  <si>
    <t>Total Premium</t>
  </si>
  <si>
    <t xml:space="preserve">Acct </t>
  </si>
  <si>
    <t>Lesser of $50k or Salary</t>
  </si>
  <si>
    <t>Amount to Exclude</t>
  </si>
  <si>
    <t>Total</t>
  </si>
  <si>
    <t>Allowed Total</t>
  </si>
  <si>
    <t>Test Year Amount</t>
  </si>
  <si>
    <t>Pro Forma Amount</t>
  </si>
  <si>
    <t>Adjustment</t>
  </si>
  <si>
    <t>This adjustment removes Life insurance premiums for coverage above the lesser of an employee's annual salary or $50,000 from the test period.</t>
  </si>
  <si>
    <t>BY ACCOUNT</t>
  </si>
  <si>
    <t>Account</t>
  </si>
  <si>
    <t>Distribution - Operations</t>
  </si>
  <si>
    <t>Distribution - Maintenance</t>
  </si>
  <si>
    <t>Consumer Accounts</t>
  </si>
  <si>
    <t>Customer Service</t>
  </si>
  <si>
    <t>Sales</t>
  </si>
  <si>
    <t>Administrative and General</t>
  </si>
  <si>
    <t>TAYLOR COUNTY RURAL ELECTRIC COOPERATIVE CORPORATION</t>
  </si>
  <si>
    <t>For the 12 Months Ended December 31, 2021</t>
  </si>
  <si>
    <t>PSC Request 6.</t>
  </si>
  <si>
    <t>Ending 2021 Salary</t>
  </si>
  <si>
    <t>Construcition Work In Progress</t>
  </si>
  <si>
    <t>Coverage is $50,000</t>
  </si>
  <si>
    <t>Life Insurance</t>
  </si>
  <si>
    <t>2021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</si>
</sst>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name val="P-TIMES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9" fillId="0" borderId="0"/>
  </cellStyleXfs>
  <cellXfs count="31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/>
    <xf numFmtId="0" fontId="5" fillId="0" borderId="0" xfId="0" applyFont="1"/>
    <xf numFmtId="0" fontId="2" fillId="0" borderId="0" xfId="3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0" borderId="0" xfId="2" applyFont="1"/>
    <xf numFmtId="44" fontId="7" fillId="0" borderId="0" xfId="0" applyNumberFormat="1" applyFont="1"/>
    <xf numFmtId="44" fontId="7" fillId="0" borderId="0" xfId="2" applyFont="1" applyFill="1"/>
    <xf numFmtId="43" fontId="7" fillId="0" borderId="0" xfId="1" applyFont="1"/>
    <xf numFmtId="43" fontId="7" fillId="0" borderId="0" xfId="1" applyFont="1" applyFill="1"/>
    <xf numFmtId="43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4" fontId="6" fillId="0" borderId="2" xfId="0" applyNumberFormat="1" applyFont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10" fillId="0" borderId="0" xfId="4" applyFont="1"/>
    <xf numFmtId="44" fontId="7" fillId="0" borderId="2" xfId="0" applyNumberFormat="1" applyFont="1" applyBorder="1"/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 xr:uid="{E8053319-1EBB-4096-9492-D31C21BBC824}"/>
    <cellStyle name="Normal 3" xfId="4" xr:uid="{4DCA1661-BC57-4AC4-A627-7A3FC449E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44E2-07CC-48F8-8ADC-192A70D9E0BD}">
  <dimension ref="A1:O61"/>
  <sheetViews>
    <sheetView tabSelected="1" zoomScaleNormal="100" zoomScaleSheetLayoutView="100" workbookViewId="0">
      <selection activeCell="D19" sqref="D19"/>
    </sheetView>
  </sheetViews>
  <sheetFormatPr defaultColWidth="9.140625" defaultRowHeight="14.25"/>
  <cols>
    <col min="1" max="1" width="11.5703125" style="7" customWidth="1"/>
    <col min="2" max="2" width="14.5703125" style="7" customWidth="1"/>
    <col min="3" max="3" width="12.42578125" style="7" customWidth="1"/>
    <col min="4" max="4" width="13" style="7" customWidth="1"/>
    <col min="5" max="8" width="16.85546875" style="7" customWidth="1"/>
    <col min="9" max="9" width="9.140625" style="7"/>
    <col min="10" max="10" width="11.28515625" style="7" bestFit="1" customWidth="1"/>
    <col min="11" max="11" width="9.140625" style="7"/>
    <col min="12" max="12" width="11.28515625" style="7" bestFit="1" customWidth="1"/>
    <col min="13" max="16384" width="9.140625" style="7"/>
  </cols>
  <sheetData>
    <row r="1" spans="1:15" s="1" customFormat="1" ht="15" customHeight="1">
      <c r="G1" s="2"/>
      <c r="H1" s="2" t="s">
        <v>31</v>
      </c>
    </row>
    <row r="2" spans="1:15" s="1" customFormat="1" ht="20.25" customHeight="1">
      <c r="G2" s="2"/>
      <c r="H2" s="2"/>
    </row>
    <row r="3" spans="1:15" s="1" customFormat="1" ht="12.75">
      <c r="G3" s="2"/>
      <c r="H3" s="2"/>
    </row>
    <row r="4" spans="1:15" s="1" customFormat="1" ht="12.75">
      <c r="A4" s="26" t="s">
        <v>29</v>
      </c>
      <c r="B4" s="26"/>
      <c r="C4" s="26"/>
      <c r="D4" s="26"/>
      <c r="E4" s="26"/>
      <c r="F4" s="26"/>
      <c r="G4" s="26"/>
      <c r="H4" s="26"/>
      <c r="I4" s="3"/>
      <c r="J4" s="3"/>
      <c r="K4" s="3"/>
      <c r="L4" s="3"/>
      <c r="M4" s="3"/>
      <c r="N4" s="3"/>
      <c r="O4" s="3"/>
    </row>
    <row r="5" spans="1:15" s="1" customFormat="1" ht="12.75">
      <c r="A5" s="26" t="s">
        <v>30</v>
      </c>
      <c r="B5" s="26"/>
      <c r="C5" s="26"/>
      <c r="D5" s="26"/>
      <c r="E5" s="26"/>
      <c r="F5" s="26"/>
      <c r="G5" s="26"/>
      <c r="H5" s="26"/>
      <c r="I5" s="3"/>
      <c r="J5" s="3"/>
      <c r="K5" s="3"/>
      <c r="L5" s="3"/>
    </row>
    <row r="6" spans="1:15" s="1" customFormat="1" ht="12.75"/>
    <row r="7" spans="1:15" s="5" customFormat="1" ht="15" customHeight="1">
      <c r="A7" s="27" t="s">
        <v>35</v>
      </c>
      <c r="B7" s="27"/>
      <c r="C7" s="27"/>
      <c r="D7" s="27"/>
      <c r="E7" s="27"/>
      <c r="F7" s="27"/>
      <c r="G7" s="27"/>
      <c r="H7" s="27"/>
      <c r="I7" s="4"/>
      <c r="J7" s="4"/>
      <c r="K7" s="4"/>
      <c r="L7" s="4"/>
    </row>
    <row r="8" spans="1:15" s="1" customFormat="1" ht="12.75"/>
    <row r="9" spans="1:15" ht="1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</row>
    <row r="10" spans="1:15" ht="15">
      <c r="A10" s="6"/>
      <c r="B10" s="6"/>
      <c r="C10" s="6"/>
      <c r="D10" s="29" t="s">
        <v>36</v>
      </c>
      <c r="E10" s="8"/>
      <c r="F10" s="8"/>
      <c r="G10" s="8" t="s">
        <v>8</v>
      </c>
      <c r="H10" s="8" t="s">
        <v>9</v>
      </c>
      <c r="I10" s="8"/>
    </row>
    <row r="11" spans="1:15" ht="31.5" customHeight="1">
      <c r="A11" s="9" t="s">
        <v>10</v>
      </c>
      <c r="B11" s="10" t="s">
        <v>11</v>
      </c>
      <c r="C11" s="9" t="s">
        <v>12</v>
      </c>
      <c r="D11" s="30"/>
      <c r="E11" s="10" t="s">
        <v>32</v>
      </c>
      <c r="F11" s="10" t="s">
        <v>13</v>
      </c>
      <c r="G11" s="10" t="s">
        <v>34</v>
      </c>
      <c r="H11" s="10" t="s">
        <v>14</v>
      </c>
      <c r="I11" s="8"/>
    </row>
    <row r="12" spans="1:15" ht="15">
      <c r="A12" s="11">
        <v>1</v>
      </c>
      <c r="B12">
        <v>151.80000000000004</v>
      </c>
      <c r="C12" s="11">
        <v>903</v>
      </c>
      <c r="D12" s="12">
        <v>30.65</v>
      </c>
      <c r="E12" s="12">
        <f>D12*2080</f>
        <v>63752</v>
      </c>
      <c r="F12" s="12">
        <f t="shared" ref="F12:F26" si="0">IF(E12&gt;50000,50000,E12)</f>
        <v>50000</v>
      </c>
      <c r="G12" s="12">
        <v>50000</v>
      </c>
      <c r="H12" s="14">
        <f t="shared" ref="H12:H26" si="1">((G12-F12)/G12)*B12</f>
        <v>0</v>
      </c>
      <c r="I12" s="15"/>
      <c r="J12" s="13"/>
      <c r="L12" s="13"/>
    </row>
    <row r="13" spans="1:15" ht="15">
      <c r="A13" s="11">
        <f t="shared" ref="A13:A26" si="2">A12+1</f>
        <v>2</v>
      </c>
      <c r="B13">
        <v>91.080000000000027</v>
      </c>
      <c r="C13" s="11">
        <v>907</v>
      </c>
      <c r="D13" s="15">
        <v>38.03</v>
      </c>
      <c r="E13" s="15">
        <f t="shared" ref="E13:E26" si="3">D13*2080</f>
        <v>79102.400000000009</v>
      </c>
      <c r="F13" s="15">
        <f t="shared" si="0"/>
        <v>50000</v>
      </c>
      <c r="G13" s="15">
        <v>50000</v>
      </c>
      <c r="H13" s="16">
        <f t="shared" si="1"/>
        <v>0</v>
      </c>
    </row>
    <row r="14" spans="1:15" ht="15">
      <c r="A14" s="11">
        <f t="shared" si="2"/>
        <v>3</v>
      </c>
      <c r="B14">
        <v>151.80000000000004</v>
      </c>
      <c r="C14" s="11">
        <v>580</v>
      </c>
      <c r="D14" s="15">
        <v>42.02</v>
      </c>
      <c r="E14" s="15">
        <f t="shared" si="3"/>
        <v>87401.600000000006</v>
      </c>
      <c r="F14" s="15">
        <f t="shared" si="0"/>
        <v>50000</v>
      </c>
      <c r="G14" s="15">
        <v>50000</v>
      </c>
      <c r="H14" s="16">
        <f t="shared" si="1"/>
        <v>0</v>
      </c>
    </row>
    <row r="15" spans="1:15" ht="15">
      <c r="A15" s="11">
        <f t="shared" si="2"/>
        <v>4</v>
      </c>
      <c r="B15">
        <v>151.80000000000001</v>
      </c>
      <c r="C15" s="11">
        <v>593</v>
      </c>
      <c r="D15" s="15">
        <v>30.77</v>
      </c>
      <c r="E15" s="15">
        <f t="shared" si="3"/>
        <v>64001.599999999999</v>
      </c>
      <c r="F15" s="15">
        <f t="shared" si="0"/>
        <v>50000</v>
      </c>
      <c r="G15" s="15">
        <v>50000</v>
      </c>
      <c r="H15" s="16">
        <f t="shared" si="1"/>
        <v>0</v>
      </c>
    </row>
    <row r="16" spans="1:15" ht="15">
      <c r="A16" s="11">
        <f t="shared" si="2"/>
        <v>5</v>
      </c>
      <c r="B16">
        <v>151.80000000000004</v>
      </c>
      <c r="C16" s="11">
        <v>920</v>
      </c>
      <c r="D16" s="15">
        <v>21.63</v>
      </c>
      <c r="E16" s="15">
        <f t="shared" si="3"/>
        <v>44990.400000000001</v>
      </c>
      <c r="F16" s="15">
        <f t="shared" si="0"/>
        <v>44990.400000000001</v>
      </c>
      <c r="G16" s="15">
        <v>50000</v>
      </c>
      <c r="H16" s="16">
        <f t="shared" si="1"/>
        <v>15.209145600000001</v>
      </c>
    </row>
    <row r="17" spans="1:8" ht="15">
      <c r="A17" s="11">
        <f t="shared" si="2"/>
        <v>6</v>
      </c>
      <c r="B17">
        <v>151.80000000000004</v>
      </c>
      <c r="C17" s="11">
        <v>107</v>
      </c>
      <c r="D17" s="15">
        <v>36.43</v>
      </c>
      <c r="E17" s="15">
        <f t="shared" si="3"/>
        <v>75774.399999999994</v>
      </c>
      <c r="F17" s="15">
        <f t="shared" si="0"/>
        <v>50000</v>
      </c>
      <c r="G17" s="15">
        <v>50000</v>
      </c>
      <c r="H17" s="16">
        <f t="shared" si="1"/>
        <v>0</v>
      </c>
    </row>
    <row r="18" spans="1:8" ht="15">
      <c r="A18" s="11">
        <f t="shared" si="2"/>
        <v>7</v>
      </c>
      <c r="B18">
        <v>91.080000000000027</v>
      </c>
      <c r="C18" s="11">
        <v>920</v>
      </c>
      <c r="D18" s="12">
        <v>67.03</v>
      </c>
      <c r="E18" s="15">
        <f t="shared" si="3"/>
        <v>139422.39999999999</v>
      </c>
      <c r="F18" s="15">
        <f t="shared" si="0"/>
        <v>50000</v>
      </c>
      <c r="G18" s="15">
        <v>50000</v>
      </c>
      <c r="H18" s="16">
        <f t="shared" si="1"/>
        <v>0</v>
      </c>
    </row>
    <row r="19" spans="1:8" ht="15">
      <c r="A19" s="11">
        <f t="shared" si="2"/>
        <v>8</v>
      </c>
      <c r="B19">
        <v>50.6</v>
      </c>
      <c r="C19" s="11">
        <v>583</v>
      </c>
      <c r="D19" s="15">
        <v>30.05</v>
      </c>
      <c r="E19" s="15">
        <f t="shared" si="3"/>
        <v>62504</v>
      </c>
      <c r="F19" s="15">
        <f t="shared" si="0"/>
        <v>50000</v>
      </c>
      <c r="G19" s="15">
        <v>50000</v>
      </c>
      <c r="H19" s="16">
        <f t="shared" si="1"/>
        <v>0</v>
      </c>
    </row>
    <row r="20" spans="1:8" ht="15">
      <c r="A20" s="11">
        <f t="shared" si="2"/>
        <v>9</v>
      </c>
      <c r="B20">
        <v>151.80000000000004</v>
      </c>
      <c r="C20" s="11">
        <v>583</v>
      </c>
      <c r="D20" s="15">
        <v>53.94</v>
      </c>
      <c r="E20" s="15">
        <f t="shared" si="3"/>
        <v>112195.2</v>
      </c>
      <c r="F20" s="15">
        <f t="shared" si="0"/>
        <v>50000</v>
      </c>
      <c r="G20" s="15">
        <v>50000</v>
      </c>
      <c r="H20" s="16">
        <f t="shared" si="1"/>
        <v>0</v>
      </c>
    </row>
    <row r="21" spans="1:8" ht="15">
      <c r="A21" s="11">
        <f t="shared" si="2"/>
        <v>10</v>
      </c>
      <c r="B21">
        <v>151.80000000000004</v>
      </c>
      <c r="C21" s="11">
        <v>107</v>
      </c>
      <c r="D21" s="15">
        <v>36.43</v>
      </c>
      <c r="E21" s="15">
        <f t="shared" si="3"/>
        <v>75774.399999999994</v>
      </c>
      <c r="F21" s="15">
        <f t="shared" si="0"/>
        <v>50000</v>
      </c>
      <c r="G21" s="15">
        <v>50000</v>
      </c>
      <c r="H21" s="16">
        <f t="shared" si="1"/>
        <v>0</v>
      </c>
    </row>
    <row r="22" spans="1:8" ht="15">
      <c r="A22" s="11">
        <f t="shared" si="2"/>
        <v>11</v>
      </c>
      <c r="B22">
        <v>151.80000000000004</v>
      </c>
      <c r="C22" s="11">
        <v>107</v>
      </c>
      <c r="D22" s="15">
        <v>36.43</v>
      </c>
      <c r="E22" s="15">
        <f t="shared" si="3"/>
        <v>75774.399999999994</v>
      </c>
      <c r="F22" s="15">
        <f t="shared" si="0"/>
        <v>50000</v>
      </c>
      <c r="G22" s="15">
        <v>50000</v>
      </c>
      <c r="H22" s="16">
        <f t="shared" si="1"/>
        <v>0</v>
      </c>
    </row>
    <row r="23" spans="1:8" ht="15">
      <c r="A23" s="11">
        <f t="shared" si="2"/>
        <v>12</v>
      </c>
      <c r="B23">
        <v>151.80000000000004</v>
      </c>
      <c r="C23" s="11">
        <v>107</v>
      </c>
      <c r="D23" s="15">
        <v>36.43</v>
      </c>
      <c r="E23" s="15">
        <f t="shared" si="3"/>
        <v>75774.399999999994</v>
      </c>
      <c r="F23" s="15">
        <f t="shared" si="0"/>
        <v>50000</v>
      </c>
      <c r="G23" s="15">
        <v>50000</v>
      </c>
      <c r="H23" s="16">
        <f t="shared" si="1"/>
        <v>0</v>
      </c>
    </row>
    <row r="24" spans="1:8" ht="15">
      <c r="A24" s="11">
        <f t="shared" si="2"/>
        <v>13</v>
      </c>
      <c r="B24">
        <v>151.80000000000004</v>
      </c>
      <c r="C24" s="11">
        <v>920</v>
      </c>
      <c r="D24" s="15">
        <v>33.65</v>
      </c>
      <c r="E24" s="15">
        <f t="shared" si="3"/>
        <v>69992</v>
      </c>
      <c r="F24" s="15">
        <f t="shared" si="0"/>
        <v>50000</v>
      </c>
      <c r="G24" s="15">
        <v>50000</v>
      </c>
      <c r="H24" s="16">
        <f t="shared" si="1"/>
        <v>0</v>
      </c>
    </row>
    <row r="25" spans="1:8" ht="15">
      <c r="A25" s="11">
        <f t="shared" si="2"/>
        <v>14</v>
      </c>
      <c r="B25">
        <v>50.6</v>
      </c>
      <c r="C25" s="11">
        <v>583</v>
      </c>
      <c r="D25" s="15">
        <v>36.43</v>
      </c>
      <c r="E25" s="15">
        <f t="shared" si="3"/>
        <v>75774.399999999994</v>
      </c>
      <c r="F25" s="15">
        <f t="shared" si="0"/>
        <v>50000</v>
      </c>
      <c r="G25" s="15">
        <v>50000</v>
      </c>
      <c r="H25" s="16">
        <f t="shared" si="1"/>
        <v>0</v>
      </c>
    </row>
    <row r="26" spans="1:8" ht="15">
      <c r="A26" s="11">
        <f t="shared" si="2"/>
        <v>15</v>
      </c>
      <c r="B26">
        <v>151.80000000000004</v>
      </c>
      <c r="C26" s="11">
        <v>163</v>
      </c>
      <c r="D26" s="15">
        <v>29.57</v>
      </c>
      <c r="E26" s="15">
        <f t="shared" si="3"/>
        <v>61505.599999999999</v>
      </c>
      <c r="F26" s="15">
        <f t="shared" si="0"/>
        <v>50000</v>
      </c>
      <c r="G26" s="15">
        <v>50000</v>
      </c>
      <c r="H26" s="16">
        <f t="shared" si="1"/>
        <v>0</v>
      </c>
    </row>
    <row r="27" spans="1:8">
      <c r="A27" s="11"/>
      <c r="B27" s="17"/>
      <c r="C27" s="11"/>
      <c r="D27" s="15"/>
      <c r="E27" s="15"/>
      <c r="F27" s="15"/>
      <c r="G27" s="15"/>
      <c r="H27" s="16"/>
    </row>
    <row r="28" spans="1:8" ht="15">
      <c r="A28" s="11" t="s">
        <v>15</v>
      </c>
      <c r="B28" s="12">
        <f>SUM(B12:B27)</f>
        <v>1953.1599999999999</v>
      </c>
      <c r="C28" s="18"/>
      <c r="D28" s="19"/>
      <c r="E28" s="25"/>
      <c r="F28" s="19"/>
      <c r="G28" s="19"/>
      <c r="H28" s="20">
        <f>SUM(H12:H27)</f>
        <v>15.209145600000001</v>
      </c>
    </row>
    <row r="30" spans="1:8">
      <c r="G30" s="21" t="s">
        <v>16</v>
      </c>
      <c r="H30" s="13">
        <f>B28-H28</f>
        <v>1937.9508543999998</v>
      </c>
    </row>
    <row r="31" spans="1:8">
      <c r="G31" s="21"/>
      <c r="H31" s="13"/>
    </row>
    <row r="32" spans="1:8">
      <c r="G32" s="21"/>
    </row>
    <row r="33" spans="1:8">
      <c r="G33" s="21" t="s">
        <v>17</v>
      </c>
      <c r="H33" s="13">
        <f>B28</f>
        <v>1953.1599999999999</v>
      </c>
    </row>
    <row r="34" spans="1:8">
      <c r="G34" s="21"/>
    </row>
    <row r="35" spans="1:8">
      <c r="G35" s="21" t="s">
        <v>18</v>
      </c>
      <c r="H35" s="13">
        <f>H30</f>
        <v>1937.9508543999998</v>
      </c>
    </row>
    <row r="36" spans="1:8">
      <c r="G36" s="21"/>
    </row>
    <row r="37" spans="1:8" ht="15">
      <c r="G37" s="22" t="s">
        <v>19</v>
      </c>
      <c r="H37" s="13">
        <f>H35-H33</f>
        <v>-15.209145600000056</v>
      </c>
    </row>
    <row r="39" spans="1:8" s="1" customFormat="1" ht="30" customHeight="1">
      <c r="A39" s="28" t="s">
        <v>20</v>
      </c>
      <c r="B39" s="28"/>
      <c r="C39" s="28"/>
      <c r="D39" s="28"/>
      <c r="E39" s="28"/>
      <c r="F39" s="28"/>
      <c r="G39" s="28"/>
      <c r="H39" s="28"/>
    </row>
    <row r="43" spans="1:8">
      <c r="A43" s="23" t="s">
        <v>21</v>
      </c>
    </row>
    <row r="44" spans="1:8" ht="15">
      <c r="A44" s="9" t="s">
        <v>22</v>
      </c>
      <c r="B44" s="9" t="s">
        <v>15</v>
      </c>
      <c r="C44" s="9" t="s">
        <v>19</v>
      </c>
    </row>
    <row r="45" spans="1:8">
      <c r="A45" s="11">
        <v>107</v>
      </c>
      <c r="B45" s="12">
        <f t="shared" ref="B45:B52" si="4">SUMIF($C$12:$C$27,$A45,H$12:H$27)</f>
        <v>0</v>
      </c>
      <c r="C45" s="13">
        <f>-B45</f>
        <v>0</v>
      </c>
    </row>
    <row r="46" spans="1:8">
      <c r="A46" s="11">
        <v>163</v>
      </c>
      <c r="B46" s="12">
        <f t="shared" si="4"/>
        <v>0</v>
      </c>
      <c r="C46" s="13">
        <f>-B46</f>
        <v>0</v>
      </c>
    </row>
    <row r="47" spans="1:8">
      <c r="A47" s="11">
        <v>580</v>
      </c>
      <c r="B47" s="12">
        <f t="shared" si="4"/>
        <v>0</v>
      </c>
      <c r="C47" s="13">
        <f t="shared" ref="C47:C52" si="5">-B47</f>
        <v>0</v>
      </c>
    </row>
    <row r="48" spans="1:8">
      <c r="A48" s="11">
        <v>583</v>
      </c>
      <c r="B48" s="12">
        <f t="shared" si="4"/>
        <v>0</v>
      </c>
      <c r="C48" s="13">
        <f t="shared" si="5"/>
        <v>0</v>
      </c>
    </row>
    <row r="49" spans="1:4">
      <c r="A49" s="11">
        <v>593</v>
      </c>
      <c r="B49" s="12">
        <f t="shared" si="4"/>
        <v>0</v>
      </c>
      <c r="C49" s="13">
        <f t="shared" si="5"/>
        <v>0</v>
      </c>
    </row>
    <row r="50" spans="1:4">
      <c r="A50" s="11">
        <v>903</v>
      </c>
      <c r="B50" s="12">
        <f t="shared" si="4"/>
        <v>0</v>
      </c>
      <c r="C50" s="13">
        <f t="shared" si="5"/>
        <v>0</v>
      </c>
    </row>
    <row r="51" spans="1:4">
      <c r="A51" s="11">
        <v>907</v>
      </c>
      <c r="B51" s="12">
        <f t="shared" si="4"/>
        <v>0</v>
      </c>
      <c r="C51" s="13">
        <f t="shared" si="5"/>
        <v>0</v>
      </c>
    </row>
    <row r="52" spans="1:4">
      <c r="A52" s="11">
        <v>920</v>
      </c>
      <c r="B52" s="12">
        <f t="shared" si="4"/>
        <v>15.209145600000001</v>
      </c>
      <c r="C52" s="13">
        <f t="shared" si="5"/>
        <v>-15.209145600000001</v>
      </c>
    </row>
    <row r="54" spans="1:4">
      <c r="A54" s="24" t="s">
        <v>33</v>
      </c>
      <c r="B54" s="13"/>
      <c r="D54" s="13">
        <f>C45+C46</f>
        <v>0</v>
      </c>
    </row>
    <row r="55" spans="1:4">
      <c r="A55" s="24" t="s">
        <v>23</v>
      </c>
      <c r="B55" s="13"/>
      <c r="D55" s="13">
        <f>C47+C48</f>
        <v>0</v>
      </c>
    </row>
    <row r="56" spans="1:4">
      <c r="A56" s="24" t="s">
        <v>24</v>
      </c>
      <c r="B56" s="13"/>
      <c r="D56" s="13">
        <f>C49</f>
        <v>0</v>
      </c>
    </row>
    <row r="57" spans="1:4">
      <c r="A57" s="24" t="s">
        <v>25</v>
      </c>
      <c r="B57" s="13"/>
      <c r="D57" s="13"/>
    </row>
    <row r="58" spans="1:4">
      <c r="A58" s="24" t="s">
        <v>26</v>
      </c>
      <c r="D58" s="13">
        <f>C50</f>
        <v>0</v>
      </c>
    </row>
    <row r="59" spans="1:4">
      <c r="A59" s="24" t="s">
        <v>27</v>
      </c>
    </row>
    <row r="60" spans="1:4">
      <c r="A60" s="24" t="s">
        <v>28</v>
      </c>
      <c r="D60" s="13">
        <f>C51+C52</f>
        <v>-15.209145600000001</v>
      </c>
    </row>
    <row r="61" spans="1:4">
      <c r="D61" s="25">
        <f>SUM(D54:D60)</f>
        <v>-15.209145600000001</v>
      </c>
    </row>
  </sheetData>
  <mergeCells count="5">
    <mergeCell ref="A4:H4"/>
    <mergeCell ref="A5:H5"/>
    <mergeCell ref="A7:H7"/>
    <mergeCell ref="A39:H39"/>
    <mergeCell ref="D10:D11"/>
  </mergeCells>
  <printOptions horizontalCentered="1"/>
  <pageMargins left="0.7" right="0.7" top="0.75" bottom="0.75" header="0.3" footer="0.3"/>
  <pageSetup scale="61" orientation="portrait" r:id="rId1"/>
  <headerFooter>
    <oddFooter>&amp;RExhibit JW-2
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1.08 LifeInsur</vt:lpstr>
      <vt:lpstr>'1.08 LifeInsur'!Print_Area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Patsy</cp:lastModifiedBy>
  <dcterms:created xsi:type="dcterms:W3CDTF">2023-07-10T14:02:46Z</dcterms:created>
  <dcterms:modified xsi:type="dcterms:W3CDTF">2023-07-11T13:15:13Z</dcterms:modified>
</cp:coreProperties>
</file>