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7340 - Taylor RECC\0002 2023 Rate Case\Drafts\Responses to 2nd DR\Request 12\"/>
    </mc:Choice>
  </mc:AlternateContent>
  <xr:revisionPtr revIDLastSave="0" documentId="8_{E23D2D90-9509-4CB8-9B51-4BEC322B811B}" xr6:coauthVersionLast="47" xr6:coauthVersionMax="47" xr10:uidLastSave="{00000000-0000-0000-0000-000000000000}"/>
  <bookViews>
    <workbookView xWindow="-98" yWindow="-98" windowWidth="20715" windowHeight="13276" xr2:uid="{4EA7E42C-862C-4683-862B-88942C7C549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F34" i="1"/>
  <c r="C33" i="1"/>
  <c r="C35" i="1" s="1"/>
  <c r="F14" i="1"/>
  <c r="F13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B5" i="1"/>
  <c r="B4" i="1"/>
  <c r="F33" i="1" l="1"/>
  <c r="F35" i="1" s="1"/>
  <c r="F37" i="1" s="1"/>
</calcChain>
</file>

<file path=xl/sharedStrings.xml><?xml version="1.0" encoding="utf-8"?>
<sst xmlns="http://schemas.openxmlformats.org/spreadsheetml/2006/main" count="56" uniqueCount="36">
  <si>
    <t>Interest Expense</t>
  </si>
  <si>
    <t>#</t>
  </si>
  <si>
    <t>Note #</t>
  </si>
  <si>
    <t>Lender</t>
  </si>
  <si>
    <t>Rate</t>
  </si>
  <si>
    <t>1-1</t>
  </si>
  <si>
    <t>FFB</t>
  </si>
  <si>
    <t>2-1</t>
  </si>
  <si>
    <t>3-2</t>
  </si>
  <si>
    <t>3-3</t>
  </si>
  <si>
    <t>3-4</t>
  </si>
  <si>
    <t>7-1</t>
  </si>
  <si>
    <t>RUS</t>
  </si>
  <si>
    <t>7-2</t>
  </si>
  <si>
    <t>7-3</t>
  </si>
  <si>
    <t>7-4</t>
  </si>
  <si>
    <t>7-5</t>
  </si>
  <si>
    <t>8-1</t>
  </si>
  <si>
    <t>8-2</t>
  </si>
  <si>
    <t>8-3</t>
  </si>
  <si>
    <t>9-1</t>
  </si>
  <si>
    <t>9-2</t>
  </si>
  <si>
    <t>RIML0654T06</t>
  </si>
  <si>
    <t>CoBank</t>
  </si>
  <si>
    <t>RIML0654T07</t>
  </si>
  <si>
    <t>RIML0654T08</t>
  </si>
  <si>
    <t>RIML0654T01</t>
  </si>
  <si>
    <t>RX0654T10</t>
  </si>
  <si>
    <t>RIML065T11</t>
  </si>
  <si>
    <t>LTD per Form 7</t>
  </si>
  <si>
    <t>Test Year Interest Expense</t>
  </si>
  <si>
    <t>Oustanding Principal 12/31/2021</t>
  </si>
  <si>
    <t>RIML0654T09</t>
  </si>
  <si>
    <t>Test Year Intest Expense</t>
  </si>
  <si>
    <t>RIML0654T05</t>
  </si>
  <si>
    <t>Exhibit 12 Reference Schedule:  1.03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</si>
</sst>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2" fillId="0" borderId="0" xfId="0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4" applyFont="1"/>
    <xf numFmtId="0" fontId="2" fillId="0" borderId="0" xfId="4" applyFont="1"/>
    <xf numFmtId="0" fontId="6" fillId="0" borderId="0" xfId="0" applyFont="1"/>
    <xf numFmtId="0" fontId="2" fillId="0" borderId="1" xfId="0" applyFont="1" applyBorder="1"/>
    <xf numFmtId="44" fontId="2" fillId="0" borderId="1" xfId="2" applyFont="1" applyBorder="1" applyAlignment="1" applyProtection="1">
      <alignment horizontal="center"/>
      <protection locked="0"/>
    </xf>
    <xf numFmtId="40" fontId="2" fillId="0" borderId="1" xfId="1" applyNumberFormat="1" applyFont="1" applyBorder="1" applyAlignment="1" applyProtection="1">
      <alignment horizontal="center" wrapText="1"/>
      <protection locked="0"/>
    </xf>
    <xf numFmtId="40" fontId="2" fillId="0" borderId="1" xfId="2" applyNumberFormat="1" applyFont="1" applyFill="1" applyBorder="1" applyAlignment="1">
      <alignment horizontal="center"/>
    </xf>
    <xf numFmtId="40" fontId="2" fillId="0" borderId="1" xfId="1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16" fontId="2" fillId="0" borderId="0" xfId="0" quotePrefix="1" applyNumberFormat="1" applyFont="1" applyAlignment="1">
      <alignment horizontal="center"/>
    </xf>
    <xf numFmtId="40" fontId="2" fillId="0" borderId="0" xfId="1" applyNumberFormat="1" applyFont="1" applyBorder="1" applyProtection="1">
      <protection locked="0"/>
    </xf>
    <xf numFmtId="40" fontId="2" fillId="0" borderId="0" xfId="1" applyNumberFormat="1" applyFont="1" applyFill="1" applyBorder="1" applyAlignment="1">
      <alignment horizontal="center"/>
    </xf>
    <xf numFmtId="164" fontId="2" fillId="0" borderId="0" xfId="3" applyNumberFormat="1" applyFont="1" applyBorder="1" applyAlignment="1" applyProtection="1">
      <alignment horizontal="center"/>
      <protection locked="0"/>
    </xf>
    <xf numFmtId="44" fontId="2" fillId="0" borderId="0" xfId="2" applyFont="1" applyBorder="1" applyProtection="1">
      <protection locked="0"/>
    </xf>
    <xf numFmtId="0" fontId="4" fillId="0" borderId="0" xfId="0" applyFont="1" applyAlignment="1">
      <alignment horizontal="center" wrapText="1"/>
    </xf>
    <xf numFmtId="0" fontId="4" fillId="0" borderId="0" xfId="0" quotePrefix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7" fillId="0" borderId="0" xfId="0" quotePrefix="1" applyFont="1" applyAlignment="1">
      <alignment horizontal="center"/>
    </xf>
    <xf numFmtId="40" fontId="2" fillId="0" borderId="0" xfId="1" applyNumberFormat="1" applyFont="1" applyFill="1" applyBorder="1" applyProtection="1">
      <protection locked="0"/>
    </xf>
    <xf numFmtId="164" fontId="2" fillId="0" borderId="0" xfId="3" applyNumberFormat="1" applyFont="1" applyFill="1" applyBorder="1" applyAlignment="1" applyProtection="1">
      <alignment horizontal="center"/>
      <protection locked="0"/>
    </xf>
    <xf numFmtId="44" fontId="2" fillId="0" borderId="0" xfId="2" applyFont="1" applyFill="1" applyBorder="1" applyProtection="1">
      <protection locked="0"/>
    </xf>
    <xf numFmtId="0" fontId="2" fillId="0" borderId="0" xfId="1" quotePrefix="1" applyNumberFormat="1" applyFont="1" applyBorder="1" applyAlignment="1" applyProtection="1">
      <alignment horizontal="center"/>
      <protection locked="0"/>
    </xf>
    <xf numFmtId="0" fontId="2" fillId="0" borderId="0" xfId="1" quotePrefix="1" applyNumberFormat="1" applyFont="1" applyFill="1" applyBorder="1" applyAlignment="1" applyProtection="1">
      <alignment horizontal="center"/>
      <protection locked="0"/>
    </xf>
    <xf numFmtId="40" fontId="2" fillId="0" borderId="0" xfId="0" applyNumberFormat="1" applyFont="1" applyProtection="1">
      <protection locked="0"/>
    </xf>
    <xf numFmtId="164" fontId="2" fillId="0" borderId="0" xfId="3" applyNumberFormat="1" applyFont="1" applyAlignment="1" applyProtection="1">
      <alignment horizontal="center"/>
      <protection locked="0"/>
    </xf>
    <xf numFmtId="0" fontId="2" fillId="0" borderId="0" xfId="1" quotePrefix="1" applyNumberFormat="1" applyFont="1" applyFill="1" applyBorder="1" applyAlignment="1">
      <alignment horizontal="center"/>
    </xf>
    <xf numFmtId="40" fontId="2" fillId="0" borderId="0" xfId="1" applyNumberFormat="1" applyFont="1" applyFill="1" applyBorder="1"/>
    <xf numFmtId="164" fontId="2" fillId="0" borderId="0" xfId="3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2" fillId="0" borderId="0" xfId="1" applyNumberFormat="1" applyFont="1" applyBorder="1"/>
    <xf numFmtId="164" fontId="2" fillId="0" borderId="0" xfId="3" applyNumberFormat="1" applyFont="1" applyBorder="1" applyAlignment="1">
      <alignment horizontal="center"/>
    </xf>
    <xf numFmtId="164" fontId="2" fillId="0" borderId="0" xfId="3" applyNumberFormat="1" applyFont="1" applyAlignment="1">
      <alignment horizontal="center"/>
    </xf>
    <xf numFmtId="165" fontId="2" fillId="0" borderId="0" xfId="1" applyNumberFormat="1" applyFont="1"/>
    <xf numFmtId="0" fontId="0" fillId="0" borderId="1" xfId="0" applyBorder="1" applyAlignment="1">
      <alignment horizontal="center"/>
    </xf>
    <xf numFmtId="40" fontId="2" fillId="0" borderId="1" xfId="1" applyNumberFormat="1" applyFont="1" applyFill="1" applyBorder="1" applyAlignment="1">
      <alignment horizontal="center"/>
    </xf>
    <xf numFmtId="164" fontId="2" fillId="0" borderId="1" xfId="3" applyNumberFormat="1" applyFont="1" applyBorder="1" applyAlignment="1">
      <alignment horizontal="center"/>
    </xf>
    <xf numFmtId="44" fontId="2" fillId="0" borderId="1" xfId="2" applyFont="1" applyBorder="1" applyProtection="1">
      <protection locked="0"/>
    </xf>
    <xf numFmtId="166" fontId="2" fillId="0" borderId="0" xfId="2" applyNumberFormat="1" applyFont="1" applyFill="1"/>
    <xf numFmtId="165" fontId="2" fillId="0" borderId="0" xfId="1" applyNumberFormat="1" applyFont="1" applyAlignment="1">
      <alignment horizontal="center"/>
    </xf>
    <xf numFmtId="44" fontId="2" fillId="0" borderId="0" xfId="0" applyNumberFormat="1" applyFont="1"/>
    <xf numFmtId="0" fontId="2" fillId="0" borderId="1" xfId="0" quotePrefix="1" applyFont="1" applyBorder="1" applyAlignment="1">
      <alignment horizontal="center"/>
    </xf>
    <xf numFmtId="166" fontId="2" fillId="0" borderId="1" xfId="2" applyNumberFormat="1" applyFont="1" applyFill="1" applyBorder="1"/>
    <xf numFmtId="165" fontId="2" fillId="0" borderId="1" xfId="1" applyNumberFormat="1" applyFont="1" applyBorder="1" applyAlignment="1">
      <alignment horizontal="center"/>
    </xf>
    <xf numFmtId="164" fontId="2" fillId="0" borderId="1" xfId="3" applyNumberFormat="1" applyFont="1" applyFill="1" applyBorder="1" applyAlignment="1">
      <alignment horizontal="center"/>
    </xf>
    <xf numFmtId="44" fontId="2" fillId="0" borderId="1" xfId="0" applyNumberFormat="1" applyFont="1" applyBorder="1"/>
    <xf numFmtId="0" fontId="2" fillId="0" borderId="0" xfId="0" quotePrefix="1" applyFont="1"/>
    <xf numFmtId="44" fontId="2" fillId="0" borderId="0" xfId="2" applyFont="1"/>
    <xf numFmtId="39" fontId="2" fillId="0" borderId="0" xfId="1" applyNumberFormat="1" applyFont="1" applyBorder="1"/>
    <xf numFmtId="39" fontId="2" fillId="0" borderId="1" xfId="1" applyNumberFormat="1" applyFont="1" applyBorder="1"/>
    <xf numFmtId="0" fontId="4" fillId="0" borderId="0" xfId="4" applyFont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6E37C157-6F1C-4965-8BC7-0310582F9AA2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Acct-Supervisor\RATE%20CASE%20INFO\TC%20RECC%20RATE%20CASE%20-%20TEST%20YEAR%202021\Pro%20Forma%20Adjustments\Copy%20of%20TCRECC-RevReq-2022-v4b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Adj List"/>
      <sheetName val="Adj BS"/>
      <sheetName val="Adj IS"/>
      <sheetName val="1.01 FAC"/>
      <sheetName val="1.02 ES"/>
      <sheetName val="1.03 Int Exp"/>
      <sheetName val="1.04 Depr"/>
      <sheetName val="1.05 ROW"/>
      <sheetName val="1.06 YearEndCust"/>
      <sheetName val="1.07 FEMA"/>
      <sheetName val="1.08 DonAdsDues"/>
      <sheetName val="1.09 Directors"/>
      <sheetName val="1.10 Wages &amp; Salaries"/>
      <sheetName val="1.11 401K"/>
      <sheetName val="1.12 Health"/>
      <sheetName val="1.13 RateCase"/>
      <sheetName val="1.14 PPP Loan"/>
      <sheetName val="1.15 GTCC"/>
    </sheetNames>
    <sheetDataSet>
      <sheetData sheetId="0">
        <row r="1">
          <cell r="A1" t="str">
            <v>TAYLOR COUNTY RECC</v>
          </cell>
        </row>
        <row r="3">
          <cell r="A3" t="str">
            <v>For the 12 Months Ended December 31,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40933-A482-4BE2-8D2C-9FAA1EC412BC}">
  <dimension ref="A1:O38"/>
  <sheetViews>
    <sheetView tabSelected="1" workbookViewId="0">
      <selection activeCell="B5" sqref="B5:F5"/>
    </sheetView>
  </sheetViews>
  <sheetFormatPr defaultColWidth="9.140625" defaultRowHeight="12.75" x14ac:dyDescent="0.2"/>
  <cols>
    <col min="1" max="1" width="4" style="1" customWidth="1"/>
    <col min="2" max="2" width="23.7109375" style="1" bestFit="1" customWidth="1"/>
    <col min="3" max="3" width="20.7109375" style="1" customWidth="1"/>
    <col min="4" max="4" width="12.28515625" style="1" customWidth="1"/>
    <col min="5" max="5" width="11.5703125" style="4" customWidth="1"/>
    <col min="6" max="6" width="16.7109375" style="1" customWidth="1"/>
    <col min="7" max="12" width="18.140625" style="1" customWidth="1"/>
    <col min="13" max="13" width="10.5703125" style="1" bestFit="1" customWidth="1"/>
    <col min="14" max="16384" width="9.140625" style="1"/>
  </cols>
  <sheetData>
    <row r="1" spans="1:15" x14ac:dyDescent="0.2">
      <c r="E1" s="2"/>
      <c r="F1" s="3" t="s">
        <v>35</v>
      </c>
      <c r="G1" s="3"/>
    </row>
    <row r="2" spans="1:15" x14ac:dyDescent="0.2">
      <c r="F2" s="5"/>
      <c r="G2" s="3"/>
      <c r="H2" s="3"/>
    </row>
    <row r="3" spans="1:15" x14ac:dyDescent="0.2">
      <c r="G3" s="3"/>
      <c r="H3" s="3"/>
    </row>
    <row r="4" spans="1:15" x14ac:dyDescent="0.2">
      <c r="B4" s="55" t="str">
        <f>[1]RevReq!A1</f>
        <v>TAYLOR COUNTY RECC</v>
      </c>
      <c r="C4" s="55"/>
      <c r="D4" s="55"/>
      <c r="E4" s="55"/>
      <c r="F4" s="55"/>
      <c r="G4" s="6"/>
      <c r="H4" s="6"/>
      <c r="I4" s="6"/>
      <c r="J4" s="6"/>
      <c r="K4" s="6"/>
      <c r="L4" s="6"/>
      <c r="M4" s="6"/>
      <c r="N4" s="6"/>
      <c r="O4" s="6"/>
    </row>
    <row r="5" spans="1:15" x14ac:dyDescent="0.2">
      <c r="B5" s="55" t="str">
        <f>[1]RevReq!A3</f>
        <v>For the 12 Months Ended December 31, 2021</v>
      </c>
      <c r="C5" s="55"/>
      <c r="D5" s="55"/>
      <c r="E5" s="55"/>
      <c r="F5" s="55"/>
      <c r="G5" s="6"/>
      <c r="H5" s="6"/>
      <c r="I5" s="6"/>
      <c r="J5" s="6"/>
      <c r="K5" s="6"/>
      <c r="L5" s="6"/>
    </row>
    <row r="7" spans="1:15" s="7" customFormat="1" x14ac:dyDescent="0.2">
      <c r="B7" s="56" t="s">
        <v>0</v>
      </c>
      <c r="C7" s="56"/>
      <c r="D7" s="56"/>
      <c r="E7" s="56"/>
      <c r="F7" s="56"/>
      <c r="G7" s="8"/>
      <c r="H7" s="8"/>
      <c r="I7" s="8"/>
      <c r="J7" s="8"/>
      <c r="K7" s="8"/>
      <c r="L7" s="8"/>
    </row>
    <row r="9" spans="1:15" ht="25.5" x14ac:dyDescent="0.2">
      <c r="A9" s="9" t="s">
        <v>1</v>
      </c>
      <c r="B9" s="10" t="s">
        <v>2</v>
      </c>
      <c r="C9" s="11" t="s">
        <v>31</v>
      </c>
      <c r="D9" s="12" t="s">
        <v>3</v>
      </c>
      <c r="E9" s="13" t="s">
        <v>4</v>
      </c>
      <c r="F9" s="11" t="s">
        <v>30</v>
      </c>
    </row>
    <row r="10" spans="1:15" x14ac:dyDescent="0.2">
      <c r="A10" s="14">
        <v>1</v>
      </c>
      <c r="B10" s="15" t="s">
        <v>5</v>
      </c>
      <c r="C10" s="16">
        <v>4436743.5999999996</v>
      </c>
      <c r="D10" s="17" t="s">
        <v>6</v>
      </c>
      <c r="E10" s="18">
        <v>3.3059999999999999E-2</v>
      </c>
      <c r="F10" s="19">
        <v>156978.37</v>
      </c>
      <c r="G10" s="20"/>
      <c r="H10" s="20"/>
      <c r="I10" s="20"/>
      <c r="J10" s="20"/>
      <c r="K10" s="20"/>
      <c r="L10" s="20"/>
    </row>
    <row r="11" spans="1:15" x14ac:dyDescent="0.2">
      <c r="A11" s="14">
        <f>A10+1</f>
        <v>2</v>
      </c>
      <c r="B11" s="15" t="s">
        <v>7</v>
      </c>
      <c r="C11" s="16">
        <v>4925364.58</v>
      </c>
      <c r="D11" s="17" t="s">
        <v>6</v>
      </c>
      <c r="E11" s="18">
        <v>4.0999999999999999E-4</v>
      </c>
      <c r="F11" s="19">
        <v>8695.02</v>
      </c>
      <c r="G11" s="21"/>
      <c r="H11" s="21"/>
      <c r="I11" s="21"/>
      <c r="J11" s="21"/>
      <c r="K11" s="21"/>
      <c r="L11" s="21"/>
    </row>
    <row r="12" spans="1:15" x14ac:dyDescent="0.2">
      <c r="A12" s="14">
        <f t="shared" ref="A12:A37" si="0">A11+1</f>
        <v>3</v>
      </c>
      <c r="B12" s="22" t="s">
        <v>8</v>
      </c>
      <c r="C12" s="16">
        <v>3741940.13</v>
      </c>
      <c r="D12" s="17" t="s">
        <v>6</v>
      </c>
      <c r="E12" s="18">
        <v>4.1000000000000002E-2</v>
      </c>
      <c r="F12" s="19">
        <v>6523.15</v>
      </c>
      <c r="G12" s="16"/>
      <c r="H12" s="16"/>
      <c r="I12" s="16"/>
      <c r="J12" s="16"/>
      <c r="K12" s="16"/>
      <c r="L12" s="16"/>
      <c r="M12" s="16"/>
    </row>
    <row r="13" spans="1:15" x14ac:dyDescent="0.2">
      <c r="A13" s="14">
        <f t="shared" si="0"/>
        <v>4</v>
      </c>
      <c r="B13" s="15" t="s">
        <v>9</v>
      </c>
      <c r="C13" s="16">
        <v>0</v>
      </c>
      <c r="D13" s="17" t="s">
        <v>6</v>
      </c>
      <c r="E13" s="18">
        <v>0</v>
      </c>
      <c r="F13" s="19">
        <f t="shared" ref="F13:F34" si="1">ROUND(C13*E13,20)</f>
        <v>0</v>
      </c>
      <c r="G13" s="16"/>
      <c r="H13" s="16"/>
      <c r="I13" s="16"/>
      <c r="J13" s="16"/>
      <c r="K13" s="16"/>
      <c r="L13" s="16"/>
    </row>
    <row r="14" spans="1:15" x14ac:dyDescent="0.2">
      <c r="A14" s="14">
        <f t="shared" si="0"/>
        <v>5</v>
      </c>
      <c r="B14" s="23" t="s">
        <v>10</v>
      </c>
      <c r="C14" s="16">
        <v>0</v>
      </c>
      <c r="D14" s="17" t="s">
        <v>6</v>
      </c>
      <c r="E14" s="18">
        <v>0</v>
      </c>
      <c r="F14" s="19">
        <f t="shared" si="1"/>
        <v>0</v>
      </c>
      <c r="G14" s="16"/>
      <c r="H14" s="16"/>
      <c r="I14" s="16"/>
      <c r="J14" s="16"/>
      <c r="K14" s="16"/>
      <c r="L14" s="16"/>
    </row>
    <row r="15" spans="1:15" x14ac:dyDescent="0.2">
      <c r="A15" s="14">
        <f t="shared" si="0"/>
        <v>6</v>
      </c>
      <c r="B15" s="23" t="s">
        <v>11</v>
      </c>
      <c r="C15" s="16">
        <v>488367.23</v>
      </c>
      <c r="D15" s="17" t="s">
        <v>12</v>
      </c>
      <c r="E15" s="18">
        <v>1.375E-2</v>
      </c>
      <c r="F15" s="19">
        <v>7092.2</v>
      </c>
      <c r="G15" s="16"/>
      <c r="H15" s="16"/>
      <c r="I15" s="16"/>
      <c r="J15" s="16"/>
      <c r="K15" s="16"/>
      <c r="L15" s="16"/>
    </row>
    <row r="16" spans="1:15" x14ac:dyDescent="0.2">
      <c r="A16" s="14">
        <f t="shared" si="0"/>
        <v>7</v>
      </c>
      <c r="B16" s="23" t="s">
        <v>13</v>
      </c>
      <c r="C16" s="16">
        <v>372512.92</v>
      </c>
      <c r="D16" s="17" t="s">
        <v>12</v>
      </c>
      <c r="E16" s="18">
        <v>5.3749999999999999E-2</v>
      </c>
      <c r="F16" s="19">
        <v>20943.080000000002</v>
      </c>
      <c r="G16" s="16"/>
      <c r="H16" s="16"/>
      <c r="I16" s="16"/>
      <c r="J16" s="16"/>
      <c r="K16" s="16"/>
      <c r="L16" s="16"/>
    </row>
    <row r="17" spans="1:13" x14ac:dyDescent="0.2">
      <c r="A17" s="14">
        <f t="shared" si="0"/>
        <v>8</v>
      </c>
      <c r="B17" s="23" t="s">
        <v>14</v>
      </c>
      <c r="C17" s="24">
        <v>166.94</v>
      </c>
      <c r="D17" s="17" t="s">
        <v>12</v>
      </c>
      <c r="E17" s="25">
        <v>1.375E-2</v>
      </c>
      <c r="F17" s="26">
        <v>2.42</v>
      </c>
      <c r="G17" s="24"/>
      <c r="H17" s="24"/>
      <c r="I17" s="24"/>
      <c r="J17" s="24"/>
      <c r="K17" s="24"/>
      <c r="L17" s="24"/>
    </row>
    <row r="18" spans="1:13" x14ac:dyDescent="0.2">
      <c r="A18" s="14">
        <f t="shared" si="0"/>
        <v>9</v>
      </c>
      <c r="B18" s="27" t="s">
        <v>15</v>
      </c>
      <c r="C18" s="16">
        <v>627027.14</v>
      </c>
      <c r="D18" s="17" t="s">
        <v>12</v>
      </c>
      <c r="E18" s="18">
        <v>1.375E-2</v>
      </c>
      <c r="F18" s="19">
        <v>9105.85</v>
      </c>
      <c r="G18" s="16"/>
      <c r="H18" s="16"/>
      <c r="I18" s="16"/>
      <c r="J18" s="16"/>
      <c r="K18" s="16"/>
      <c r="L18" s="16"/>
    </row>
    <row r="19" spans="1:13" x14ac:dyDescent="0.2">
      <c r="A19" s="14">
        <f t="shared" si="0"/>
        <v>10</v>
      </c>
      <c r="B19" s="27" t="s">
        <v>16</v>
      </c>
      <c r="C19" s="16">
        <v>116758.46</v>
      </c>
      <c r="D19" s="17" t="s">
        <v>12</v>
      </c>
      <c r="E19" s="18">
        <v>1.6250000000000001E-2</v>
      </c>
      <c r="F19" s="19">
        <v>2002.58</v>
      </c>
      <c r="G19" s="16"/>
      <c r="H19" s="16"/>
      <c r="I19" s="16"/>
      <c r="J19" s="16"/>
      <c r="K19" s="16"/>
      <c r="L19" s="16"/>
    </row>
    <row r="20" spans="1:13" x14ac:dyDescent="0.2">
      <c r="A20" s="14">
        <f t="shared" si="0"/>
        <v>11</v>
      </c>
      <c r="B20" s="27" t="s">
        <v>17</v>
      </c>
      <c r="C20" s="16">
        <v>789423.59</v>
      </c>
      <c r="D20" s="17" t="s">
        <v>12</v>
      </c>
      <c r="E20" s="18">
        <v>1.8749999999999999E-2</v>
      </c>
      <c r="F20" s="19">
        <v>15329.91</v>
      </c>
      <c r="G20" s="16"/>
      <c r="H20" s="16"/>
      <c r="I20" s="16"/>
      <c r="J20" s="16"/>
      <c r="K20" s="16"/>
      <c r="L20" s="16"/>
    </row>
    <row r="21" spans="1:13" x14ac:dyDescent="0.2">
      <c r="A21" s="14">
        <f t="shared" si="0"/>
        <v>12</v>
      </c>
      <c r="B21" s="28" t="s">
        <v>18</v>
      </c>
      <c r="C21" s="29">
        <v>247.35</v>
      </c>
      <c r="D21" s="17" t="s">
        <v>12</v>
      </c>
      <c r="E21" s="30">
        <v>2.5000000000000001E-3</v>
      </c>
      <c r="F21" s="19">
        <v>1.18</v>
      </c>
      <c r="G21" s="16"/>
      <c r="H21" s="16"/>
      <c r="I21" s="16"/>
      <c r="J21" s="16"/>
      <c r="K21" s="16"/>
      <c r="L21" s="16"/>
    </row>
    <row r="22" spans="1:13" x14ac:dyDescent="0.2">
      <c r="A22" s="14">
        <f t="shared" si="0"/>
        <v>13</v>
      </c>
      <c r="B22" s="27" t="s">
        <v>19</v>
      </c>
      <c r="C22" s="29">
        <v>876418.44</v>
      </c>
      <c r="D22" s="17" t="s">
        <v>12</v>
      </c>
      <c r="E22" s="30">
        <v>2.5000000000000001E-3</v>
      </c>
      <c r="F22" s="19">
        <v>4210.63</v>
      </c>
      <c r="G22" s="16"/>
      <c r="H22" s="16"/>
      <c r="I22" s="16"/>
      <c r="J22" s="16"/>
      <c r="K22" s="16"/>
      <c r="L22" s="16"/>
    </row>
    <row r="23" spans="1:13" x14ac:dyDescent="0.2">
      <c r="A23" s="14">
        <f t="shared" si="0"/>
        <v>14</v>
      </c>
      <c r="B23" s="27" t="s">
        <v>20</v>
      </c>
      <c r="C23" s="29">
        <v>476949.66</v>
      </c>
      <c r="D23" s="17" t="s">
        <v>12</v>
      </c>
      <c r="E23" s="30">
        <v>2.5000000000000001E-3</v>
      </c>
      <c r="F23" s="19">
        <v>2255.86</v>
      </c>
      <c r="G23" s="16"/>
      <c r="H23" s="16"/>
      <c r="I23" s="16"/>
      <c r="J23" s="16"/>
      <c r="K23" s="16"/>
      <c r="L23" s="16"/>
    </row>
    <row r="24" spans="1:13" x14ac:dyDescent="0.2">
      <c r="A24" s="14">
        <f t="shared" si="0"/>
        <v>15</v>
      </c>
      <c r="B24" s="31" t="s">
        <v>21</v>
      </c>
      <c r="C24" s="32">
        <v>457794.13</v>
      </c>
      <c r="D24" s="17" t="s">
        <v>12</v>
      </c>
      <c r="E24" s="33">
        <v>2.5000000000000001E-3</v>
      </c>
      <c r="F24" s="19">
        <v>1843.87</v>
      </c>
      <c r="G24" s="16"/>
      <c r="H24" s="16"/>
      <c r="I24" s="16"/>
      <c r="J24" s="16"/>
      <c r="K24" s="16"/>
      <c r="L24" s="16"/>
    </row>
    <row r="25" spans="1:13" ht="15" x14ac:dyDescent="0.25">
      <c r="A25" s="14">
        <f t="shared" si="0"/>
        <v>16</v>
      </c>
      <c r="B25" s="34" t="s">
        <v>34</v>
      </c>
      <c r="C25" s="35">
        <v>0</v>
      </c>
      <c r="D25" s="17" t="s">
        <v>23</v>
      </c>
      <c r="E25" s="36">
        <v>0</v>
      </c>
      <c r="F25" s="19">
        <v>373.72</v>
      </c>
      <c r="G25" s="16"/>
      <c r="H25" s="16"/>
      <c r="I25" s="16"/>
      <c r="J25" s="16"/>
      <c r="K25" s="16"/>
      <c r="L25" s="16"/>
    </row>
    <row r="26" spans="1:13" ht="15" x14ac:dyDescent="0.25">
      <c r="A26" s="14">
        <f t="shared" si="0"/>
        <v>17</v>
      </c>
      <c r="B26" s="34" t="s">
        <v>22</v>
      </c>
      <c r="C26" s="53">
        <v>183631.43</v>
      </c>
      <c r="D26" s="17" t="s">
        <v>23</v>
      </c>
      <c r="E26" s="36">
        <v>3.3099999999999997E-2</v>
      </c>
      <c r="F26" s="19">
        <v>7761.31</v>
      </c>
      <c r="G26" s="16"/>
      <c r="H26" s="16"/>
      <c r="I26" s="16"/>
      <c r="J26" s="16"/>
      <c r="K26" s="16"/>
      <c r="L26" s="16"/>
    </row>
    <row r="27" spans="1:13" ht="15" x14ac:dyDescent="0.25">
      <c r="A27" s="14">
        <f t="shared" si="0"/>
        <v>18</v>
      </c>
      <c r="B27" s="34" t="s">
        <v>24</v>
      </c>
      <c r="C27" s="53">
        <v>383679.34</v>
      </c>
      <c r="D27" s="17" t="s">
        <v>23</v>
      </c>
      <c r="E27" s="36">
        <v>3.8300000000000001E-2</v>
      </c>
      <c r="F27" s="19">
        <v>15943.08</v>
      </c>
      <c r="G27" s="29"/>
      <c r="H27" s="29"/>
      <c r="I27" s="29"/>
      <c r="J27" s="16"/>
      <c r="K27" s="16"/>
      <c r="L27" s="16"/>
      <c r="M27" s="16"/>
    </row>
    <row r="28" spans="1:13" ht="15" x14ac:dyDescent="0.25">
      <c r="A28" s="14">
        <f t="shared" si="0"/>
        <v>19</v>
      </c>
      <c r="B28" s="34" t="s">
        <v>25</v>
      </c>
      <c r="C28" s="53">
        <v>1228952.51</v>
      </c>
      <c r="D28" s="17" t="s">
        <v>23</v>
      </c>
      <c r="E28" s="37">
        <v>6.2100000000000002E-2</v>
      </c>
      <c r="F28" s="19">
        <v>66237.64</v>
      </c>
      <c r="G28" s="29"/>
      <c r="H28" s="29"/>
      <c r="I28" s="29"/>
      <c r="J28" s="16"/>
      <c r="K28" s="16"/>
      <c r="L28" s="16"/>
    </row>
    <row r="29" spans="1:13" ht="15" x14ac:dyDescent="0.25">
      <c r="A29" s="14">
        <f t="shared" si="0"/>
        <v>20</v>
      </c>
      <c r="B29" s="34" t="s">
        <v>26</v>
      </c>
      <c r="C29" s="53">
        <v>1040569.07</v>
      </c>
      <c r="D29" s="17" t="s">
        <v>23</v>
      </c>
      <c r="E29" s="37">
        <v>4.2599999999999999E-2</v>
      </c>
      <c r="F29" s="19">
        <v>46177.61</v>
      </c>
      <c r="G29" s="29"/>
      <c r="H29" s="29"/>
      <c r="I29" s="29"/>
      <c r="J29" s="16"/>
      <c r="K29" s="16"/>
      <c r="L29" s="16"/>
    </row>
    <row r="30" spans="1:13" ht="15" x14ac:dyDescent="0.25">
      <c r="A30" s="14">
        <f t="shared" si="0"/>
        <v>21</v>
      </c>
      <c r="B30" s="34" t="s">
        <v>32</v>
      </c>
      <c r="C30" s="53">
        <v>487656.52</v>
      </c>
      <c r="D30" s="17" t="s">
        <v>23</v>
      </c>
      <c r="E30" s="37">
        <v>6.6900000000000001E-2</v>
      </c>
      <c r="F30" s="19">
        <v>33769.96</v>
      </c>
      <c r="G30" s="29"/>
      <c r="H30" s="29"/>
      <c r="I30" s="29"/>
      <c r="J30" s="16"/>
      <c r="K30" s="16"/>
      <c r="L30" s="16"/>
    </row>
    <row r="31" spans="1:13" ht="15" x14ac:dyDescent="0.25">
      <c r="A31" s="14">
        <f t="shared" si="0"/>
        <v>22</v>
      </c>
      <c r="B31" s="34" t="s">
        <v>27</v>
      </c>
      <c r="C31" s="53">
        <v>1170395.8600000001</v>
      </c>
      <c r="D31" s="17" t="s">
        <v>23</v>
      </c>
      <c r="E31" s="37">
        <v>4.5199999999999997E-2</v>
      </c>
      <c r="F31" s="19">
        <v>60279.31</v>
      </c>
      <c r="G31" s="38"/>
      <c r="H31" s="38"/>
    </row>
    <row r="32" spans="1:13" ht="15" x14ac:dyDescent="0.25">
      <c r="A32" s="14">
        <f t="shared" si="0"/>
        <v>23</v>
      </c>
      <c r="B32" s="39" t="s">
        <v>28</v>
      </c>
      <c r="C32" s="54">
        <v>3773112.2</v>
      </c>
      <c r="D32" s="40" t="s">
        <v>23</v>
      </c>
      <c r="E32" s="41">
        <v>4.58E-2</v>
      </c>
      <c r="F32" s="42">
        <v>177143.02</v>
      </c>
      <c r="G32" s="38"/>
      <c r="H32" s="38"/>
    </row>
    <row r="33" spans="1:8" x14ac:dyDescent="0.2">
      <c r="A33" s="14">
        <f t="shared" si="0"/>
        <v>24</v>
      </c>
      <c r="B33" s="22" t="s">
        <v>29</v>
      </c>
      <c r="C33" s="43">
        <f>SUM(C10:C32)</f>
        <v>25577711.099999998</v>
      </c>
      <c r="D33" s="38"/>
      <c r="E33" s="44"/>
      <c r="F33" s="45">
        <f>SUM(F10:F32)</f>
        <v>642669.77</v>
      </c>
      <c r="G33" s="38"/>
      <c r="H33" s="38"/>
    </row>
    <row r="34" spans="1:8" x14ac:dyDescent="0.2">
      <c r="A34" s="14">
        <f t="shared" si="0"/>
        <v>25</v>
      </c>
      <c r="B34" s="46"/>
      <c r="C34" s="47">
        <v>0</v>
      </c>
      <c r="D34" s="48"/>
      <c r="E34" s="49">
        <v>0</v>
      </c>
      <c r="F34" s="50">
        <f t="shared" si="1"/>
        <v>0</v>
      </c>
      <c r="G34" s="38"/>
      <c r="H34" s="38"/>
    </row>
    <row r="35" spans="1:8" x14ac:dyDescent="0.2">
      <c r="A35" s="14">
        <f t="shared" si="0"/>
        <v>26</v>
      </c>
      <c r="B35" s="22"/>
      <c r="C35" s="43">
        <f>SUM(C33:C34)</f>
        <v>25577711.099999998</v>
      </c>
      <c r="D35" s="38"/>
      <c r="E35" s="44"/>
      <c r="F35" s="45">
        <f>SUM(F33:F34)</f>
        <v>642669.77</v>
      </c>
      <c r="G35" s="38"/>
      <c r="H35" s="38"/>
    </row>
    <row r="36" spans="1:8" x14ac:dyDescent="0.2">
      <c r="A36" s="14">
        <f t="shared" si="0"/>
        <v>27</v>
      </c>
      <c r="B36" s="51"/>
      <c r="C36" s="38"/>
      <c r="D36" s="38"/>
      <c r="E36" s="44"/>
      <c r="F36" s="38"/>
      <c r="G36" s="38"/>
      <c r="H36" s="38"/>
    </row>
    <row r="37" spans="1:8" x14ac:dyDescent="0.2">
      <c r="A37" s="14">
        <f t="shared" si="0"/>
        <v>28</v>
      </c>
      <c r="B37" s="44" t="s">
        <v>33</v>
      </c>
      <c r="F37" s="52">
        <f>F35</f>
        <v>642669.77</v>
      </c>
    </row>
    <row r="38" spans="1:8" x14ac:dyDescent="0.2">
      <c r="C38" s="38"/>
      <c r="D38" s="38"/>
      <c r="E38" s="44"/>
      <c r="F38" s="38"/>
      <c r="G38" s="38"/>
      <c r="H38" s="38"/>
    </row>
  </sheetData>
  <mergeCells count="3">
    <mergeCell ref="B4:F4"/>
    <mergeCell ref="B5:F5"/>
    <mergeCell ref="B7:F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Brittany Koenig</cp:lastModifiedBy>
  <dcterms:created xsi:type="dcterms:W3CDTF">2023-07-06T18:05:53Z</dcterms:created>
  <dcterms:modified xsi:type="dcterms:W3CDTF">2023-07-07T21:31:21Z</dcterms:modified>
</cp:coreProperties>
</file>