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44-READY\"/>
    </mc:Choice>
  </mc:AlternateContent>
  <xr:revisionPtr revIDLastSave="0" documentId="13_ncr:1_{A1FF47B4-E97C-46FB-BB5E-B784872BF498}" xr6:coauthVersionLast="47" xr6:coauthVersionMax="47" xr10:uidLastSave="{00000000-0000-0000-0000-000000000000}"/>
  <bookViews>
    <workbookView xWindow="-120" yWindow="-120" windowWidth="29040" windowHeight="15840" xr2:uid="{4068CE43-6B1D-4104-917B-8435340398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1" i="1" l="1"/>
  <c r="P60" i="1"/>
  <c r="P59" i="1"/>
  <c r="P56" i="1"/>
  <c r="P51" i="1"/>
  <c r="P46" i="1"/>
  <c r="P41" i="1"/>
  <c r="N41" i="1"/>
  <c r="P38" i="1"/>
  <c r="P37" i="1"/>
  <c r="N35" i="1"/>
  <c r="P35" i="1" s="1"/>
  <c r="P62" i="1" s="1"/>
  <c r="P65" i="1" s="1"/>
  <c r="P32" i="1"/>
  <c r="P26" i="1"/>
  <c r="P25" i="1"/>
  <c r="P23" i="1"/>
  <c r="P21" i="1"/>
  <c r="P27" i="1" s="1"/>
</calcChain>
</file>

<file path=xl/sharedStrings.xml><?xml version="1.0" encoding="utf-8"?>
<sst xmlns="http://schemas.openxmlformats.org/spreadsheetml/2006/main" count="127" uniqueCount="47">
  <si>
    <t>Taylor County Recc</t>
  </si>
  <si>
    <t>Case No: 2023-00147</t>
  </si>
  <si>
    <t>Request 44 Workpapers</t>
  </si>
  <si>
    <r>
      <t xml:space="preserve">                                                        </t>
    </r>
    <r>
      <rPr>
        <b/>
        <sz val="11"/>
        <color theme="1"/>
        <rFont val="Calibri"/>
        <family val="2"/>
        <scheme val="minor"/>
      </rPr>
      <t>Analysis Of Professional Services</t>
    </r>
  </si>
  <si>
    <t>Vendor #</t>
  </si>
  <si>
    <t>Name</t>
  </si>
  <si>
    <t xml:space="preserve">Invoice </t>
  </si>
  <si>
    <t>Account</t>
  </si>
  <si>
    <t>Date</t>
  </si>
  <si>
    <t>CK/ACH</t>
  </si>
  <si>
    <t xml:space="preserve">Amount </t>
  </si>
  <si>
    <t>Description</t>
  </si>
  <si>
    <t>Item</t>
  </si>
  <si>
    <t>Frost Brown</t>
  </si>
  <si>
    <t>Legal Services - Labor</t>
  </si>
  <si>
    <t>Legal</t>
  </si>
  <si>
    <t>Robert M Spragens, Jr</t>
  </si>
  <si>
    <t>SA00000000030248</t>
  </si>
  <si>
    <t>Retainer</t>
  </si>
  <si>
    <t>SA00000000030606</t>
  </si>
  <si>
    <t>SA00000000030603</t>
  </si>
  <si>
    <t>SA00000000030604</t>
  </si>
  <si>
    <t>Spragens &amp; Higdon PSC</t>
  </si>
  <si>
    <t>SA00000000030654</t>
  </si>
  <si>
    <t>Legal Services</t>
  </si>
  <si>
    <t>Legal Services-copies</t>
  </si>
  <si>
    <t>SA00000000030741</t>
  </si>
  <si>
    <t>SA00000000030812</t>
  </si>
  <si>
    <t>SA00000000030909</t>
  </si>
  <si>
    <t>Jones, Nale &amp; Mattingly PLC</t>
  </si>
  <si>
    <t>IRS Form 990</t>
  </si>
  <si>
    <t>Accounting</t>
  </si>
  <si>
    <t>May 2021 Audit</t>
  </si>
  <si>
    <t>McLean Engineering Co</t>
  </si>
  <si>
    <t>Attachment Management</t>
  </si>
  <si>
    <t>Engineering</t>
  </si>
  <si>
    <t>Attachment Management-Travel</t>
  </si>
  <si>
    <t>Patterson &amp; Dewar Engineers</t>
  </si>
  <si>
    <t>142.00/923.00</t>
  </si>
  <si>
    <t>WOI</t>
  </si>
  <si>
    <t>WOI-Travel</t>
  </si>
  <si>
    <t>107.00/923.00</t>
  </si>
  <si>
    <t>Power System Engineering INC</t>
  </si>
  <si>
    <t>Consulting Fees</t>
  </si>
  <si>
    <t>Total Professional Services</t>
  </si>
  <si>
    <t>Hours</t>
  </si>
  <si>
    <t>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</si>
</sst>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916A-3C30-4B3B-AB07-09E62FC52A84}">
  <dimension ref="A1:U66"/>
  <sheetViews>
    <sheetView tabSelected="1" workbookViewId="0">
      <selection activeCell="L9" sqref="L9"/>
    </sheetView>
  </sheetViews>
  <sheetFormatPr defaultRowHeight="15" x14ac:dyDescent="0.25"/>
  <cols>
    <col min="1" max="1" width="10.28515625" customWidth="1"/>
    <col min="2" max="2" width="1.7109375" customWidth="1"/>
    <col min="3" max="3" width="26.5703125" customWidth="1"/>
    <col min="4" max="4" width="17.140625" bestFit="1" customWidth="1"/>
    <col min="5" max="5" width="1.28515625" customWidth="1"/>
    <col min="6" max="6" width="14" style="2" customWidth="1"/>
    <col min="7" max="7" width="1.28515625" customWidth="1"/>
    <col min="8" max="8" width="10.7109375" bestFit="1" customWidth="1"/>
    <col min="9" max="9" width="1.28515625" customWidth="1"/>
    <col min="10" max="10" width="8" customWidth="1"/>
    <col min="11" max="11" width="1.28515625" customWidth="1"/>
    <col min="12" max="12" width="11.85546875" style="3" customWidth="1"/>
    <col min="13" max="13" width="1.28515625" customWidth="1"/>
    <col min="14" max="14" width="11.28515625" style="2" customWidth="1"/>
    <col min="15" max="15" width="1.5703125" customWidth="1"/>
    <col min="16" max="16" width="19.42578125" customWidth="1"/>
    <col min="17" max="17" width="1.42578125" customWidth="1"/>
    <col min="18" max="18" width="34" customWidth="1"/>
    <col min="19" max="19" width="16.140625" customWidth="1"/>
  </cols>
  <sheetData>
    <row r="1" spans="1:21" x14ac:dyDescent="0.25">
      <c r="D1" s="1"/>
    </row>
    <row r="2" spans="1:21" x14ac:dyDescent="0.25">
      <c r="A2" s="1" t="s">
        <v>0</v>
      </c>
      <c r="B2" s="1"/>
      <c r="C2" s="1"/>
    </row>
    <row r="3" spans="1:21" ht="15.75" x14ac:dyDescent="0.25">
      <c r="A3" s="1" t="s">
        <v>1</v>
      </c>
      <c r="B3" s="1"/>
      <c r="C3" s="1"/>
      <c r="Q3" s="4"/>
      <c r="U3" s="4"/>
    </row>
    <row r="4" spans="1:21" x14ac:dyDescent="0.25">
      <c r="A4" s="1" t="s">
        <v>2</v>
      </c>
    </row>
    <row r="5" spans="1:21" x14ac:dyDescent="0.25">
      <c r="A5" t="s">
        <v>3</v>
      </c>
      <c r="C5" s="1"/>
      <c r="D5" s="1"/>
      <c r="E5" s="1"/>
      <c r="F5" s="5"/>
    </row>
    <row r="8" spans="1:21" x14ac:dyDescent="0.25">
      <c r="A8" s="6" t="s">
        <v>4</v>
      </c>
      <c r="B8" s="7"/>
      <c r="C8" s="6" t="s">
        <v>5</v>
      </c>
      <c r="D8" s="6" t="s">
        <v>6</v>
      </c>
      <c r="E8" s="6"/>
      <c r="F8" s="8" t="s">
        <v>7</v>
      </c>
      <c r="G8" s="6"/>
      <c r="H8" s="6" t="s">
        <v>8</v>
      </c>
      <c r="I8" s="6"/>
      <c r="J8" s="6" t="s">
        <v>9</v>
      </c>
      <c r="K8" s="6"/>
      <c r="L8" s="9" t="s">
        <v>46</v>
      </c>
      <c r="M8" s="6"/>
      <c r="N8" s="8" t="s">
        <v>45</v>
      </c>
      <c r="O8" s="6"/>
      <c r="P8" s="9" t="s">
        <v>10</v>
      </c>
      <c r="R8" s="6" t="s">
        <v>11</v>
      </c>
      <c r="S8" s="6" t="s">
        <v>12</v>
      </c>
    </row>
    <row r="9" spans="1:21" x14ac:dyDescent="0.25">
      <c r="A9" s="7"/>
    </row>
    <row r="10" spans="1:21" x14ac:dyDescent="0.25">
      <c r="A10" s="7">
        <v>2007</v>
      </c>
      <c r="C10" t="s">
        <v>13</v>
      </c>
      <c r="D10">
        <v>210183134</v>
      </c>
      <c r="F10" s="2">
        <v>923</v>
      </c>
      <c r="H10" s="10">
        <v>44217</v>
      </c>
      <c r="J10">
        <v>98910</v>
      </c>
      <c r="L10" s="11"/>
      <c r="P10" s="3">
        <v>22153</v>
      </c>
      <c r="R10" t="s">
        <v>14</v>
      </c>
      <c r="S10" t="s">
        <v>15</v>
      </c>
    </row>
    <row r="11" spans="1:21" x14ac:dyDescent="0.25">
      <c r="A11" s="7"/>
      <c r="D11">
        <v>210186378</v>
      </c>
      <c r="F11" s="2">
        <v>923</v>
      </c>
      <c r="H11" s="10">
        <v>44237</v>
      </c>
      <c r="J11">
        <v>99013</v>
      </c>
      <c r="L11" s="11"/>
      <c r="P11" s="3">
        <v>3745</v>
      </c>
      <c r="R11" t="s">
        <v>14</v>
      </c>
      <c r="S11" t="s">
        <v>15</v>
      </c>
    </row>
    <row r="12" spans="1:21" x14ac:dyDescent="0.25">
      <c r="A12" s="7"/>
      <c r="D12">
        <v>210193079</v>
      </c>
      <c r="F12" s="2">
        <v>923</v>
      </c>
      <c r="H12" s="10">
        <v>44266</v>
      </c>
      <c r="J12">
        <v>99174</v>
      </c>
      <c r="L12" s="11"/>
      <c r="P12" s="3">
        <v>3477.5</v>
      </c>
      <c r="R12" t="s">
        <v>14</v>
      </c>
      <c r="S12" t="s">
        <v>15</v>
      </c>
    </row>
    <row r="13" spans="1:21" x14ac:dyDescent="0.25">
      <c r="A13" s="7"/>
      <c r="D13">
        <v>210898320</v>
      </c>
      <c r="F13" s="2">
        <v>923</v>
      </c>
      <c r="H13" s="10">
        <v>44294</v>
      </c>
      <c r="J13">
        <v>99388</v>
      </c>
      <c r="L13" s="11"/>
      <c r="P13" s="3">
        <v>14796.2</v>
      </c>
      <c r="R13" t="s">
        <v>14</v>
      </c>
      <c r="S13" t="s">
        <v>15</v>
      </c>
    </row>
    <row r="14" spans="1:21" x14ac:dyDescent="0.25">
      <c r="A14" s="7"/>
      <c r="D14">
        <v>210204595</v>
      </c>
      <c r="F14" s="2">
        <v>923</v>
      </c>
      <c r="H14" s="10">
        <v>44327</v>
      </c>
      <c r="J14">
        <v>99613</v>
      </c>
      <c r="L14" s="11"/>
      <c r="P14" s="3">
        <v>7906.35</v>
      </c>
      <c r="R14" t="s">
        <v>14</v>
      </c>
      <c r="S14" t="s">
        <v>15</v>
      </c>
    </row>
    <row r="15" spans="1:21" x14ac:dyDescent="0.25">
      <c r="A15" s="7"/>
      <c r="D15">
        <v>210212786</v>
      </c>
      <c r="F15" s="2">
        <v>923</v>
      </c>
      <c r="H15" s="10">
        <v>44363</v>
      </c>
      <c r="J15">
        <v>100049</v>
      </c>
      <c r="L15" s="11"/>
      <c r="P15" s="3">
        <v>3798.5</v>
      </c>
      <c r="R15" t="s">
        <v>14</v>
      </c>
      <c r="S15" t="s">
        <v>15</v>
      </c>
    </row>
    <row r="16" spans="1:21" x14ac:dyDescent="0.25">
      <c r="A16" s="7"/>
      <c r="D16">
        <v>210249887</v>
      </c>
      <c r="F16" s="2">
        <v>923</v>
      </c>
      <c r="H16" s="10">
        <v>44539</v>
      </c>
      <c r="J16">
        <v>101241</v>
      </c>
      <c r="L16" s="11"/>
      <c r="P16" s="3">
        <v>321</v>
      </c>
      <c r="R16" t="s">
        <v>14</v>
      </c>
      <c r="S16" t="s">
        <v>15</v>
      </c>
    </row>
    <row r="17" spans="1:19" x14ac:dyDescent="0.25">
      <c r="A17">
        <v>19007</v>
      </c>
      <c r="C17" t="s">
        <v>16</v>
      </c>
      <c r="D17" t="s">
        <v>17</v>
      </c>
      <c r="F17" s="2">
        <v>923</v>
      </c>
      <c r="H17" s="10">
        <v>44210</v>
      </c>
      <c r="J17">
        <v>98831</v>
      </c>
      <c r="P17" s="3">
        <v>150</v>
      </c>
      <c r="R17" t="s">
        <v>18</v>
      </c>
      <c r="S17" t="s">
        <v>15</v>
      </c>
    </row>
    <row r="18" spans="1:19" x14ac:dyDescent="0.25">
      <c r="D18" t="s">
        <v>19</v>
      </c>
      <c r="F18" s="2">
        <v>923</v>
      </c>
      <c r="H18" s="10">
        <v>44294</v>
      </c>
      <c r="J18">
        <v>99269</v>
      </c>
      <c r="P18" s="3">
        <v>150</v>
      </c>
      <c r="R18" t="s">
        <v>18</v>
      </c>
      <c r="S18" t="s">
        <v>15</v>
      </c>
    </row>
    <row r="19" spans="1:19" x14ac:dyDescent="0.25">
      <c r="D19" t="s">
        <v>20</v>
      </c>
      <c r="F19" s="2">
        <v>923</v>
      </c>
      <c r="H19" s="10">
        <v>44385</v>
      </c>
      <c r="J19">
        <v>100133</v>
      </c>
      <c r="P19" s="3">
        <v>150</v>
      </c>
      <c r="R19" t="s">
        <v>18</v>
      </c>
      <c r="S19" t="s">
        <v>15</v>
      </c>
    </row>
    <row r="20" spans="1:19" x14ac:dyDescent="0.25">
      <c r="D20" t="s">
        <v>21</v>
      </c>
      <c r="F20" s="2">
        <v>923</v>
      </c>
      <c r="H20" s="10">
        <v>44476</v>
      </c>
      <c r="J20">
        <v>100768</v>
      </c>
      <c r="P20" s="3">
        <v>150</v>
      </c>
      <c r="R20" t="s">
        <v>18</v>
      </c>
      <c r="S20" t="s">
        <v>15</v>
      </c>
    </row>
    <row r="21" spans="1:19" x14ac:dyDescent="0.25">
      <c r="A21">
        <v>19015</v>
      </c>
      <c r="C21" t="s">
        <v>22</v>
      </c>
      <c r="D21" s="12" t="s">
        <v>23</v>
      </c>
      <c r="F21" s="13">
        <v>923</v>
      </c>
      <c r="H21" s="14">
        <v>44287</v>
      </c>
      <c r="J21" s="12">
        <v>99274</v>
      </c>
      <c r="L21" s="3">
        <v>170</v>
      </c>
      <c r="N21" s="2">
        <v>7.25</v>
      </c>
      <c r="P21" s="3">
        <f>L21*N21</f>
        <v>1232.5</v>
      </c>
      <c r="R21" t="s">
        <v>24</v>
      </c>
      <c r="S21" t="s">
        <v>15</v>
      </c>
    </row>
    <row r="22" spans="1:19" x14ac:dyDescent="0.25">
      <c r="D22" s="12"/>
      <c r="F22" s="13"/>
      <c r="H22" s="14"/>
      <c r="J22" s="12"/>
      <c r="P22" s="3">
        <v>56.4</v>
      </c>
      <c r="R22" t="s">
        <v>25</v>
      </c>
      <c r="S22" t="s">
        <v>15</v>
      </c>
    </row>
    <row r="23" spans="1:19" x14ac:dyDescent="0.25">
      <c r="D23" s="12" t="s">
        <v>26</v>
      </c>
      <c r="F23" s="13">
        <v>923</v>
      </c>
      <c r="H23" s="14">
        <v>44378</v>
      </c>
      <c r="J23" s="12">
        <v>100138</v>
      </c>
      <c r="L23" s="3">
        <v>170</v>
      </c>
      <c r="N23" s="2">
        <v>11.6</v>
      </c>
      <c r="P23" s="3">
        <f>L23*N23</f>
        <v>1972</v>
      </c>
      <c r="R23" t="s">
        <v>24</v>
      </c>
      <c r="S23" t="s">
        <v>15</v>
      </c>
    </row>
    <row r="24" spans="1:19" x14ac:dyDescent="0.25">
      <c r="D24" s="12"/>
      <c r="F24" s="13"/>
      <c r="H24" s="14"/>
      <c r="J24" s="12"/>
      <c r="P24" s="3">
        <v>22.2</v>
      </c>
      <c r="R24" t="s">
        <v>25</v>
      </c>
      <c r="S24" t="s">
        <v>15</v>
      </c>
    </row>
    <row r="25" spans="1:19" x14ac:dyDescent="0.25">
      <c r="D25" t="s">
        <v>27</v>
      </c>
      <c r="F25" s="2">
        <v>923</v>
      </c>
      <c r="H25" s="10">
        <v>44469</v>
      </c>
      <c r="J25">
        <v>100773</v>
      </c>
      <c r="L25" s="3">
        <v>170</v>
      </c>
      <c r="N25" s="2">
        <v>18.399999999999999</v>
      </c>
      <c r="P25" s="3">
        <f>L25*N25</f>
        <v>3127.9999999999995</v>
      </c>
      <c r="R25" t="s">
        <v>24</v>
      </c>
      <c r="S25" t="s">
        <v>15</v>
      </c>
    </row>
    <row r="26" spans="1:19" x14ac:dyDescent="0.25">
      <c r="D26" t="s">
        <v>28</v>
      </c>
      <c r="F26" s="2">
        <v>923</v>
      </c>
      <c r="H26" s="10">
        <v>44561</v>
      </c>
      <c r="J26">
        <v>101455</v>
      </c>
      <c r="L26" s="3">
        <v>170</v>
      </c>
      <c r="N26" s="2">
        <v>5.85</v>
      </c>
      <c r="P26" s="15">
        <f>L26*N26</f>
        <v>994.49999999999989</v>
      </c>
      <c r="R26" t="s">
        <v>24</v>
      </c>
      <c r="S26" t="s">
        <v>15</v>
      </c>
    </row>
    <row r="27" spans="1:19" x14ac:dyDescent="0.25">
      <c r="H27" s="10"/>
      <c r="P27" s="3">
        <f>SUM(P10:P26)</f>
        <v>64203.149999999994</v>
      </c>
    </row>
    <row r="28" spans="1:19" x14ac:dyDescent="0.25">
      <c r="H28" s="10"/>
      <c r="P28" s="3"/>
    </row>
    <row r="29" spans="1:19" x14ac:dyDescent="0.25">
      <c r="H29" s="10"/>
      <c r="P29" s="3"/>
    </row>
    <row r="30" spans="1:19" x14ac:dyDescent="0.25">
      <c r="A30" s="7">
        <v>10035</v>
      </c>
      <c r="C30" t="s">
        <v>29</v>
      </c>
      <c r="D30">
        <v>128594</v>
      </c>
      <c r="F30" s="2">
        <v>923</v>
      </c>
      <c r="H30" s="10">
        <v>44348</v>
      </c>
      <c r="J30">
        <v>100054</v>
      </c>
      <c r="L30" s="11"/>
      <c r="P30" s="3">
        <v>800</v>
      </c>
      <c r="R30" t="s">
        <v>30</v>
      </c>
      <c r="S30" t="s">
        <v>31</v>
      </c>
    </row>
    <row r="31" spans="1:19" x14ac:dyDescent="0.25">
      <c r="A31" s="7"/>
      <c r="D31">
        <v>129424</v>
      </c>
      <c r="F31" s="2">
        <v>923</v>
      </c>
      <c r="G31" s="10">
        <v>44504</v>
      </c>
      <c r="H31" s="10">
        <v>44484</v>
      </c>
      <c r="J31">
        <v>100933</v>
      </c>
      <c r="L31" s="11"/>
      <c r="P31" s="15">
        <v>13750</v>
      </c>
      <c r="R31" t="s">
        <v>32</v>
      </c>
      <c r="S31" t="s">
        <v>31</v>
      </c>
    </row>
    <row r="32" spans="1:19" x14ac:dyDescent="0.25">
      <c r="A32" s="7"/>
      <c r="G32" s="10"/>
      <c r="H32" s="10"/>
      <c r="L32" s="11"/>
      <c r="P32" s="3">
        <f>SUM(P30:P31)</f>
        <v>14550</v>
      </c>
    </row>
    <row r="33" spans="1:19" x14ac:dyDescent="0.25">
      <c r="A33" s="7"/>
      <c r="G33" s="10"/>
      <c r="H33" s="10"/>
      <c r="L33" s="11"/>
      <c r="P33" s="3"/>
    </row>
    <row r="34" spans="1:19" x14ac:dyDescent="0.25">
      <c r="A34" s="7"/>
      <c r="G34" s="10"/>
      <c r="H34" s="10"/>
      <c r="L34" s="11"/>
      <c r="P34" s="3"/>
    </row>
    <row r="35" spans="1:19" x14ac:dyDescent="0.25">
      <c r="A35" s="16">
        <v>13064</v>
      </c>
      <c r="C35" s="17" t="s">
        <v>33</v>
      </c>
      <c r="D35" s="12">
        <v>10531</v>
      </c>
      <c r="F35" s="13">
        <v>923</v>
      </c>
      <c r="H35" s="14">
        <v>44500</v>
      </c>
      <c r="J35" s="12">
        <v>101042</v>
      </c>
      <c r="L35" s="11">
        <v>79</v>
      </c>
      <c r="N35" s="2">
        <f>5.25+6.75</f>
        <v>12</v>
      </c>
      <c r="P35" s="3">
        <f>L35*N35</f>
        <v>948</v>
      </c>
      <c r="R35" t="s">
        <v>34</v>
      </c>
      <c r="S35" t="s">
        <v>35</v>
      </c>
    </row>
    <row r="36" spans="1:19" x14ac:dyDescent="0.25">
      <c r="A36" s="17"/>
      <c r="C36" s="17"/>
      <c r="D36" s="12"/>
      <c r="F36" s="13"/>
      <c r="H36" s="14"/>
      <c r="J36" s="12"/>
      <c r="P36" s="3">
        <v>1267.24</v>
      </c>
      <c r="R36" t="s">
        <v>36</v>
      </c>
      <c r="S36" t="s">
        <v>35</v>
      </c>
    </row>
    <row r="37" spans="1:19" x14ac:dyDescent="0.25">
      <c r="A37" s="7"/>
      <c r="D37">
        <v>10607</v>
      </c>
      <c r="F37" s="2">
        <v>923</v>
      </c>
      <c r="H37" s="10">
        <v>44530</v>
      </c>
      <c r="J37">
        <v>101369</v>
      </c>
      <c r="L37" s="11">
        <v>79</v>
      </c>
      <c r="N37" s="2">
        <v>12.5</v>
      </c>
      <c r="P37" s="3">
        <f>L37*N37</f>
        <v>987.5</v>
      </c>
      <c r="R37" t="s">
        <v>34</v>
      </c>
      <c r="S37" t="s">
        <v>35</v>
      </c>
    </row>
    <row r="38" spans="1:19" x14ac:dyDescent="0.25">
      <c r="A38" s="7"/>
      <c r="D38">
        <v>10753</v>
      </c>
      <c r="F38" s="2">
        <v>923</v>
      </c>
      <c r="H38" s="10">
        <v>44561</v>
      </c>
      <c r="J38">
        <v>101510</v>
      </c>
      <c r="L38" s="11">
        <v>79</v>
      </c>
      <c r="N38" s="2">
        <v>3.75</v>
      </c>
      <c r="P38" s="3">
        <f>L38*N38</f>
        <v>296.25</v>
      </c>
      <c r="R38" t="s">
        <v>34</v>
      </c>
      <c r="S38" t="s">
        <v>35</v>
      </c>
    </row>
    <row r="39" spans="1:19" x14ac:dyDescent="0.25">
      <c r="A39" s="7">
        <v>16001</v>
      </c>
      <c r="C39" t="s">
        <v>37</v>
      </c>
      <c r="D39">
        <v>56603</v>
      </c>
      <c r="F39" s="2" t="s">
        <v>38</v>
      </c>
      <c r="H39" s="10">
        <v>44227</v>
      </c>
      <c r="J39">
        <v>99022</v>
      </c>
      <c r="L39" s="11"/>
      <c r="P39" s="3">
        <v>1088</v>
      </c>
      <c r="R39" t="s">
        <v>18</v>
      </c>
      <c r="S39" t="s">
        <v>35</v>
      </c>
    </row>
    <row r="40" spans="1:19" x14ac:dyDescent="0.25">
      <c r="A40" s="7"/>
      <c r="D40" s="17">
        <v>56965</v>
      </c>
      <c r="F40" s="2" t="s">
        <v>38</v>
      </c>
      <c r="H40" s="14">
        <v>44256</v>
      </c>
      <c r="J40" s="12">
        <v>99200</v>
      </c>
      <c r="L40" s="11"/>
      <c r="P40" s="3">
        <v>1088</v>
      </c>
      <c r="R40" t="s">
        <v>18</v>
      </c>
      <c r="S40" t="s">
        <v>35</v>
      </c>
    </row>
    <row r="41" spans="1:19" x14ac:dyDescent="0.25">
      <c r="D41" s="12">
        <v>57095</v>
      </c>
      <c r="F41" s="13">
        <v>107</v>
      </c>
      <c r="H41" s="14"/>
      <c r="J41" s="12"/>
      <c r="L41" s="3">
        <v>189</v>
      </c>
      <c r="N41" s="2">
        <f>32.5</f>
        <v>32.5</v>
      </c>
      <c r="P41" s="3">
        <f>L41*N41</f>
        <v>6142.5</v>
      </c>
      <c r="R41" t="s">
        <v>39</v>
      </c>
      <c r="S41" t="s">
        <v>35</v>
      </c>
    </row>
    <row r="42" spans="1:19" x14ac:dyDescent="0.25">
      <c r="D42" s="12"/>
      <c r="F42" s="13"/>
      <c r="H42" s="14"/>
      <c r="J42" s="12"/>
      <c r="P42" s="3">
        <v>279.88</v>
      </c>
      <c r="R42" t="s">
        <v>40</v>
      </c>
      <c r="S42" t="s">
        <v>35</v>
      </c>
    </row>
    <row r="43" spans="1:19" x14ac:dyDescent="0.25">
      <c r="A43" s="7"/>
      <c r="D43">
        <v>57297</v>
      </c>
      <c r="F43" s="2" t="s">
        <v>38</v>
      </c>
      <c r="H43" s="10">
        <v>44287</v>
      </c>
      <c r="J43">
        <v>99430</v>
      </c>
      <c r="L43" s="11"/>
      <c r="P43" s="3">
        <v>1088</v>
      </c>
      <c r="R43" t="s">
        <v>18</v>
      </c>
      <c r="S43" t="s">
        <v>35</v>
      </c>
    </row>
    <row r="44" spans="1:19" x14ac:dyDescent="0.25">
      <c r="D44">
        <v>57640</v>
      </c>
      <c r="F44" s="2">
        <v>923</v>
      </c>
      <c r="H44" s="10">
        <v>44316</v>
      </c>
      <c r="J44">
        <v>99629</v>
      </c>
      <c r="L44" s="11"/>
      <c r="P44" s="3">
        <v>1088</v>
      </c>
      <c r="R44" t="s">
        <v>18</v>
      </c>
      <c r="S44" t="s">
        <v>35</v>
      </c>
    </row>
    <row r="45" spans="1:19" x14ac:dyDescent="0.25">
      <c r="A45" s="7"/>
      <c r="D45">
        <v>58032</v>
      </c>
      <c r="F45" s="2">
        <v>923</v>
      </c>
      <c r="H45" s="10">
        <v>44347</v>
      </c>
      <c r="J45" s="12">
        <v>99980</v>
      </c>
      <c r="L45" s="11"/>
      <c r="P45" s="3">
        <v>1088</v>
      </c>
      <c r="R45" t="s">
        <v>18</v>
      </c>
      <c r="S45" t="s">
        <v>35</v>
      </c>
    </row>
    <row r="46" spans="1:19" x14ac:dyDescent="0.25">
      <c r="D46" s="12">
        <v>58144</v>
      </c>
      <c r="F46" s="13">
        <v>107</v>
      </c>
      <c r="H46" s="10">
        <v>44347</v>
      </c>
      <c r="J46" s="12"/>
      <c r="L46" s="3">
        <v>189</v>
      </c>
      <c r="N46" s="2">
        <v>31.5</v>
      </c>
      <c r="P46" s="3">
        <f>L46*N46</f>
        <v>5953.5</v>
      </c>
      <c r="R46" t="s">
        <v>39</v>
      </c>
      <c r="S46" t="s">
        <v>35</v>
      </c>
    </row>
    <row r="47" spans="1:19" x14ac:dyDescent="0.25">
      <c r="D47" s="12"/>
      <c r="F47" s="13"/>
      <c r="J47" s="12"/>
      <c r="P47" s="3">
        <v>261.02999999999997</v>
      </c>
      <c r="R47" t="s">
        <v>40</v>
      </c>
      <c r="S47" t="s">
        <v>35</v>
      </c>
    </row>
    <row r="48" spans="1:19" x14ac:dyDescent="0.25">
      <c r="D48" s="16">
        <v>58349</v>
      </c>
      <c r="F48" s="18">
        <v>107</v>
      </c>
      <c r="H48" s="10">
        <v>44377</v>
      </c>
      <c r="J48" s="16">
        <v>100168</v>
      </c>
      <c r="P48" s="3">
        <v>1088</v>
      </c>
      <c r="R48" t="s">
        <v>18</v>
      </c>
      <c r="S48" t="s">
        <v>35</v>
      </c>
    </row>
    <row r="49" spans="1:19" x14ac:dyDescent="0.25">
      <c r="D49" s="16">
        <v>58742</v>
      </c>
      <c r="F49" s="18">
        <v>107</v>
      </c>
      <c r="H49" s="10">
        <v>44409</v>
      </c>
      <c r="J49" s="16">
        <v>100479</v>
      </c>
      <c r="P49" s="3">
        <v>1088</v>
      </c>
      <c r="R49" t="s">
        <v>18</v>
      </c>
      <c r="S49" t="s">
        <v>35</v>
      </c>
    </row>
    <row r="50" spans="1:19" x14ac:dyDescent="0.25">
      <c r="D50" s="16">
        <v>59226</v>
      </c>
      <c r="F50" s="13">
        <v>107</v>
      </c>
      <c r="H50" s="14">
        <v>44439</v>
      </c>
      <c r="J50" s="12">
        <v>100703</v>
      </c>
      <c r="P50" s="3">
        <v>1088</v>
      </c>
      <c r="R50" t="s">
        <v>18</v>
      </c>
      <c r="S50" t="s">
        <v>35</v>
      </c>
    </row>
    <row r="51" spans="1:19" x14ac:dyDescent="0.25">
      <c r="D51" s="12">
        <v>59330</v>
      </c>
      <c r="F51" s="13"/>
      <c r="H51" s="14"/>
      <c r="J51" s="12"/>
      <c r="L51" s="3">
        <v>189</v>
      </c>
      <c r="N51" s="2">
        <v>33</v>
      </c>
      <c r="P51" s="3">
        <f>L51*N51</f>
        <v>6237</v>
      </c>
      <c r="R51" t="s">
        <v>39</v>
      </c>
      <c r="S51" t="s">
        <v>35</v>
      </c>
    </row>
    <row r="52" spans="1:19" x14ac:dyDescent="0.25">
      <c r="D52" s="12"/>
      <c r="F52" s="13"/>
      <c r="H52" s="14"/>
      <c r="J52" s="12"/>
      <c r="P52" s="3">
        <v>240.43</v>
      </c>
      <c r="R52" t="s">
        <v>40</v>
      </c>
      <c r="S52" t="s">
        <v>35</v>
      </c>
    </row>
    <row r="53" spans="1:19" x14ac:dyDescent="0.25">
      <c r="D53">
        <v>59540</v>
      </c>
      <c r="F53" s="2" t="s">
        <v>41</v>
      </c>
      <c r="H53" s="10">
        <v>44470</v>
      </c>
      <c r="J53">
        <v>100880</v>
      </c>
      <c r="L53" s="11"/>
      <c r="P53" s="3">
        <v>1088</v>
      </c>
      <c r="R53" t="s">
        <v>18</v>
      </c>
      <c r="S53" t="s">
        <v>35</v>
      </c>
    </row>
    <row r="54" spans="1:19" x14ac:dyDescent="0.25">
      <c r="D54">
        <v>59944</v>
      </c>
      <c r="F54" s="2">
        <v>923</v>
      </c>
      <c r="H54" s="10">
        <v>44500</v>
      </c>
      <c r="J54">
        <v>101043</v>
      </c>
      <c r="L54" s="11"/>
      <c r="P54" s="3">
        <v>1088</v>
      </c>
      <c r="R54" t="s">
        <v>18</v>
      </c>
      <c r="S54" t="s">
        <v>35</v>
      </c>
    </row>
    <row r="55" spans="1:19" x14ac:dyDescent="0.25">
      <c r="D55">
        <v>60292</v>
      </c>
      <c r="F55" s="2">
        <v>923</v>
      </c>
      <c r="H55" s="14">
        <v>44530</v>
      </c>
      <c r="J55" s="12">
        <v>101252</v>
      </c>
      <c r="P55" s="3">
        <v>1088</v>
      </c>
      <c r="R55" t="s">
        <v>18</v>
      </c>
      <c r="S55" t="s">
        <v>35</v>
      </c>
    </row>
    <row r="56" spans="1:19" x14ac:dyDescent="0.25">
      <c r="D56" s="12">
        <v>60423</v>
      </c>
      <c r="F56" s="13">
        <v>107</v>
      </c>
      <c r="H56" s="14"/>
      <c r="J56" s="12"/>
      <c r="L56" s="3">
        <v>189</v>
      </c>
      <c r="N56" s="2">
        <v>32</v>
      </c>
      <c r="P56" s="3">
        <f>L56*N56</f>
        <v>6048</v>
      </c>
      <c r="R56" t="s">
        <v>39</v>
      </c>
      <c r="S56" t="s">
        <v>35</v>
      </c>
    </row>
    <row r="57" spans="1:19" x14ac:dyDescent="0.25">
      <c r="D57" s="12"/>
      <c r="F57" s="13"/>
      <c r="H57" s="14"/>
      <c r="J57" s="12"/>
      <c r="P57" s="3">
        <v>127.13</v>
      </c>
      <c r="R57" t="s">
        <v>40</v>
      </c>
      <c r="S57" t="s">
        <v>35</v>
      </c>
    </row>
    <row r="58" spans="1:19" x14ac:dyDescent="0.25">
      <c r="D58">
        <v>60646</v>
      </c>
      <c r="F58" s="2">
        <v>923</v>
      </c>
      <c r="H58" s="10">
        <v>44561</v>
      </c>
      <c r="J58">
        <v>101512</v>
      </c>
      <c r="P58" s="3">
        <v>1088</v>
      </c>
      <c r="R58" t="s">
        <v>18</v>
      </c>
      <c r="S58" t="s">
        <v>35</v>
      </c>
    </row>
    <row r="59" spans="1:19" x14ac:dyDescent="0.25">
      <c r="A59">
        <v>16073</v>
      </c>
      <c r="C59" t="s">
        <v>42</v>
      </c>
      <c r="D59">
        <v>9037231</v>
      </c>
      <c r="F59" s="2">
        <v>923</v>
      </c>
      <c r="H59" s="10">
        <v>44409</v>
      </c>
      <c r="J59">
        <v>100525</v>
      </c>
      <c r="L59" s="3">
        <v>180</v>
      </c>
      <c r="N59" s="2">
        <v>12</v>
      </c>
      <c r="P59" s="3">
        <f t="shared" ref="P59:P60" si="0">L59*N59</f>
        <v>2160</v>
      </c>
      <c r="R59" t="s">
        <v>43</v>
      </c>
      <c r="S59" t="s">
        <v>35</v>
      </c>
    </row>
    <row r="60" spans="1:19" x14ac:dyDescent="0.25">
      <c r="D60">
        <v>9038708</v>
      </c>
      <c r="F60" s="2">
        <v>923</v>
      </c>
      <c r="H60" s="10">
        <v>44446</v>
      </c>
      <c r="J60">
        <v>100058</v>
      </c>
      <c r="L60" s="3">
        <v>180</v>
      </c>
      <c r="N60" s="2">
        <v>2.5</v>
      </c>
      <c r="P60" s="3">
        <f t="shared" si="0"/>
        <v>450</v>
      </c>
      <c r="R60" t="s">
        <v>43</v>
      </c>
      <c r="S60" t="s">
        <v>35</v>
      </c>
    </row>
    <row r="61" spans="1:19" x14ac:dyDescent="0.25">
      <c r="D61">
        <v>9039621</v>
      </c>
      <c r="F61" s="2">
        <v>923</v>
      </c>
      <c r="H61" s="10">
        <v>44531</v>
      </c>
      <c r="J61">
        <v>101218</v>
      </c>
      <c r="L61" s="3">
        <v>180</v>
      </c>
      <c r="N61" s="2">
        <v>3</v>
      </c>
      <c r="P61" s="15">
        <f>L61*N61</f>
        <v>540</v>
      </c>
      <c r="R61" t="s">
        <v>43</v>
      </c>
      <c r="S61" t="s">
        <v>35</v>
      </c>
    </row>
    <row r="62" spans="1:19" x14ac:dyDescent="0.25">
      <c r="H62" s="10"/>
      <c r="P62" s="3">
        <f>SUM(P35:P61)</f>
        <v>44994.46</v>
      </c>
    </row>
    <row r="63" spans="1:19" x14ac:dyDescent="0.25">
      <c r="H63" s="10"/>
      <c r="P63" s="3"/>
    </row>
    <row r="65" spans="3:16" ht="15.75" thickBot="1" x14ac:dyDescent="0.3">
      <c r="C65" t="s">
        <v>44</v>
      </c>
      <c r="P65" s="19">
        <f>P62+P32+P27</f>
        <v>123747.60999999999</v>
      </c>
    </row>
    <row r="66" spans="3:16" ht="15.75" thickTop="1" x14ac:dyDescent="0.25"/>
  </sheetData>
  <mergeCells count="27">
    <mergeCell ref="H55:H57"/>
    <mergeCell ref="J55:J57"/>
    <mergeCell ref="D56:D57"/>
    <mergeCell ref="F56:F57"/>
    <mergeCell ref="J45:J47"/>
    <mergeCell ref="D46:D47"/>
    <mergeCell ref="F46:F47"/>
    <mergeCell ref="F50:F52"/>
    <mergeCell ref="H50:H52"/>
    <mergeCell ref="J50:J52"/>
    <mergeCell ref="D51:D52"/>
    <mergeCell ref="D35:D36"/>
    <mergeCell ref="F35:F36"/>
    <mergeCell ref="H35:H36"/>
    <mergeCell ref="J35:J36"/>
    <mergeCell ref="H40:H42"/>
    <mergeCell ref="J40:J42"/>
    <mergeCell ref="D41:D42"/>
    <mergeCell ref="F41:F42"/>
    <mergeCell ref="D21:D22"/>
    <mergeCell ref="F21:F22"/>
    <mergeCell ref="H21:H22"/>
    <mergeCell ref="J21:J22"/>
    <mergeCell ref="D23:D24"/>
    <mergeCell ref="F23:F24"/>
    <mergeCell ref="H23:H24"/>
    <mergeCell ref="J23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2023-06-12T21:41:02Z</dcterms:created>
  <dcterms:modified xsi:type="dcterms:W3CDTF">2023-06-12T21:42:53Z</dcterms:modified>
</cp:coreProperties>
</file>