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internal\reh\RegulatoryRequest\Kentucky\IRP 2022\requests\"/>
    </mc:Choice>
  </mc:AlternateContent>
  <xr:revisionPtr revIDLastSave="0" documentId="8_{B648870B-61D0-45D2-B79B-B1E2035052C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EP DG Projection 040222" sheetId="3" r:id="rId1"/>
    <sheet name="History from Jacob C." sheetId="2" r:id="rId2"/>
    <sheet name="Combine EIA Res Com DG Fcst" sheetId="6" r:id="rId3"/>
    <sheet name="Table 21 Residential DG" sheetId="4" r:id="rId4"/>
    <sheet name="Table_21._Residential_Sector_DG" sheetId="7" r:id="rId5"/>
    <sheet name="Table 22 Commercial DG" sheetId="5" r:id="rId6"/>
    <sheet name="Table_22._Commercial_Sector_Ene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2" l="1"/>
  <c r="K5" i="2"/>
  <c r="L11" i="2"/>
  <c r="M11" i="2"/>
  <c r="N11" i="2"/>
  <c r="Y11" i="2"/>
  <c r="K11" i="2"/>
  <c r="K10" i="2"/>
  <c r="L10" i="2"/>
  <c r="M10" i="2"/>
  <c r="N10" i="2"/>
  <c r="O10" i="2"/>
  <c r="O11" i="2" s="1"/>
  <c r="P10" i="2"/>
  <c r="P11" i="2" s="1"/>
  <c r="Q10" i="2"/>
  <c r="Q11" i="2" s="1"/>
  <c r="R10" i="2"/>
  <c r="R11" i="2" s="1"/>
  <c r="S10" i="2"/>
  <c r="S11" i="2" s="1"/>
  <c r="T10" i="2"/>
  <c r="T11" i="2" s="1"/>
  <c r="U10" i="2"/>
  <c r="V10" i="2"/>
  <c r="V11" i="2" s="1"/>
  <c r="W10" i="2"/>
  <c r="W11" i="2" s="1"/>
  <c r="X10" i="2"/>
  <c r="X11" i="2" s="1"/>
  <c r="Y10" i="2"/>
  <c r="J10" i="2"/>
  <c r="J11" i="2" s="1"/>
  <c r="R5" i="2"/>
  <c r="S5" i="2"/>
  <c r="T5" i="2"/>
  <c r="U5" i="2"/>
  <c r="E4" i="2"/>
  <c r="F4" i="2"/>
  <c r="G4" i="2"/>
  <c r="H4" i="2"/>
  <c r="I4" i="2"/>
  <c r="J4" i="2"/>
  <c r="J5" i="2" s="1"/>
  <c r="K4" i="2"/>
  <c r="L4" i="2"/>
  <c r="L5" i="2" s="1"/>
  <c r="M4" i="2"/>
  <c r="M5" i="2" s="1"/>
  <c r="N4" i="2"/>
  <c r="N5" i="2" s="1"/>
  <c r="O4" i="2"/>
  <c r="O5" i="2" s="1"/>
  <c r="P4" i="2"/>
  <c r="P5" i="2" s="1"/>
  <c r="Q4" i="2"/>
  <c r="R4" i="2"/>
  <c r="S4" i="2"/>
  <c r="T4" i="2"/>
  <c r="U4" i="2"/>
  <c r="V4" i="2"/>
  <c r="V5" i="2" s="1"/>
  <c r="W4" i="2"/>
  <c r="W5" i="2" s="1"/>
  <c r="X4" i="2"/>
  <c r="X5" i="2" s="1"/>
  <c r="Y4" i="2"/>
  <c r="D4" i="2"/>
  <c r="C12" i="3"/>
  <c r="U11" i="2" l="1"/>
  <c r="Q5" i="2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C18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C14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C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C4" i="6"/>
  <c r="H96" i="7" l="1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G97" i="7"/>
  <c r="G96" i="7"/>
  <c r="N9" i="3" l="1"/>
  <c r="N11" i="3" s="1"/>
  <c r="J9" i="3" l="1"/>
  <c r="J11" i="3" s="1"/>
  <c r="K9" i="3"/>
  <c r="K11" i="3" s="1"/>
  <c r="L9" i="3"/>
  <c r="L11" i="3" s="1"/>
  <c r="M9" i="3"/>
  <c r="M11" i="3" s="1"/>
  <c r="G9" i="3"/>
  <c r="G11" i="3" s="1"/>
  <c r="H9" i="3"/>
  <c r="H11" i="3" s="1"/>
  <c r="C9" i="3"/>
  <c r="C11" i="3" s="1"/>
  <c r="I9" i="3"/>
  <c r="I11" i="3" s="1"/>
  <c r="D9" i="3"/>
  <c r="D11" i="3" s="1"/>
  <c r="D12" i="3" s="1"/>
  <c r="E9" i="3"/>
  <c r="E11" i="3" s="1"/>
  <c r="E12" i="3" s="1"/>
  <c r="F9" i="3"/>
  <c r="F11" i="3" s="1"/>
  <c r="F12" i="3" l="1"/>
  <c r="C3" i="3"/>
  <c r="C5" i="3" s="1"/>
  <c r="D3" i="3" l="1"/>
  <c r="D5" i="3" s="1"/>
  <c r="E3" i="3" l="1"/>
  <c r="E5" i="3" s="1"/>
  <c r="F3" i="3" l="1"/>
  <c r="F5" i="3" s="1"/>
  <c r="G3" i="3" l="1"/>
  <c r="G5" i="3" s="1"/>
  <c r="H3" i="3" l="1"/>
  <c r="H5" i="3" s="1"/>
  <c r="I3" i="3" l="1"/>
  <c r="I5" i="3" s="1"/>
  <c r="J3" i="3" l="1"/>
  <c r="J5" i="3" s="1"/>
  <c r="K3" i="3" l="1"/>
  <c r="K5" i="3" s="1"/>
  <c r="L3" i="3" l="1"/>
  <c r="L5" i="3" s="1"/>
  <c r="N3" i="3" l="1"/>
  <c r="N5" i="3" s="1"/>
  <c r="N14" i="3" s="1"/>
  <c r="M3" i="3"/>
  <c r="M5" i="3" s="1"/>
  <c r="G12" i="3" l="1"/>
  <c r="I12" i="3" l="1"/>
  <c r="H12" i="3"/>
  <c r="J12" i="3" l="1"/>
  <c r="L12" i="3" l="1"/>
  <c r="K12" i="3"/>
  <c r="M12" i="3" l="1"/>
  <c r="N12" i="3" l="1"/>
  <c r="AR8" i="3"/>
  <c r="E14" i="3"/>
  <c r="AF28" i="6"/>
  <c r="AE28" i="6"/>
  <c r="AD28" i="6"/>
  <c r="AC28" i="6"/>
  <c r="AD29" i="6" s="1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C24" i="6"/>
  <c r="D24" i="6"/>
  <c r="E24" i="6"/>
  <c r="F24" i="6"/>
  <c r="G24" i="6"/>
  <c r="G25" i="6" s="1"/>
  <c r="H24" i="6"/>
  <c r="I24" i="6"/>
  <c r="J24" i="6"/>
  <c r="J25" i="6" s="1"/>
  <c r="K24" i="6"/>
  <c r="L24" i="6"/>
  <c r="M24" i="6"/>
  <c r="N24" i="6"/>
  <c r="N25" i="6" s="1"/>
  <c r="O24" i="6"/>
  <c r="P24" i="6"/>
  <c r="Q24" i="6"/>
  <c r="R24" i="6"/>
  <c r="S24" i="6"/>
  <c r="T24" i="6"/>
  <c r="T25" i="6" s="1"/>
  <c r="U24" i="6"/>
  <c r="V24" i="6"/>
  <c r="W24" i="6"/>
  <c r="W25" i="6" s="1"/>
  <c r="X24" i="6"/>
  <c r="Y24" i="6"/>
  <c r="Z24" i="6"/>
  <c r="Z25" i="6" s="1"/>
  <c r="AA24" i="6"/>
  <c r="AB24" i="6"/>
  <c r="AB25" i="6" s="1"/>
  <c r="AC24" i="6"/>
  <c r="AD24" i="6"/>
  <c r="AD25" i="6" s="1"/>
  <c r="AE24" i="6"/>
  <c r="AF24" i="6"/>
  <c r="D19" i="6"/>
  <c r="L19" i="6"/>
  <c r="O19" i="6"/>
  <c r="R19" i="6"/>
  <c r="T19" i="6"/>
  <c r="AB19" i="6"/>
  <c r="AE19" i="6"/>
  <c r="F15" i="6"/>
  <c r="M15" i="6"/>
  <c r="Q15" i="6"/>
  <c r="S15" i="6"/>
  <c r="V15" i="6"/>
  <c r="AC15" i="6"/>
  <c r="K9" i="6"/>
  <c r="L9" i="6"/>
  <c r="M9" i="6"/>
  <c r="N9" i="6"/>
  <c r="S9" i="6"/>
  <c r="T9" i="6"/>
  <c r="Z9" i="6"/>
  <c r="AA9" i="6"/>
  <c r="AB9" i="6"/>
  <c r="AC9" i="6"/>
  <c r="AD9" i="6"/>
  <c r="AE9" i="6"/>
  <c r="K5" i="6"/>
  <c r="M5" i="6"/>
  <c r="N5" i="6"/>
  <c r="O5" i="6"/>
  <c r="P5" i="6"/>
  <c r="Q5" i="6"/>
  <c r="R5" i="6"/>
  <c r="AA5" i="6"/>
  <c r="AB5" i="6"/>
  <c r="AC5" i="6"/>
  <c r="AD5" i="6"/>
  <c r="AE5" i="6"/>
  <c r="AF5" i="6"/>
  <c r="B18" i="6"/>
  <c r="C19" i="6" s="1"/>
  <c r="B14" i="6"/>
  <c r="B8" i="6"/>
  <c r="C9" i="6" s="1"/>
  <c r="B4" i="6"/>
  <c r="Z5" i="6"/>
  <c r="Y5" i="6"/>
  <c r="X5" i="6"/>
  <c r="W5" i="6"/>
  <c r="V5" i="6"/>
  <c r="U5" i="6"/>
  <c r="T5" i="6"/>
  <c r="L5" i="6"/>
  <c r="J5" i="6"/>
  <c r="I5" i="6"/>
  <c r="H5" i="6"/>
  <c r="G5" i="6"/>
  <c r="F5" i="6"/>
  <c r="E5" i="6"/>
  <c r="D5" i="6"/>
  <c r="AF9" i="6"/>
  <c r="Y9" i="6"/>
  <c r="X9" i="6"/>
  <c r="W9" i="6"/>
  <c r="V9" i="6"/>
  <c r="U9" i="6"/>
  <c r="Q9" i="6"/>
  <c r="P9" i="6"/>
  <c r="O9" i="6"/>
  <c r="J9" i="6"/>
  <c r="I9" i="6"/>
  <c r="H9" i="6"/>
  <c r="G9" i="6"/>
  <c r="F9" i="6"/>
  <c r="E9" i="6"/>
  <c r="D9" i="6"/>
  <c r="AF15" i="6"/>
  <c r="AE15" i="6"/>
  <c r="AD15" i="6"/>
  <c r="AB15" i="6"/>
  <c r="AA15" i="6"/>
  <c r="Z15" i="6"/>
  <c r="Y15" i="6"/>
  <c r="X15" i="6"/>
  <c r="W15" i="6"/>
  <c r="T15" i="6"/>
  <c r="P15" i="6"/>
  <c r="O15" i="6"/>
  <c r="N15" i="6"/>
  <c r="L15" i="6"/>
  <c r="K15" i="6"/>
  <c r="J15" i="6"/>
  <c r="I15" i="6"/>
  <c r="H15" i="6"/>
  <c r="G15" i="6"/>
  <c r="D15" i="6"/>
  <c r="C15" i="6"/>
  <c r="AF19" i="6"/>
  <c r="AC19" i="6"/>
  <c r="Z19" i="6"/>
  <c r="Y19" i="6"/>
  <c r="X19" i="6"/>
  <c r="W19" i="6"/>
  <c r="V19" i="6"/>
  <c r="U19" i="6"/>
  <c r="S19" i="6"/>
  <c r="Q19" i="6"/>
  <c r="P19" i="6"/>
  <c r="N19" i="6"/>
  <c r="M19" i="6"/>
  <c r="J19" i="6"/>
  <c r="I19" i="6"/>
  <c r="H19" i="6"/>
  <c r="G19" i="6"/>
  <c r="F19" i="6"/>
  <c r="E19" i="6"/>
  <c r="D25" i="6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D126" i="4"/>
  <c r="D125" i="4"/>
  <c r="Y29" i="6" l="1"/>
  <c r="AA25" i="6"/>
  <c r="K25" i="6"/>
  <c r="D14" i="3"/>
  <c r="D6" i="3"/>
  <c r="M25" i="6"/>
  <c r="X29" i="6"/>
  <c r="B24" i="6"/>
  <c r="C25" i="6" s="1"/>
  <c r="AA29" i="6"/>
  <c r="H25" i="6"/>
  <c r="U25" i="6"/>
  <c r="E25" i="6"/>
  <c r="P29" i="6"/>
  <c r="AF29" i="6"/>
  <c r="B28" i="6"/>
  <c r="C29" i="6" s="1"/>
  <c r="F29" i="6"/>
  <c r="Y25" i="6"/>
  <c r="H29" i="6"/>
  <c r="K29" i="6"/>
  <c r="L29" i="6"/>
  <c r="M29" i="6"/>
  <c r="O29" i="6"/>
  <c r="AE29" i="6"/>
  <c r="P25" i="6"/>
  <c r="AF25" i="6"/>
  <c r="AC25" i="6"/>
  <c r="Z29" i="6"/>
  <c r="AB29" i="6"/>
  <c r="N29" i="6"/>
  <c r="J29" i="6"/>
  <c r="I29" i="6"/>
  <c r="S29" i="6"/>
  <c r="V25" i="6"/>
  <c r="F25" i="6"/>
  <c r="L25" i="6"/>
  <c r="R25" i="6"/>
  <c r="Q25" i="6"/>
  <c r="V29" i="6"/>
  <c r="U29" i="6"/>
  <c r="W29" i="6"/>
  <c r="AC29" i="6"/>
  <c r="E29" i="6"/>
  <c r="Q29" i="6"/>
  <c r="D29" i="6"/>
  <c r="T29" i="6"/>
  <c r="AE25" i="6"/>
  <c r="O25" i="6"/>
  <c r="O3" i="3"/>
  <c r="O9" i="3"/>
  <c r="X25" i="6"/>
  <c r="I25" i="6"/>
  <c r="F14" i="3"/>
  <c r="H14" i="3"/>
  <c r="J14" i="3"/>
  <c r="I14" i="3"/>
  <c r="E6" i="3"/>
  <c r="K14" i="3"/>
  <c r="R29" i="6"/>
  <c r="G29" i="6"/>
  <c r="S25" i="6"/>
  <c r="K19" i="6"/>
  <c r="AA19" i="6"/>
  <c r="AD19" i="6"/>
  <c r="E15" i="6"/>
  <c r="U15" i="6"/>
  <c r="R15" i="6"/>
  <c r="R9" i="6"/>
  <c r="S5" i="6"/>
  <c r="C5" i="6"/>
  <c r="P9" i="3" l="1"/>
  <c r="P11" i="3" s="1"/>
  <c r="O11" i="3"/>
  <c r="P3" i="3"/>
  <c r="P5" i="3" s="1"/>
  <c r="O5" i="3"/>
  <c r="F6" i="3"/>
  <c r="G6" i="3"/>
  <c r="G14" i="3"/>
  <c r="C14" i="3"/>
  <c r="N6" i="3"/>
  <c r="L6" i="3"/>
  <c r="L14" i="3"/>
  <c r="M6" i="3"/>
  <c r="M14" i="3"/>
  <c r="Q9" i="3"/>
  <c r="Q3" i="3"/>
  <c r="H6" i="3"/>
  <c r="I6" i="3"/>
  <c r="J6" i="3"/>
  <c r="K6" i="3"/>
  <c r="R9" i="3" l="1"/>
  <c r="Q11" i="3"/>
  <c r="R3" i="3"/>
  <c r="Q5" i="3"/>
  <c r="O6" i="3"/>
  <c r="S9" i="3" l="1"/>
  <c r="R11" i="3"/>
  <c r="S3" i="3"/>
  <c r="R5" i="3"/>
  <c r="Q6" i="3"/>
  <c r="P14" i="3"/>
  <c r="P12" i="3"/>
  <c r="Q14" i="3"/>
  <c r="P6" i="3"/>
  <c r="O12" i="3"/>
  <c r="R6" i="3"/>
  <c r="O14" i="3"/>
  <c r="Q12" i="3"/>
  <c r="T9" i="3" l="1"/>
  <c r="S11" i="3"/>
  <c r="T3" i="3"/>
  <c r="S5" i="3"/>
  <c r="S6" i="3" s="1"/>
  <c r="R12" i="3"/>
  <c r="R14" i="3"/>
  <c r="U9" i="3" l="1"/>
  <c r="T11" i="3"/>
  <c r="U3" i="3"/>
  <c r="T5" i="3"/>
  <c r="T6" i="3" s="1"/>
  <c r="S12" i="3"/>
  <c r="S14" i="3"/>
  <c r="V9" i="3" l="1"/>
  <c r="U11" i="3"/>
  <c r="V3" i="3"/>
  <c r="U5" i="3"/>
  <c r="U6" i="3" s="1"/>
  <c r="T12" i="3"/>
  <c r="T14" i="3"/>
  <c r="W9" i="3" l="1"/>
  <c r="V11" i="3"/>
  <c r="W3" i="3"/>
  <c r="V5" i="3"/>
  <c r="V6" i="3" s="1"/>
  <c r="U12" i="3"/>
  <c r="U14" i="3"/>
  <c r="X9" i="3" l="1"/>
  <c r="W11" i="3"/>
  <c r="X3" i="3"/>
  <c r="W5" i="3"/>
  <c r="W6" i="3" s="1"/>
  <c r="V12" i="3"/>
  <c r="V14" i="3"/>
  <c r="Y9" i="3" l="1"/>
  <c r="X11" i="3"/>
  <c r="Y3" i="3"/>
  <c r="X5" i="3"/>
  <c r="X6" i="3" s="1"/>
  <c r="W12" i="3"/>
  <c r="W14" i="3"/>
  <c r="X12" i="3"/>
  <c r="Z9" i="3" l="1"/>
  <c r="Y11" i="3"/>
  <c r="Z3" i="3"/>
  <c r="Y5" i="3"/>
  <c r="Y6" i="3" s="1"/>
  <c r="Y12" i="3"/>
  <c r="AA9" i="3" l="1"/>
  <c r="Z11" i="3"/>
  <c r="AA3" i="3"/>
  <c r="Z5" i="3"/>
  <c r="Z6" i="3" s="1"/>
  <c r="Z12" i="3"/>
  <c r="AB9" i="3" l="1"/>
  <c r="AA11" i="3"/>
  <c r="AB3" i="3"/>
  <c r="AA5" i="3"/>
  <c r="AA6" i="3" s="1"/>
  <c r="AA12" i="3"/>
  <c r="AC9" i="3" l="1"/>
  <c r="AB11" i="3"/>
  <c r="AC3" i="3"/>
  <c r="AB5" i="3"/>
  <c r="AB6" i="3" s="1"/>
  <c r="AB12" i="3"/>
  <c r="AD9" i="3" l="1"/>
  <c r="AC11" i="3"/>
  <c r="AD3" i="3"/>
  <c r="AC5" i="3"/>
  <c r="AC6" i="3" s="1"/>
  <c r="AC12" i="3"/>
  <c r="AE9" i="3" l="1"/>
  <c r="AD11" i="3"/>
  <c r="AE3" i="3"/>
  <c r="AD5" i="3"/>
  <c r="AD6" i="3" s="1"/>
  <c r="AD12" i="3"/>
  <c r="AF9" i="3" l="1"/>
  <c r="AE11" i="3"/>
  <c r="AF3" i="3"/>
  <c r="AE5" i="3"/>
  <c r="AE6" i="3" s="1"/>
  <c r="AE12" i="3"/>
  <c r="AG9" i="3" l="1"/>
  <c r="AF11" i="3"/>
  <c r="AG3" i="3"/>
  <c r="AF5" i="3"/>
  <c r="AF6" i="3" s="1"/>
  <c r="AF12" i="3"/>
  <c r="AH9" i="3" l="1"/>
  <c r="AG11" i="3"/>
  <c r="AH3" i="3"/>
  <c r="AG5" i="3"/>
  <c r="AG6" i="3" s="1"/>
  <c r="AG12" i="3"/>
  <c r="AI9" i="3" l="1"/>
  <c r="AH11" i="3"/>
  <c r="AI3" i="3"/>
  <c r="AH5" i="3"/>
  <c r="AH6" i="3" s="1"/>
  <c r="AH12" i="3"/>
  <c r="AJ9" i="3" l="1"/>
  <c r="AI11" i="3"/>
  <c r="AJ3" i="3"/>
  <c r="AI5" i="3"/>
  <c r="AI6" i="3" s="1"/>
  <c r="AI12" i="3"/>
  <c r="AK9" i="3" l="1"/>
  <c r="AJ11" i="3"/>
  <c r="AK3" i="3"/>
  <c r="AJ5" i="3"/>
  <c r="AJ6" i="3" s="1"/>
  <c r="AJ12" i="3"/>
  <c r="AL9" i="3" l="1"/>
  <c r="AK11" i="3"/>
  <c r="AL3" i="3"/>
  <c r="AK5" i="3"/>
  <c r="AK6" i="3" s="1"/>
  <c r="AK12" i="3"/>
  <c r="AM9" i="3" l="1"/>
  <c r="AL11" i="3"/>
  <c r="AM3" i="3"/>
  <c r="AL5" i="3"/>
  <c r="AL6" i="3" s="1"/>
  <c r="AL12" i="3"/>
  <c r="AN9" i="3" l="1"/>
  <c r="AM11" i="3"/>
  <c r="AN3" i="3"/>
  <c r="AM5" i="3"/>
  <c r="AM6" i="3" s="1"/>
  <c r="AM12" i="3"/>
  <c r="AO9" i="3" l="1"/>
  <c r="AN11" i="3"/>
  <c r="AO3" i="3"/>
  <c r="AN5" i="3"/>
  <c r="AN6" i="3" s="1"/>
  <c r="AN12" i="3"/>
  <c r="AP9" i="3" l="1"/>
  <c r="AO11" i="3"/>
  <c r="AP3" i="3"/>
  <c r="AO5" i="3"/>
  <c r="AO6" i="3" s="1"/>
  <c r="AO12" i="3"/>
  <c r="AQ9" i="3" l="1"/>
  <c r="AP11" i="3"/>
  <c r="AQ3" i="3"/>
  <c r="AP5" i="3"/>
  <c r="AP6" i="3" s="1"/>
  <c r="AP12" i="3"/>
  <c r="AR9" i="3" l="1"/>
  <c r="AQ11" i="3"/>
  <c r="AR3" i="3"/>
  <c r="AQ5" i="3"/>
  <c r="AR5" i="3"/>
  <c r="AQ6" i="3"/>
  <c r="AR6" i="3" s="1"/>
  <c r="AR11" i="3"/>
  <c r="AQ12" i="3" l="1"/>
  <c r="AR12" i="3" s="1"/>
</calcChain>
</file>

<file path=xl/sharedStrings.xml><?xml version="1.0" encoding="utf-8"?>
<sst xmlns="http://schemas.openxmlformats.org/spreadsheetml/2006/main" count="1049" uniqueCount="689">
  <si>
    <t>Reference case</t>
  </si>
  <si>
    <t>Residential</t>
  </si>
  <si>
    <t>Commercial</t>
  </si>
  <si>
    <t>TOTAL IN SERVICE DERs</t>
  </si>
  <si>
    <t>KY</t>
  </si>
  <si>
    <t>Kentucky Power</t>
  </si>
  <si>
    <t>Total DERs</t>
  </si>
  <si>
    <t>Annual Addition</t>
  </si>
  <si>
    <t>TOTAL IN SERVICE CAPACITY (kW)</t>
  </si>
  <si>
    <t>Total Capacity (kW)</t>
  </si>
  <si>
    <t>Annual Addition (kW)</t>
  </si>
  <si>
    <t>ref2021.d113020a</t>
  </si>
  <si>
    <t>Report</t>
  </si>
  <si>
    <t>Annual Energy Outlook 2021</t>
  </si>
  <si>
    <t>Scenario</t>
  </si>
  <si>
    <t>ref2021</t>
  </si>
  <si>
    <t>Datekey</t>
  </si>
  <si>
    <t>d113020a</t>
  </si>
  <si>
    <t>Release Date</t>
  </si>
  <si>
    <t xml:space="preserve"> January 2021</t>
  </si>
  <si>
    <t>RST000</t>
  </si>
  <si>
    <t>21. Residential Sector Equipment Stock and Efficiency, and Distributed Generation</t>
  </si>
  <si>
    <t>Compound</t>
  </si>
  <si>
    <t xml:space="preserve"> Growth </t>
  </si>
  <si>
    <t xml:space="preserve">2020-2050 </t>
  </si>
  <si>
    <t xml:space="preserve"> Equipment Stock Data</t>
  </si>
  <si>
    <t>(percent)</t>
  </si>
  <si>
    <t>Equipment Stock (million units)</t>
  </si>
  <si>
    <t xml:space="preserve"> Main Space Heaters</t>
  </si>
  <si>
    <t>RST000:ba_ElectricHeatP</t>
  </si>
  <si>
    <t xml:space="preserve">   Electric Heat Pumps</t>
  </si>
  <si>
    <t>RST000:ba_ElectricOther</t>
  </si>
  <si>
    <t xml:space="preserve">   Electric Other</t>
  </si>
  <si>
    <t>RST000:ba_NaturalGasHea</t>
  </si>
  <si>
    <t xml:space="preserve">   Natural Gas Heat Pumps</t>
  </si>
  <si>
    <t>RST000:ba_NaturalGasOth</t>
  </si>
  <si>
    <t xml:space="preserve">   Natural Gas Other</t>
  </si>
  <si>
    <t>RST000:ba_Distillate</t>
  </si>
  <si>
    <t xml:space="preserve">   Distillate Fuel Oil</t>
  </si>
  <si>
    <t>RST000:ba_LiquefiedPetr</t>
  </si>
  <si>
    <t xml:space="preserve">   Propane</t>
  </si>
  <si>
    <t>RST000:ba_Kerosene</t>
  </si>
  <si>
    <t xml:space="preserve">   Kerosene</t>
  </si>
  <si>
    <t>RST000:ba_WoodStoves</t>
  </si>
  <si>
    <t xml:space="preserve">   Wood Stoves</t>
  </si>
  <si>
    <t>RST000:ba_GeothermalHea</t>
  </si>
  <si>
    <t xml:space="preserve">   Geothermal Heat Pumps</t>
  </si>
  <si>
    <t>RST000:ba_Total</t>
  </si>
  <si>
    <t xml:space="preserve">     Total</t>
  </si>
  <si>
    <t xml:space="preserve"> Space Cooling (million units)</t>
  </si>
  <si>
    <t>RST000:ca_ElectricHeatP</t>
  </si>
  <si>
    <t>RST000:ca_NaturalGasHea</t>
  </si>
  <si>
    <t>RST000:ca_GeothermalHea</t>
  </si>
  <si>
    <t>RST000:ca_CentralAirCon</t>
  </si>
  <si>
    <t xml:space="preserve">   Central Air Conditioners</t>
  </si>
  <si>
    <t>RST000:ca_RoomAirCondit</t>
  </si>
  <si>
    <t xml:space="preserve">   Room Air Conditioners</t>
  </si>
  <si>
    <t>RST000:ca_Total</t>
  </si>
  <si>
    <t xml:space="preserve"> Water Heaters (million units)</t>
  </si>
  <si>
    <t>RST000:da_Electric</t>
  </si>
  <si>
    <t xml:space="preserve">   Electric</t>
  </si>
  <si>
    <t>RST000:da_NaturalGas</t>
  </si>
  <si>
    <t xml:space="preserve">   Natural Gas</t>
  </si>
  <si>
    <t>RST000:da_Distillate</t>
  </si>
  <si>
    <t>RST000:da_LiquefiedPetr</t>
  </si>
  <si>
    <t>RST000:da_SolarThermal</t>
  </si>
  <si>
    <t xml:space="preserve">   Solar Thermal</t>
  </si>
  <si>
    <t>RST000:da_Total</t>
  </si>
  <si>
    <t xml:space="preserve"> Cooking Equipment (million units) 1/</t>
  </si>
  <si>
    <t>RST000:ea_Electric</t>
  </si>
  <si>
    <t>RST000:ea_NaturalGas</t>
  </si>
  <si>
    <t>RST000:ea_LiquefiedPetr</t>
  </si>
  <si>
    <t>RST000:ea_Total</t>
  </si>
  <si>
    <t xml:space="preserve"> Clothes Dryers (million units)</t>
  </si>
  <si>
    <t>RST000:fa_Electric</t>
  </si>
  <si>
    <t>RST000:fa_NaturalGas</t>
  </si>
  <si>
    <t>RST000:fa_Total</t>
  </si>
  <si>
    <t xml:space="preserve"> Other Appliances (million units)</t>
  </si>
  <si>
    <t>RST000:ga_Refrigerators</t>
  </si>
  <si>
    <t xml:space="preserve">   Refrigerators</t>
  </si>
  <si>
    <t>RST000:ga_Freezers</t>
  </si>
  <si>
    <t xml:space="preserve">   Freezers</t>
  </si>
  <si>
    <t>Stock Average Equipment Efficiency</t>
  </si>
  <si>
    <t>RST000:ha_ElectricHeatP</t>
  </si>
  <si>
    <t xml:space="preserve">   Electric Heat Pumps (HSPF)</t>
  </si>
  <si>
    <t>RST000:ha_NaturalGasHea</t>
  </si>
  <si>
    <t xml:space="preserve">   Natural Gas Heat Pumps (GCOP)</t>
  </si>
  <si>
    <t>RST000:ha_GeothermalHea</t>
  </si>
  <si>
    <t xml:space="preserve">   Geothermal Heat Pumps (COP)</t>
  </si>
  <si>
    <t>RST000:ha_NaturalGasFur</t>
  </si>
  <si>
    <t xml:space="preserve">   Natural Gas Furnace (AFUE)</t>
  </si>
  <si>
    <t>RST000:ha_DistillateFur</t>
  </si>
  <si>
    <t xml:space="preserve">   Distillate Furnace (AFUE)</t>
  </si>
  <si>
    <t xml:space="preserve"> Space Cooling</t>
  </si>
  <si>
    <t>RST000:ia_ElectricHeatP</t>
  </si>
  <si>
    <t xml:space="preserve">   Electric Heat Pumps (SEER)</t>
  </si>
  <si>
    <t>RST000:ia_NaturalGasHea</t>
  </si>
  <si>
    <t>RST000:ia_GeothermalHea</t>
  </si>
  <si>
    <t xml:space="preserve">   Geothermal Heat Pumps (EER)</t>
  </si>
  <si>
    <t>RST000:ia_Cent.AirCondi</t>
  </si>
  <si>
    <t xml:space="preserve">   Central Air Conditioners (SEER)</t>
  </si>
  <si>
    <t>RST000:ia_RoomAirCondit</t>
  </si>
  <si>
    <t xml:space="preserve">   Room Air Conditioners (EER)</t>
  </si>
  <si>
    <t xml:space="preserve"> Water Heaters</t>
  </si>
  <si>
    <t>RST000:ja_Electric(EF)</t>
  </si>
  <si>
    <t xml:space="preserve">   Electric (EF)</t>
  </si>
  <si>
    <t>RST000:ja_NaturalGas(EF</t>
  </si>
  <si>
    <t xml:space="preserve">   Natural Gas (EF)</t>
  </si>
  <si>
    <t>RST000:ja_Distillate(EF</t>
  </si>
  <si>
    <t xml:space="preserve">   Distillate Fuel Oil (EF)</t>
  </si>
  <si>
    <t>RST000:ja_LiquefiedPetr</t>
  </si>
  <si>
    <t xml:space="preserve">   Propane (EF)</t>
  </si>
  <si>
    <t xml:space="preserve"> Other Appliances (kilowatthours per year) 2/</t>
  </si>
  <si>
    <t>RST000:ka_Refrigerators</t>
  </si>
  <si>
    <t>RST000:ka_Freezers</t>
  </si>
  <si>
    <t>Building Shell Efficiency Index 3/</t>
  </si>
  <si>
    <t xml:space="preserve"> Space Heating</t>
  </si>
  <si>
    <t>RST000:la_Pre-1998Homes</t>
  </si>
  <si>
    <t xml:space="preserve">   Pre-2015 Homes</t>
  </si>
  <si>
    <t>RST000:la_NewConstructi</t>
  </si>
  <si>
    <t xml:space="preserve">   New Construction</t>
  </si>
  <si>
    <t>RST000:la_AllHomes</t>
  </si>
  <si>
    <t xml:space="preserve">     All Homes</t>
  </si>
  <si>
    <t>RST000:ma_Pre-1998Homes</t>
  </si>
  <si>
    <t>RST000:ma_NewConstructi</t>
  </si>
  <si>
    <t>RST000:ma_AllHomes</t>
  </si>
  <si>
    <t xml:space="preserve"> Distributed Generation and</t>
  </si>
  <si>
    <t xml:space="preserve"> Combined Heat and Power</t>
  </si>
  <si>
    <t xml:space="preserve">   Generating Capacity (gigawatts)</t>
  </si>
  <si>
    <t>RST000:dgc_FuelsCells</t>
  </si>
  <si>
    <t xml:space="preserve">     Natural Gas Fuel Cells</t>
  </si>
  <si>
    <t>--</t>
  </si>
  <si>
    <t>RST000:dgc_SolarPhoto</t>
  </si>
  <si>
    <t xml:space="preserve">     Solar Photovoltaic</t>
  </si>
  <si>
    <t>RST000:dgc_WindHuffHuff</t>
  </si>
  <si>
    <t xml:space="preserve">     Wind</t>
  </si>
  <si>
    <t>RST000:dgc_TotalCap</t>
  </si>
  <si>
    <t xml:space="preserve">       Total</t>
  </si>
  <si>
    <t xml:space="preserve">   Net Generation (billion kilowatthours)</t>
  </si>
  <si>
    <t>RST000:dgg_FuelCells</t>
  </si>
  <si>
    <t>RST000:dgg_SolarPhoto</t>
  </si>
  <si>
    <t>RST000:dgg_WindHuffHuff</t>
  </si>
  <si>
    <t>RST000:dgg_TotalGen</t>
  </si>
  <si>
    <t xml:space="preserve">     Disposition</t>
  </si>
  <si>
    <t>RST000:dgg_SalestoGrid</t>
  </si>
  <si>
    <t xml:space="preserve">       Sales to the Grid</t>
  </si>
  <si>
    <t>RST000:dgg_forOwnUse</t>
  </si>
  <si>
    <t xml:space="preserve">       Generation for Own Use</t>
  </si>
  <si>
    <t xml:space="preserve">   Energy Input (trillion Btu)</t>
  </si>
  <si>
    <t>RST000:dge_FuelCells</t>
  </si>
  <si>
    <t>RST000:dge_SolarPhoto</t>
  </si>
  <si>
    <t>RST000:dge_WindHuffHuff</t>
  </si>
  <si>
    <t>RST000:dge_TotalGen</t>
  </si>
  <si>
    <t>1/ Does not include microwave ovens or outdoor grills.</t>
  </si>
  <si>
    <t>2/ Kilowatthours per year to run the appliance under certain test conditions as specified by the Department of Energy.</t>
  </si>
  <si>
    <t>3/ The building shell efficiency index sets the space heating and space cooling value at 1.00 for an average home in 2015</t>
  </si>
  <si>
    <t>(by type) in each Census division.  The values listed for New Construction represent the change in heating and cooling load</t>
  </si>
  <si>
    <t>based on the difference in physical size and shell attributes for a newly-constructed home (by type and Census division).</t>
  </si>
  <si>
    <t>As an example, a value of 0.95 for cooling in the New Construction row equates to a cooling load 5% lower than the 2015</t>
  </si>
  <si>
    <t>stock, after accounting for the physical size difference and efficiency gains from better insulation, window replacement,</t>
  </si>
  <si>
    <t>or other building envelope improvements.</t>
  </si>
  <si>
    <t>HSPF = Heating Seasonal Performance Factor:  The total heating output of a heat pump in Btu during its normal annual usage</t>
  </si>
  <si>
    <t>period for heating divided by total electric input in watt-hours during the same period.</t>
  </si>
  <si>
    <t>COP  = Coefficient of Performance:  Energy efficiency rating measure determined, under specific testing conditions, by</t>
  </si>
  <si>
    <t>dividing the energy output by the energy input.</t>
  </si>
  <si>
    <t>GCOP = Gas Coefficient of Performance:  Energy efficiency rating measure for natural gas heat pumps determined, under specific testing</t>
  </si>
  <si>
    <t>conditions, by dividing the energy output by the energy input.</t>
  </si>
  <si>
    <t>AFUE = Annual Fuel Utilization Efficiency:  Efficiency rating based on average usage, including on and off cycling, as set</t>
  </si>
  <si>
    <t>out in the standardized Department of Energy test procedures.</t>
  </si>
  <si>
    <t>SEER = Seasonal Energy Efficiency Ratio:  The total cooling of a central unitary air conditioner or a unitary heat pump in</t>
  </si>
  <si>
    <t>Btu during its normal annual usage period for cooling divided by the total electric energy input in watt-hours during the same</t>
  </si>
  <si>
    <t>period.</t>
  </si>
  <si>
    <t>EER = Energy Efficiency Ratio:  A ratio calculated by dividing the cooling capacity in Btu per hour by the power input in</t>
  </si>
  <si>
    <t>watts at any given set of rating conditions, expressed in Btu per hour per watt.</t>
  </si>
  <si>
    <t>EF = Efficiency Factor:  Efficiency (measured in Btu out / Btu in) of water heaters under certain test conditions specified</t>
  </si>
  <si>
    <t>by the U.S. Department of Energy.</t>
  </si>
  <si>
    <t>Btu = British thermal unit.</t>
  </si>
  <si>
    <t>- - = Not applicable.</t>
  </si>
  <si>
    <t>Note:  Totals may not equal sum of components due to independent rounding.</t>
  </si>
  <si>
    <t>Sources:  2020:  U.S. Energy Information Administration (EIA), Short-Term Energy Outlook, October 2020 and EIA,</t>
  </si>
  <si>
    <t>AEO2021 National Energy Modeling System run ref2021.d113020a.Projections:  EIA, AEO2021 National Energy Modeling System run ref2021.d113020a.</t>
  </si>
  <si>
    <t>CST000</t>
  </si>
  <si>
    <t>22. Commercial Sector Energy Consumption, Floorspace, Equipment Efficiency, and Distributed Generation</t>
  </si>
  <si>
    <t xml:space="preserve"> Indicators</t>
  </si>
  <si>
    <t>Commercial Building Delivered</t>
  </si>
  <si>
    <t xml:space="preserve"> Energy Consumption (quadrillion Btu) 1/</t>
  </si>
  <si>
    <t>CST000:ba_Assembly</t>
  </si>
  <si>
    <t xml:space="preserve"> Assembly</t>
  </si>
  <si>
    <t>CST000:ba_Education</t>
  </si>
  <si>
    <t xml:space="preserve"> Education</t>
  </si>
  <si>
    <t>CST000:ba_FoodSales</t>
  </si>
  <si>
    <t xml:space="preserve"> Food Sales</t>
  </si>
  <si>
    <t>CST000:ba_FoodService</t>
  </si>
  <si>
    <t xml:space="preserve"> Food Service</t>
  </si>
  <si>
    <t>CST000:ba_HealthCare</t>
  </si>
  <si>
    <t xml:space="preserve"> Health Care</t>
  </si>
  <si>
    <t>CST000:ba_Lodging</t>
  </si>
  <si>
    <t xml:space="preserve"> Lodging</t>
  </si>
  <si>
    <t>CST000:ba_Office-Large</t>
  </si>
  <si>
    <t xml:space="preserve"> Office - Large</t>
  </si>
  <si>
    <t>CST000:ba_Office-Small</t>
  </si>
  <si>
    <t xml:space="preserve"> Office - Small</t>
  </si>
  <si>
    <t>CST000:ba_Mercantile/Se</t>
  </si>
  <si>
    <t xml:space="preserve"> Mercantile/Service</t>
  </si>
  <si>
    <t>CST000:ba_Warehouse</t>
  </si>
  <si>
    <t xml:space="preserve"> Warehouse</t>
  </si>
  <si>
    <t>CST000:ba_Other</t>
  </si>
  <si>
    <t xml:space="preserve"> Other</t>
  </si>
  <si>
    <t>CST000:ba_Total</t>
  </si>
  <si>
    <t xml:space="preserve">   Total</t>
  </si>
  <si>
    <t>Commercial Building Floorspace</t>
  </si>
  <si>
    <t xml:space="preserve"> (billion square feet)</t>
  </si>
  <si>
    <t>CST000:ca_Assembly</t>
  </si>
  <si>
    <t>CST000:ca_Education</t>
  </si>
  <si>
    <t>CST000:ca_FoodSales</t>
  </si>
  <si>
    <t>CST000:ca_FoodService</t>
  </si>
  <si>
    <t>CST000:ca_HealthCare</t>
  </si>
  <si>
    <t>CST000:ca_Lodging</t>
  </si>
  <si>
    <t>CST000:ca_Office-Large</t>
  </si>
  <si>
    <t>CST000:ca_Office-Small</t>
  </si>
  <si>
    <t>CST000:ca_Mercantile/Se</t>
  </si>
  <si>
    <t>CST000:ca_Warehouse</t>
  </si>
  <si>
    <t>CST000:ca_Other</t>
  </si>
  <si>
    <t>CST000:ca_Total</t>
  </si>
  <si>
    <t>Stock Average Equipment Efficiency 2/</t>
  </si>
  <si>
    <t>CST000:ea_Electricity</t>
  </si>
  <si>
    <t xml:space="preserve">   Electricity</t>
  </si>
  <si>
    <t>CST000:ea_NaturalGas</t>
  </si>
  <si>
    <t>CST000:ea_Distillate</t>
  </si>
  <si>
    <t>CST000:fa_Electricity</t>
  </si>
  <si>
    <t>CST000:fa_NaturalGas</t>
  </si>
  <si>
    <t xml:space="preserve"> Water Heating</t>
  </si>
  <si>
    <t>CST000:ga_Electricity</t>
  </si>
  <si>
    <t>CST000:ga_NaturalGas</t>
  </si>
  <si>
    <t>CST000:ga_Distillate</t>
  </si>
  <si>
    <t xml:space="preserve"> Ventilation (cubic feet per minute per Btu) 3/</t>
  </si>
  <si>
    <t>CST000:ha_Electricity</t>
  </si>
  <si>
    <t xml:space="preserve"> Cooking</t>
  </si>
  <si>
    <t>CST000:ia_Electricity</t>
  </si>
  <si>
    <t>CST000:ia_NaturalGas</t>
  </si>
  <si>
    <t xml:space="preserve"> Lighting Efficacy 4/</t>
  </si>
  <si>
    <t xml:space="preserve">   (efficacy in lumens per watt)</t>
  </si>
  <si>
    <t>CST000:ja_Electricity</t>
  </si>
  <si>
    <t xml:space="preserve"> Refrigeration</t>
  </si>
  <si>
    <t>CST000:ka_Electricity</t>
  </si>
  <si>
    <t>CST000:dgc_Petroleum</t>
  </si>
  <si>
    <t xml:space="preserve">     Petroleum</t>
  </si>
  <si>
    <t>CST000:dgc_NaturalGas</t>
  </si>
  <si>
    <t xml:space="preserve">     Natural Gas</t>
  </si>
  <si>
    <t>CST000:dgc_SolarPhoto</t>
  </si>
  <si>
    <t>CST000:dgc_WindPuffPuff</t>
  </si>
  <si>
    <t>CST000:dgc_OtherOther</t>
  </si>
  <si>
    <t xml:space="preserve">     Other 5/</t>
  </si>
  <si>
    <t>CST000:dgc_TotalCap</t>
  </si>
  <si>
    <t>CST000:dgg_Petroleum</t>
  </si>
  <si>
    <t>CST000:dgg_NaturalGas</t>
  </si>
  <si>
    <t>CST000:dgg_SolarPhoto</t>
  </si>
  <si>
    <t>CST000:dgg_WindHuffHuff</t>
  </si>
  <si>
    <t>CST000:dgg_OtherAutre</t>
  </si>
  <si>
    <t>CST000:dgg_TotalGen</t>
  </si>
  <si>
    <t>CST000:dgg_SalestoGrid</t>
  </si>
  <si>
    <t>CST000:dgg_forOwnUse</t>
  </si>
  <si>
    <t>CST000:dge_Petroleum</t>
  </si>
  <si>
    <t>CST000:dge_NaturalGas</t>
  </si>
  <si>
    <t>CST000:dge_SolarPhoto</t>
  </si>
  <si>
    <t>CST000:dge_WindHuffHuff</t>
  </si>
  <si>
    <t>CST000:dge_AutreAutre</t>
  </si>
  <si>
    <t>CST000:dge_TotalGen</t>
  </si>
  <si>
    <t>1/ Excludes commercial sector energy consumption (from uses such as street lights or municipal water services) that is not</t>
  </si>
  <si>
    <t>attributable to buildings.</t>
  </si>
  <si>
    <t>2/ Unless noted otherwise, the efficiency measures are in the terms of Btu of energy output divided by Btu of energy input.</t>
  </si>
  <si>
    <t>3/ The efficiency measure for ventilation is in terms of cubic feet per minute (cfm) of ventilation air delivered divided</t>
  </si>
  <si>
    <t>by Btu of energy input.</t>
  </si>
  <si>
    <t>4/ A measurement of the ratio of light produced by a light source to the electrical power used to produce that quantity of</t>
  </si>
  <si>
    <t>light, expressed in lumens per watt.</t>
  </si>
  <si>
    <t>5/ May include coal, wood, municipal waste, and hydroelectric power.</t>
  </si>
  <si>
    <t>Sources:  U.S. Energy Information Administration, AEO2021 National Energy Modeling System run ref2021.d113020a.</t>
  </si>
  <si>
    <t>Capacity</t>
  </si>
  <si>
    <t>Net Generation</t>
  </si>
  <si>
    <t xml:space="preserve"> Distributed Generation</t>
  </si>
  <si>
    <t>Growth</t>
  </si>
  <si>
    <t>Total</t>
  </si>
  <si>
    <t>CAGR 2020-2050</t>
  </si>
  <si>
    <t>Table 21.  Residential Sector Equipment Stock and Efficiency, and Distributed Generation</t>
  </si>
  <si>
    <t>https://www.eia.gov/outlooks/aeo/data/browser/#/?id=30-AEO2022&amp;cases=ref2022&amp;sourcekey=0</t>
  </si>
  <si>
    <t>Sat Apr 02 2022 09:14:26 GMT-0500 (Central Daylight Time)</t>
  </si>
  <si>
    <t>Source: U.S. Energy Information Administration</t>
  </si>
  <si>
    <t>full name</t>
  </si>
  <si>
    <t>api key</t>
  </si>
  <si>
    <t>units</t>
  </si>
  <si>
    <t>Growth (2021-2050)</t>
  </si>
  <si>
    <t>30-AEO2022.2.</t>
  </si>
  <si>
    <t>Main Space Heaters</t>
  </si>
  <si>
    <t>30-AEO2022.3.</t>
  </si>
  <si>
    <t>Electric Heat Pumps</t>
  </si>
  <si>
    <t>Residential Equipment: Equipment Stock: Main Space Heaters: Electric Heat Pumps: AEO2022 Reference case</t>
  </si>
  <si>
    <t>30-AEO2022.4.ref2022-d011222a</t>
  </si>
  <si>
    <t>millions</t>
  </si>
  <si>
    <t>Electric Other</t>
  </si>
  <si>
    <t>Residential Equipment: Equipment Stock: Main Space Heaters: Electric Other: AEO2022 Reference case</t>
  </si>
  <si>
    <t>30-AEO2022.5.ref2022-d011222a</t>
  </si>
  <si>
    <t>Natural Gas Heat Pumps</t>
  </si>
  <si>
    <t>Residential Equipment: Equipment Stock: Main Space Heaters: Natural Gas Heat Pumps: AEO2022 Reference case</t>
  </si>
  <si>
    <t>30-AEO2022.6.ref2022-d011222a</t>
  </si>
  <si>
    <t>Natural Gas Other</t>
  </si>
  <si>
    <t>Residential Equipment: Equipment Stock: Main Space Heaters: Natural Gas Other: AEO2022 Reference case</t>
  </si>
  <si>
    <t>30-AEO2022.7.ref2022-d011222a</t>
  </si>
  <si>
    <t>Distillate Fuel Oil</t>
  </si>
  <si>
    <t>Residential Equipment: Equipment Stock: Main Space Heaters: Distillate Fuel Oil: AEO2022 Reference case</t>
  </si>
  <si>
    <t>30-AEO2022.8.ref2022-d011222a</t>
  </si>
  <si>
    <t>Propane</t>
  </si>
  <si>
    <t>Residential Equipment: Equipment Stock: Main Space Heaters: Propane: AEO2022 Reference case</t>
  </si>
  <si>
    <t>30-AEO2022.9.ref2022-d011222a</t>
  </si>
  <si>
    <t>Kerosene</t>
  </si>
  <si>
    <t>Residential Equipment: Equipment Stock: Main Space Heaters: Kerosene: AEO2022 Reference case</t>
  </si>
  <si>
    <t>30-AEO2022.10.ref2022-d011222a</t>
  </si>
  <si>
    <t>Wood Stoves</t>
  </si>
  <si>
    <t>Residential Equipment: Equipment Stock: Main Space Heaters: Wood Stoves: AEO2022 Reference case</t>
  </si>
  <si>
    <t>30-AEO2022.11.ref2022-d011222a</t>
  </si>
  <si>
    <t>Geothermal Heat Pumps</t>
  </si>
  <si>
    <t>Residential Equipment: Equipment Stock: Main Space Heaters: Geothermal Heat Pumps: AEO2022 Reference case</t>
  </si>
  <si>
    <t>30-AEO2022.12.ref2022-d011222a</t>
  </si>
  <si>
    <t>Residential Equipment: Equipment Stock: Main Space Heaters: Total: AEO2022 Reference case</t>
  </si>
  <si>
    <t>30-AEO2022.13.ref2022-d011222a</t>
  </si>
  <si>
    <t>Space Cooling (million units)</t>
  </si>
  <si>
    <t>30-AEO2022.15.</t>
  </si>
  <si>
    <t>Residential Equipment: Equipment Stock: Space Cooling: Electric Heat Pumps: AEO2022 Reference case</t>
  </si>
  <si>
    <t>30-AEO2022.16.ref2022-d011222a</t>
  </si>
  <si>
    <t>Residential Equipment: Equipment Stock: Space Cooling: Natural Gas Heat Pumps: AEO2022 Reference case</t>
  </si>
  <si>
    <t>30-AEO2022.17.ref2022-d011222a</t>
  </si>
  <si>
    <t>Residential Equipment: Equipment Stock: Space Cooling: Geothermal Heat Pumps: AEO2022 Reference case</t>
  </si>
  <si>
    <t>30-AEO2022.18.ref2022-d011222a</t>
  </si>
  <si>
    <t>Central Air Conditioners</t>
  </si>
  <si>
    <t>Residential Equipment: Equipment Stock: Space Cooling: Central Air Conditioners: AEO2022 Reference case</t>
  </si>
  <si>
    <t>30-AEO2022.19.ref2022-d011222a</t>
  </si>
  <si>
    <t>Room Air Conditioners</t>
  </si>
  <si>
    <t>Residential Equipment: Equipment Stock: Space Cooling: Room Air Conditioners: AEO2022 Reference case</t>
  </si>
  <si>
    <t>30-AEO2022.20.ref2022-d011222a</t>
  </si>
  <si>
    <t>Residential Equipment: Equipment Stock: Space Cooling: Total: AEO2022 Reference case</t>
  </si>
  <si>
    <t>30-AEO2022.21.ref2022-d011222a</t>
  </si>
  <si>
    <t>Water Heaters (million units)</t>
  </si>
  <si>
    <t>30-AEO2022.23.</t>
  </si>
  <si>
    <t>Electric</t>
  </si>
  <si>
    <t>Residential Equipment: Equipment Stock: Water Heaters: Electric: AEO2022 Reference case</t>
  </si>
  <si>
    <t>30-AEO2022.24.ref2022-d011222a</t>
  </si>
  <si>
    <t>Natural Gas</t>
  </si>
  <si>
    <t>Residential Equipment: Equipment Stock: Water Heaters: Natural Gas: AEO2022 Reference case</t>
  </si>
  <si>
    <t>30-AEO2022.25.ref2022-d011222a</t>
  </si>
  <si>
    <t>Residential Equipment: Equipment Stock: Water Heaters: Distillate Fuel Oil: AEO2022 Reference case</t>
  </si>
  <si>
    <t>30-AEO2022.26.ref2022-d011222a</t>
  </si>
  <si>
    <t>Residential Equipment: Equipment Stock: Water Heaters: Propane: AEO2022 Reference case</t>
  </si>
  <si>
    <t>30-AEO2022.27.ref2022-d011222a</t>
  </si>
  <si>
    <t>Solar Thermal</t>
  </si>
  <si>
    <t>Residential Equipment: Equipment Stock: Water Heaters: Solar Thermal: AEO2022 Reference case</t>
  </si>
  <si>
    <t>30-AEO2022.28.ref2022-d011222a</t>
  </si>
  <si>
    <t>Residential Equipment: Equipment Stock: Water Heaters: Total: AEO2022 Reference case</t>
  </si>
  <si>
    <t>30-AEO2022.29.ref2022-d011222a</t>
  </si>
  <si>
    <t>Cooking Equipment (million units)</t>
  </si>
  <si>
    <t>30-AEO2022.31.</t>
  </si>
  <si>
    <t>Residential Equipment: Equipment Stock: Cooking Equipment: Electric: AEO2022 Reference case</t>
  </si>
  <si>
    <t>30-AEO2022.32.ref2022-d011222a</t>
  </si>
  <si>
    <t>Residential Equipment: Equipment Stock: Cooking Equipment: Natural Gas: AEO2022 Reference case</t>
  </si>
  <si>
    <t>30-AEO2022.33.ref2022-d011222a</t>
  </si>
  <si>
    <t>Residential Equipment: Equipment Stock: Cooking Equipment: Propane: AEO2022 Reference case</t>
  </si>
  <si>
    <t>30-AEO2022.34.ref2022-d011222a</t>
  </si>
  <si>
    <t>Residential Equipment: Equipment Stock: Cooking Equipment: Total: AEO2022 Reference case</t>
  </si>
  <si>
    <t>30-AEO2022.35.ref2022-d011222a</t>
  </si>
  <si>
    <t>Clothes Dryers (million units)</t>
  </si>
  <si>
    <t>30-AEO2022.37.</t>
  </si>
  <si>
    <t>Residential Equipment: Equipment Stock: Clothes Dryers: Electric: AEO2022 Reference case</t>
  </si>
  <si>
    <t>30-AEO2022.38.ref2022-d011222a</t>
  </si>
  <si>
    <t>Residential Equipment: Equipment Stock: Clothes Dryers: Natural Gas: AEO2022 Reference case</t>
  </si>
  <si>
    <t>30-AEO2022.39.ref2022-d011222a</t>
  </si>
  <si>
    <t>Residential Equipment: Equipment Stock: Clothes Dryers: Total: AEO2022 Reference case</t>
  </si>
  <si>
    <t>30-AEO2022.40.ref2022-d011222a</t>
  </si>
  <si>
    <t>Other Appliances (million units)</t>
  </si>
  <si>
    <t>30-AEO2022.42.</t>
  </si>
  <si>
    <t>Refrigerators</t>
  </si>
  <si>
    <t>Residential Equipment: Equipment Stock: Other Appliances: Refrigerators: AEO2022 Reference case</t>
  </si>
  <si>
    <t>30-AEO2022.43.ref2022-d011222a</t>
  </si>
  <si>
    <t>Freezers</t>
  </si>
  <si>
    <t>Residential Equipment: Equipment Stock: Other Appliances: Freezers: AEO2022 Reference case</t>
  </si>
  <si>
    <t>30-AEO2022.44.ref2022-d011222a</t>
  </si>
  <si>
    <t>30-AEO2022.46.</t>
  </si>
  <si>
    <t>30-AEO2022.47.</t>
  </si>
  <si>
    <t>Electric Heat Pumps (HSPF)</t>
  </si>
  <si>
    <t>Residential Equipment: Stock Average Efficiency: Main Space Heaters: Electric Heat Pumps: AEO2022 Reference case</t>
  </si>
  <si>
    <t>30-AEO2022.48.ref2022-d011222a</t>
  </si>
  <si>
    <t>HSPF</t>
  </si>
  <si>
    <t>Natural Gas Heat Pumps (GCOP)</t>
  </si>
  <si>
    <t>Residential Equipment: Stock Average Efficiency: Main Space Heaters: Natural Gas Heat Pumps: AEO2022 Reference case</t>
  </si>
  <si>
    <t>30-AEO2022.49.ref2022-d011222a</t>
  </si>
  <si>
    <t>GCOP</t>
  </si>
  <si>
    <t>Geothermal Heat Pumps (COP)</t>
  </si>
  <si>
    <t>Residential Equipment: Stock Average Efficiency: Main Space Heaters: Geothermal Heat Pumps: AEO2022 Reference case</t>
  </si>
  <si>
    <t>30-AEO2022.50.ref2022-d011222a</t>
  </si>
  <si>
    <t>COP</t>
  </si>
  <si>
    <t>Natural Gas Furnace (AFUE)</t>
  </si>
  <si>
    <t>Residential Equipment: Stock Average Efficiency: Main Space Heaters: Natural Gas Furnace: AEO2022 Reference case</t>
  </si>
  <si>
    <t>30-AEO2022.51.ref2022-d011222a</t>
  </si>
  <si>
    <t>AFUE</t>
  </si>
  <si>
    <t>Distillate Furnace (AFUE)</t>
  </si>
  <si>
    <t>Residential Equipment: Stock Average Efficiency: Main Space Heaters: Distillate Furnace: AEO2022 Reference case</t>
  </si>
  <si>
    <t>30-AEO2022.52.ref2022-d011222a</t>
  </si>
  <si>
    <t>Space Cooling</t>
  </si>
  <si>
    <t>30-AEO2022.54.</t>
  </si>
  <si>
    <t>Electric Heat Pumps (SEER)</t>
  </si>
  <si>
    <t>Residential Equipment: Stock Average Efficiency: Space Cooling: Electric Heat Pumps: AEO2022 Reference case</t>
  </si>
  <si>
    <t>30-AEO2022.55.ref2022-d011222a</t>
  </si>
  <si>
    <t>SEER</t>
  </si>
  <si>
    <t>Residential Equipment: Stock Average Efficiency: Space Cooling: Natural Gas Heat Pumps: AEO2022 Reference case</t>
  </si>
  <si>
    <t>30-AEO2022.56.ref2022-d011222a</t>
  </si>
  <si>
    <t>Geothermal Heat Pumps (EER)</t>
  </si>
  <si>
    <t>Residential Equipment: Stock Average Efficiency: Space Cooling: Geothermal Heat Pumps: AEO2022 Reference case</t>
  </si>
  <si>
    <t>30-AEO2022.57.ref2022-d011222a</t>
  </si>
  <si>
    <t>EER</t>
  </si>
  <si>
    <t>Central Air Conditioners (SEER)</t>
  </si>
  <si>
    <t>Residential Equipment: Stock Average Efficiency: Space Cooling: Central Air Conditioners: AEO2022 Reference case</t>
  </si>
  <si>
    <t>30-AEO2022.58.ref2022-d011222a</t>
  </si>
  <si>
    <t>Room Air Conditioners (EER)</t>
  </si>
  <si>
    <t>Residential Equipment: Stock Average Efficiency: Space Cooling: Room Air Conditioners: AEO2022 Reference case</t>
  </si>
  <si>
    <t>30-AEO2022.59.ref2022-d011222a</t>
  </si>
  <si>
    <t>Water Heaters</t>
  </si>
  <si>
    <t>30-AEO2022.61.</t>
  </si>
  <si>
    <t>Electric (EF)</t>
  </si>
  <si>
    <t>Residential Equipment: Stock Average Efficiency: Water Heaters: Electric: AEO2022 Reference case</t>
  </si>
  <si>
    <t>30-AEO2022.62.ref2022-d011222a</t>
  </si>
  <si>
    <t>EF</t>
  </si>
  <si>
    <t>Natural Gas (EF)</t>
  </si>
  <si>
    <t>Residential Equipment: Stock Average Efficiency: Water Heaters: Natural Gas: AEO2022 Reference case</t>
  </si>
  <si>
    <t>30-AEO2022.63.ref2022-d011222a</t>
  </si>
  <si>
    <t>Distillate Fuel Oil (EF)</t>
  </si>
  <si>
    <t>Residential Equipment: Stock Average Efficiency: Water Heaters: Distillate Fuel Oil: AEO2022 Reference case</t>
  </si>
  <si>
    <t>30-AEO2022.64.ref2022-d011222a</t>
  </si>
  <si>
    <t>Propane (EF)</t>
  </si>
  <si>
    <t>Residential Equipment: Stock Average Efficiency: Water Heaters: Propane: AEO2022 Reference case</t>
  </si>
  <si>
    <t>30-AEO2022.65.ref2022-d011222a</t>
  </si>
  <si>
    <t>Other Appliances (kilowatthours per year)</t>
  </si>
  <si>
    <t>30-AEO2022.67.</t>
  </si>
  <si>
    <t>Residential Equipment: Stock Average Efficiency: Other Appliances: Refrigerators: AEO2022 Reference case</t>
  </si>
  <si>
    <t>30-AEO2022.68.ref2022-d011222a</t>
  </si>
  <si>
    <t>kWh</t>
  </si>
  <si>
    <t>Residential Equipment: Stock Average Efficiency: Other Appliances: Freezers: AEO2022 Reference case</t>
  </si>
  <si>
    <t>30-AEO2022.69.ref2022-d011222a</t>
  </si>
  <si>
    <t>Building Shell Efficiency Index</t>
  </si>
  <si>
    <t>30-AEO2022.71.</t>
  </si>
  <si>
    <t>Space Heating</t>
  </si>
  <si>
    <t>30-AEO2022.72.</t>
  </si>
  <si>
    <t>Pre-2015 Homes</t>
  </si>
  <si>
    <t>Residential Equipment: Building Shell Efficiency Index: Space Heating: Pre-2015 Homes: AEO2022 Reference case</t>
  </si>
  <si>
    <t>30-AEO2022.73.ref2022-d011222a</t>
  </si>
  <si>
    <t>2015=1.00</t>
  </si>
  <si>
    <t>New Construction</t>
  </si>
  <si>
    <t>Residential Equipment: Building Shell Efficiency Index: Space Heating: New Construction: AEO2022 Reference case</t>
  </si>
  <si>
    <t>30-AEO2022.74.ref2022-d011222a</t>
  </si>
  <si>
    <t>All Homes</t>
  </si>
  <si>
    <t>Residential Equipment: Building Shell Efficiency Index: Space Heating: All Homes: AEO2022 Reference case</t>
  </si>
  <si>
    <t>30-AEO2022.75.ref2022-d011222a</t>
  </si>
  <si>
    <t>30-AEO2022.77.</t>
  </si>
  <si>
    <t>Residential Equipment: Building Shell Efficiency Index: Space Cooling: Pre-2015 Homes: AEO2022 Reference case</t>
  </si>
  <si>
    <t>30-AEO2022.78.ref2022-d011222a</t>
  </si>
  <si>
    <t>Residential Equipment: Building Shell Efficiency Index: Space Cooling: New Construction: AEO2022 Reference case</t>
  </si>
  <si>
    <t>30-AEO2022.79.ref2022-d011222a</t>
  </si>
  <si>
    <t>Residential Equipment: Building Shell Efficiency Index: Space Cooling: All Homes: AEO2022 Reference case</t>
  </si>
  <si>
    <t>30-AEO2022.80.ref2022-d011222a</t>
  </si>
  <si>
    <t>Distributed Generation and</t>
  </si>
  <si>
    <t>30-AEO2022.82.</t>
  </si>
  <si>
    <t>Combined Heat and Power</t>
  </si>
  <si>
    <t>30-AEO2022.83.</t>
  </si>
  <si>
    <t>Generating Capacity (gigawatts)</t>
  </si>
  <si>
    <t>30-AEO2022.84.</t>
  </si>
  <si>
    <t>Natural Gas Fuel Cells</t>
  </si>
  <si>
    <t>Residential: Combined Heat and Power: Generating Capacity: Fuel Cells: AEO2022 Reference case</t>
  </si>
  <si>
    <t>30-AEO2022.85.ref2022-d011222a</t>
  </si>
  <si>
    <t>GW</t>
  </si>
  <si>
    <t>- -</t>
  </si>
  <si>
    <t>Solar Photovoltaic</t>
  </si>
  <si>
    <t>Residential: Combined Heat and Power: Generating Capacity: Solar Photovoltaic: AEO2022 Reference case</t>
  </si>
  <si>
    <t>30-AEO2022.86.ref2022-d011222a</t>
  </si>
  <si>
    <t>Wind</t>
  </si>
  <si>
    <t>Residential: Combined Heat and Power: Generating Capacity: Wind: AEO2022 Reference case</t>
  </si>
  <si>
    <t>30-AEO2022.87.ref2022-d011222a</t>
  </si>
  <si>
    <t>Residential: Combined Heat and Power: Generating Capacity: Total: AEO2022 Reference case</t>
  </si>
  <si>
    <t>30-AEO2022.88.ref2022-d011222a</t>
  </si>
  <si>
    <t>Net Generation (billion kilowatthours)</t>
  </si>
  <si>
    <t>30-AEO2022.89.</t>
  </si>
  <si>
    <t>Residential: Combined Heat and Power: Net Generation: Fuel Cells: AEO2022 Reference case</t>
  </si>
  <si>
    <t>30-AEO2022.90.ref2022-d011222a</t>
  </si>
  <si>
    <t>billion kWh</t>
  </si>
  <si>
    <t>Residential: Combined Heat and Power: Net Generation: Solar Photovoltaic: AEO2022 Reference case</t>
  </si>
  <si>
    <t>30-AEO2022.91.ref2022-d011222a</t>
  </si>
  <si>
    <t>Residential: Combined Heat and Power: Net Generation: Wind: AEO2022 Reference case</t>
  </si>
  <si>
    <t>30-AEO2022.92.ref2022-d011222a</t>
  </si>
  <si>
    <t>Residential: Combined Heat and Power: Net Generation: Total: AEO2022 Reference case</t>
  </si>
  <si>
    <t>30-AEO2022.93.ref2022-d011222a</t>
  </si>
  <si>
    <t>Disposition</t>
  </si>
  <si>
    <t>30-AEO2022.94.</t>
  </si>
  <si>
    <t>Sales to the Grid</t>
  </si>
  <si>
    <t>Residential: Combined Heat and Power: Net Generation: Sales to the Grid: AEO2022 Reference case</t>
  </si>
  <si>
    <t>30-AEO2022.95.ref2022-d011222a</t>
  </si>
  <si>
    <t>Generation for Own Use</t>
  </si>
  <si>
    <t>Residential: Combined Heat and Power: Net Generation: Generation for Own Use: AEO2022 Reference case</t>
  </si>
  <si>
    <t>30-AEO2022.96.ref2022-d011222a</t>
  </si>
  <si>
    <t>Energy Input (trillion Btu)</t>
  </si>
  <si>
    <t>30-AEO2022.97.</t>
  </si>
  <si>
    <t>Residential: Combined Heat and Power: Energy Input: Fuel Cells: AEO2022 Reference case</t>
  </si>
  <si>
    <t>30-AEO2022.98.ref2022-d011222a</t>
  </si>
  <si>
    <t>trillion Btu</t>
  </si>
  <si>
    <t>Residential: Combined Heat and Power: Energy Input: Solar Photovoltaic: AEO2022 Reference case</t>
  </si>
  <si>
    <t>30-AEO2022.99.ref2022-d011222a</t>
  </si>
  <si>
    <t>Residential: Combined Heat and Power: Energy Input: Wind: AEO2022 Reference case</t>
  </si>
  <si>
    <t>30-AEO2022.100.ref2022-d011222a</t>
  </si>
  <si>
    <t>Residential: Combined Heat and Power: Energy Input: Total: AEO2022 Reference case</t>
  </si>
  <si>
    <t>30-AEO2022.101.ref2022-d011222a</t>
  </si>
  <si>
    <t>Table 22.  Commercial Sector Energy Consumption, Floorspace, Equipment Efficiency, and Distributed Generation</t>
  </si>
  <si>
    <t>https://www.eia.gov/outlooks/aeo/data/browser/#/?id=32-AEO2022&amp;cases=ref2022&amp;sourcekey=0</t>
  </si>
  <si>
    <t>Sat Apr 02 2022 09:17:18 GMT-0500 (Central Daylight Time)</t>
  </si>
  <si>
    <t>32-AEO2022.2.</t>
  </si>
  <si>
    <t>Energy Consumption (quadrillion Btu)</t>
  </si>
  <si>
    <t>32-AEO2022.3.</t>
  </si>
  <si>
    <t>Assembly</t>
  </si>
  <si>
    <t>Commercial: Delivered Energy Use: Assembly: AEO2022 Reference case</t>
  </si>
  <si>
    <t>32-AEO2022.4.ref2022-d011222a</t>
  </si>
  <si>
    <t>quads</t>
  </si>
  <si>
    <t>Education</t>
  </si>
  <si>
    <t>Commercial: Delivered Energy Use: Education: AEO2022 Reference case</t>
  </si>
  <si>
    <t>32-AEO2022.5.ref2022-d011222a</t>
  </si>
  <si>
    <t>Food Sales</t>
  </si>
  <si>
    <t>Commercial: Delivered Energy Use: Food Sales: AEO2022 Reference case</t>
  </si>
  <si>
    <t>32-AEO2022.6.ref2022-d011222a</t>
  </si>
  <si>
    <t>Food Service</t>
  </si>
  <si>
    <t>Commercial: Delivered Energy Use: Food Service: AEO2022 Reference case</t>
  </si>
  <si>
    <t>32-AEO2022.7.ref2022-d011222a</t>
  </si>
  <si>
    <t>Health Care</t>
  </si>
  <si>
    <t>Commercial: Delivered Energy Use: Health Care: AEO2022 Reference case</t>
  </si>
  <si>
    <t>32-AEO2022.8.ref2022-d011222a</t>
  </si>
  <si>
    <t>Lodging</t>
  </si>
  <si>
    <t>Commercial: Delivered Energy Use: Lodging: AEO2022 Reference case</t>
  </si>
  <si>
    <t>32-AEO2022.9.ref2022-d011222a</t>
  </si>
  <si>
    <t>Office - Large</t>
  </si>
  <si>
    <t>Commercial: Delivered Energy Use: Office - Large: AEO2022 Reference case</t>
  </si>
  <si>
    <t>32-AEO2022.10.ref2022-d011222a</t>
  </si>
  <si>
    <t>Office - Small</t>
  </si>
  <si>
    <t>Commercial: Delivered Energy Use: Office - Small: AEO2022 Reference case</t>
  </si>
  <si>
    <t>32-AEO2022.11.ref2022-d011222a</t>
  </si>
  <si>
    <t>Mercantile/Service</t>
  </si>
  <si>
    <t>Commercial: Delivered Energy Use: Mercantile/Service: AEO2022 Reference case</t>
  </si>
  <si>
    <t>32-AEO2022.12.ref2022-d011222a</t>
  </si>
  <si>
    <t>Warehouse</t>
  </si>
  <si>
    <t>Commercial: Delivered Energy Use: Warehouse: AEO2022 Reference case</t>
  </si>
  <si>
    <t>32-AEO2022.13.ref2022-d011222a</t>
  </si>
  <si>
    <t>Other</t>
  </si>
  <si>
    <t>Commercial: Delivered Energy Use: Other: AEO2022 Reference case</t>
  </si>
  <si>
    <t>32-AEO2022.14.ref2022-d011222a</t>
  </si>
  <si>
    <t>Commercial: Delivered Energy Use: Total: AEO2022 Reference case</t>
  </si>
  <si>
    <t>32-AEO2022.15.ref2022-d011222a</t>
  </si>
  <si>
    <t>32-AEO2022.17.</t>
  </si>
  <si>
    <t>(billion square feet)</t>
  </si>
  <si>
    <t>32-AEO2022.18.</t>
  </si>
  <si>
    <t>Commercial: Floorspace: Assembly: AEO2022 Reference case</t>
  </si>
  <si>
    <t>32-AEO2022.19.ref2022-d011222a</t>
  </si>
  <si>
    <t>billion sq ft</t>
  </si>
  <si>
    <t>Commercial: Floorspace: Education: AEO2022 Reference case</t>
  </si>
  <si>
    <t>32-AEO2022.20.ref2022-d011222a</t>
  </si>
  <si>
    <t>Commercial: Floorspace: Food Sales: AEO2022 Reference case</t>
  </si>
  <si>
    <t>32-AEO2022.21.ref2022-d011222a</t>
  </si>
  <si>
    <t>Commercial: Floorspace: Food Service: AEO2022 Reference case</t>
  </si>
  <si>
    <t>32-AEO2022.22.ref2022-d011222a</t>
  </si>
  <si>
    <t>Commercial: Floorspace: Health Care: AEO2022 Reference case</t>
  </si>
  <si>
    <t>32-AEO2022.23.ref2022-d011222a</t>
  </si>
  <si>
    <t>Commercial: Floorspace: Lodging: AEO2022 Reference case</t>
  </si>
  <si>
    <t>32-AEO2022.24.ref2022-d011222a</t>
  </si>
  <si>
    <t>Commercial: Floorspace: Office - Large: AEO2022 Reference case</t>
  </si>
  <si>
    <t>32-AEO2022.25.ref2022-d011222a</t>
  </si>
  <si>
    <t>Commercial: Floorspace: Office - Small: AEO2022 Reference case</t>
  </si>
  <si>
    <t>32-AEO2022.26.ref2022-d011222a</t>
  </si>
  <si>
    <t>Commercial: Floorspace: Mercantile/Service: AEO2022 Reference case</t>
  </si>
  <si>
    <t>32-AEO2022.27.ref2022-d011222a</t>
  </si>
  <si>
    <t>Commercial: Floorspace: Warehouse: AEO2022 Reference case</t>
  </si>
  <si>
    <t>32-AEO2022.28.ref2022-d011222a</t>
  </si>
  <si>
    <t>Commercial: Floorspace: Other: AEO2022 Reference case</t>
  </si>
  <si>
    <t>32-AEO2022.29.ref2022-d011222a</t>
  </si>
  <si>
    <t>Commercial: Floorspace: Total: AEO2022 Reference case</t>
  </si>
  <si>
    <t>32-AEO2022.30.ref2022-d011222a</t>
  </si>
  <si>
    <t>32-AEO2022.32.</t>
  </si>
  <si>
    <t>32-AEO2022.34.</t>
  </si>
  <si>
    <t>Electricity</t>
  </si>
  <si>
    <t>Commercial: Stock Average Efficiency: Space Heating: Electricity: AEO2022 Reference case</t>
  </si>
  <si>
    <t>32-AEO2022.35.ref2022-d011222a</t>
  </si>
  <si>
    <t>Btu Out/Btu In</t>
  </si>
  <si>
    <t>Commercial: Stock Average Efficiency: Space Heating: Natural Gas: AEO2022 Reference case</t>
  </si>
  <si>
    <t>32-AEO2022.36.ref2022-d011222a</t>
  </si>
  <si>
    <t>Commercial: Stock Average Efficiency: Space Heating: Distillate Fuel Oil: AEO2022 Reference case</t>
  </si>
  <si>
    <t>32-AEO2022.37.ref2022-d011222a</t>
  </si>
  <si>
    <t>32-AEO2022.39.</t>
  </si>
  <si>
    <t>Commercial: Stock Average Efficiency: Space Cooling: Electricity: AEO2022 Reference case</t>
  </si>
  <si>
    <t>32-AEO2022.40.ref2022-d011222a</t>
  </si>
  <si>
    <t>Commercial: Stock Average Efficiency: Space Cooling: Natural Gas: AEO2022 Reference case</t>
  </si>
  <si>
    <t>32-AEO2022.41.ref2022-d011222a</t>
  </si>
  <si>
    <t>Water Heating</t>
  </si>
  <si>
    <t>32-AEO2022.43.</t>
  </si>
  <si>
    <t>Commercial: Stock Average Efficiency: Water Heating: Electricity: AEO2022 Reference case</t>
  </si>
  <si>
    <t>32-AEO2022.44.ref2022-d011222a</t>
  </si>
  <si>
    <t>Commercial: Stock Average Efficiency: Water Heating: Natural Gas: AEO2022 Reference case</t>
  </si>
  <si>
    <t>32-AEO2022.45.ref2022-d011222a</t>
  </si>
  <si>
    <t>Commercial: Stock Average Efficiency: Water Heating: Distillate Fuel Oil: AEO2022 Reference case</t>
  </si>
  <si>
    <t>32-AEO2022.46.ref2022-d011222a</t>
  </si>
  <si>
    <t>Ventilation (cubic feet per minute per Btu)</t>
  </si>
  <si>
    <t>32-AEO2022.48.</t>
  </si>
  <si>
    <t>Commercial: Stock Average Efficiency: Ventilation: Electricity: AEO2022 Reference case</t>
  </si>
  <si>
    <t>32-AEO2022.49.ref2022-d011222a</t>
  </si>
  <si>
    <t>cu ft/minute/Btu</t>
  </si>
  <si>
    <t>Cooking</t>
  </si>
  <si>
    <t>32-AEO2022.51.</t>
  </si>
  <si>
    <t>Commercial: Stock Average Efficiency: Cooking: Electricity: AEO2022 Reference case</t>
  </si>
  <si>
    <t>32-AEO2022.52.ref2022-d011222a</t>
  </si>
  <si>
    <t>Commercial: Stock Average Efficiency: Cooking: Natural Gas: AEO2022 Reference case</t>
  </si>
  <si>
    <t>32-AEO2022.53.ref2022-d011222a</t>
  </si>
  <si>
    <t>Lighting Efficacy</t>
  </si>
  <si>
    <t>32-AEO2022.55.</t>
  </si>
  <si>
    <t>(efficacy in lumens per watt)</t>
  </si>
  <si>
    <t>32-AEO2022.56.</t>
  </si>
  <si>
    <t>Commercial: Stock Average Efficiency: Lighting Efficacy: Electricity: AEO2022 Reference case</t>
  </si>
  <si>
    <t>32-AEO2022.57.ref2022-d011222a</t>
  </si>
  <si>
    <t>lumens/watt</t>
  </si>
  <si>
    <t>Refrigeration</t>
  </si>
  <si>
    <t>32-AEO2022.59.</t>
  </si>
  <si>
    <t>Commercial: Stock Average Efficiency: Refrigeration: Electricity: AEO2022 Reference case</t>
  </si>
  <si>
    <t>32-AEO2022.60.ref2022-d011222a</t>
  </si>
  <si>
    <t>32-AEO2022.62.</t>
  </si>
  <si>
    <t>32-AEO2022.63.</t>
  </si>
  <si>
    <t>32-AEO2022.64.</t>
  </si>
  <si>
    <t>Petroleum</t>
  </si>
  <si>
    <t>Commercial: Combined Heat and Power: Generating Capacity: Petroleum: AEO2022 Reference case</t>
  </si>
  <si>
    <t>32-AEO2022.65.ref2022-d011222a</t>
  </si>
  <si>
    <t>Commercial: Combined Heat and Power: Generating Capacity: Natural Gas: AEO2022 Reference case</t>
  </si>
  <si>
    <t>32-AEO2022.66.ref2022-d011222a</t>
  </si>
  <si>
    <t>Commercial: Combined Heat and Power: Generating Capacity: Solar Photovoltaic: AEO2022 Reference case</t>
  </si>
  <si>
    <t>32-AEO2022.67.ref2022-d011222a</t>
  </si>
  <si>
    <t>Commercial: Combined Heat and Power: Generating Capacity: Wind: AEO2022 Reference case</t>
  </si>
  <si>
    <t>32-AEO2022.68.ref2022-d011222a</t>
  </si>
  <si>
    <t>Commercial: Combined Heat and Power: Generating Capacity: Other: AEO2022 Reference case</t>
  </si>
  <si>
    <t>32-AEO2022.69.ref2022-d011222a</t>
  </si>
  <si>
    <t>Commercial: Combined Heat and Power: Generating Capacity: Total: AEO2022 Reference case</t>
  </si>
  <si>
    <t>32-AEO2022.70.ref2022-d011222a</t>
  </si>
  <si>
    <t>32-AEO2022.71.</t>
  </si>
  <si>
    <t>Commercial: Combined Heat and Power: Net Generation: Petroleum: AEO2022 Reference case</t>
  </si>
  <si>
    <t>32-AEO2022.72.ref2022-d011222a</t>
  </si>
  <si>
    <t>Commercial: Combined Heat and Power: Net Generation: Natural Gas: AEO2022 Reference case</t>
  </si>
  <si>
    <t>32-AEO2022.73.ref2022-d011222a</t>
  </si>
  <si>
    <t>Commercial: Combined Heat and Power: Net Generation: Solar Photovoltaic: AEO2022 Reference case</t>
  </si>
  <si>
    <t>32-AEO2022.74.ref2022-d011222a</t>
  </si>
  <si>
    <t>Commercial: Combined Heat and Power: Net Generation: Wind: AEO2022 Reference case</t>
  </si>
  <si>
    <t>32-AEO2022.75.ref2022-d011222a</t>
  </si>
  <si>
    <t>Commercial: Combined Heat and Power: Net Generation: Other: AEO2022 Reference case</t>
  </si>
  <si>
    <t>32-AEO2022.76.ref2022-d011222a</t>
  </si>
  <si>
    <t>Commercial: Combined Heat and Power: Net Generation: Total: AEO2022 Reference case</t>
  </si>
  <si>
    <t>32-AEO2022.77.ref2022-d011222a</t>
  </si>
  <si>
    <t>32-AEO2022.78.</t>
  </si>
  <si>
    <t>Commercial: Combined Heat and Power: Net Generation: Sales to the Grid: AEO2022 Reference case</t>
  </si>
  <si>
    <t>32-AEO2022.79.ref2022-d011222a</t>
  </si>
  <si>
    <t>Commercial: Combined Heat and Power: Net Generation: Generation for Own Use: AEO2022 Reference case</t>
  </si>
  <si>
    <t>32-AEO2022.80.ref2022-d011222a</t>
  </si>
  <si>
    <t>32-AEO2022.81.</t>
  </si>
  <si>
    <t>Commercial: Combined Heat and Power: Energy Input: Petroleum: AEO2022 Reference case</t>
  </si>
  <si>
    <t>32-AEO2022.82.ref2022-d011222a</t>
  </si>
  <si>
    <t>Commercial: Combined Heat and Power: Energy Input: Natural Gas: AEO2022 Reference case</t>
  </si>
  <si>
    <t>32-AEO2022.83.ref2022-d011222a</t>
  </si>
  <si>
    <t>Commercial: Combined Heat and Power: Energy Input: Solar Photovoltaic: AEO2022 Reference case</t>
  </si>
  <si>
    <t>32-AEO2022.84.ref2022-d011222a</t>
  </si>
  <si>
    <t>Commercial: Combined Heat and Power: Energy Input: Wind: AEO2022 Reference case</t>
  </si>
  <si>
    <t>32-AEO2022.85.ref2022-d011222a</t>
  </si>
  <si>
    <t>Commercial: Combined Heat and Power: Energy Input: Other: AEO2022 Reference case</t>
  </si>
  <si>
    <t>32-AEO2022.86.ref2022-d011222a</t>
  </si>
  <si>
    <t>Commercial: Combined Heat and Power: Energy Input: Total: AEO2022 Reference case</t>
  </si>
  <si>
    <t>32-AEO2022.87.ref2022-d011222a</t>
  </si>
  <si>
    <t>KPC Distributed Generation (Solar DG) Forecast</t>
  </si>
  <si>
    <t>KPCC Case No. 2023-00092</t>
  </si>
  <si>
    <t>Joint Intervenors' First Set of Data Requests</t>
  </si>
  <si>
    <t>Dated May 22, 2023</t>
  </si>
  <si>
    <t>Item No. 61</t>
  </si>
  <si>
    <t>Page 1 of 7</t>
  </si>
  <si>
    <t>Page 2 of 7</t>
  </si>
  <si>
    <t>Page 3 of 7</t>
  </si>
  <si>
    <t>Page 4 of 7</t>
  </si>
  <si>
    <t>Attachment 2</t>
  </si>
  <si>
    <t>Page 5 of 7</t>
  </si>
  <si>
    <t>Page 6 of 7</t>
  </si>
  <si>
    <t>Page 7 of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</si>
</sst>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2"/>
      <color indexed="30"/>
      <name val="Calibri"/>
      <family val="2"/>
    </font>
    <font>
      <sz val="9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24">
      <alignment wrapText="1"/>
    </xf>
    <xf numFmtId="0" fontId="18" fillId="0" borderId="0"/>
    <xf numFmtId="0" fontId="22" fillId="0" borderId="0">
      <alignment horizontal="left"/>
    </xf>
    <xf numFmtId="0" fontId="19" fillId="0" borderId="25">
      <alignment wrapText="1"/>
    </xf>
    <xf numFmtId="0" fontId="18" fillId="0" borderId="26">
      <alignment wrapText="1"/>
    </xf>
    <xf numFmtId="0" fontId="18" fillId="0" borderId="27">
      <alignment wrapText="1"/>
    </xf>
  </cellStyleXfs>
  <cellXfs count="97">
    <xf numFmtId="0" fontId="0" fillId="0" borderId="0" xfId="0"/>
    <xf numFmtId="164" fontId="0" fillId="0" borderId="0" xfId="2" applyNumberFormat="1" applyFont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0" fillId="0" borderId="0" xfId="0" applyNumberFormat="1"/>
    <xf numFmtId="165" fontId="0" fillId="0" borderId="19" xfId="1" applyNumberFormat="1" applyFont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65" fontId="0" fillId="34" borderId="0" xfId="1" applyNumberFormat="1" applyFont="1" applyFill="1" applyBorder="1" applyAlignment="1">
      <alignment horizontal="center"/>
    </xf>
    <xf numFmtId="165" fontId="0" fillId="34" borderId="21" xfId="1" applyNumberFormat="1" applyFont="1" applyFill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165" fontId="14" fillId="0" borderId="0" xfId="1" applyNumberFormat="1" applyFont="1"/>
    <xf numFmtId="165" fontId="14" fillId="34" borderId="0" xfId="1" applyNumberFormat="1" applyFont="1" applyFill="1"/>
    <xf numFmtId="0" fontId="18" fillId="0" borderId="0" xfId="44"/>
    <xf numFmtId="0" fontId="19" fillId="0" borderId="24" xfId="45" applyAlignment="1">
      <alignment wrapText="1"/>
    </xf>
    <xf numFmtId="0" fontId="18" fillId="0" borderId="0" xfId="46"/>
    <xf numFmtId="0" fontId="20" fillId="0" borderId="0" xfId="46" applyFont="1"/>
    <xf numFmtId="0" fontId="21" fillId="0" borderId="0" xfId="46" applyFont="1"/>
    <xf numFmtId="0" fontId="22" fillId="0" borderId="0" xfId="47" applyAlignment="1">
      <alignment horizontal="left"/>
    </xf>
    <xf numFmtId="0" fontId="19" fillId="0" borderId="0" xfId="46" applyFont="1" applyAlignment="1">
      <alignment horizontal="right"/>
    </xf>
    <xf numFmtId="0" fontId="18" fillId="0" borderId="0" xfId="46" applyAlignment="1">
      <alignment horizontal="left"/>
    </xf>
    <xf numFmtId="0" fontId="19" fillId="0" borderId="24" xfId="45" applyAlignment="1">
      <alignment horizontal="right" wrapText="1"/>
    </xf>
    <xf numFmtId="0" fontId="19" fillId="0" borderId="25" xfId="48" applyAlignment="1">
      <alignment wrapText="1"/>
    </xf>
    <xf numFmtId="0" fontId="0" fillId="0" borderId="26" xfId="49" applyFont="1" applyAlignment="1">
      <alignment wrapText="1"/>
    </xf>
    <xf numFmtId="167" fontId="0" fillId="0" borderId="26" xfId="49" applyNumberFormat="1" applyFont="1" applyAlignment="1">
      <alignment horizontal="right" wrapText="1"/>
    </xf>
    <xf numFmtId="164" fontId="0" fillId="0" borderId="26" xfId="49" applyNumberFormat="1" applyFont="1" applyAlignment="1">
      <alignment horizontal="right" wrapText="1"/>
    </xf>
    <xf numFmtId="167" fontId="19" fillId="0" borderId="25" xfId="48" applyNumberFormat="1" applyAlignment="1">
      <alignment horizontal="right" wrapText="1"/>
    </xf>
    <xf numFmtId="164" fontId="19" fillId="0" borderId="25" xfId="48" applyNumberFormat="1" applyAlignment="1">
      <alignment horizontal="right" wrapText="1"/>
    </xf>
    <xf numFmtId="3" fontId="0" fillId="0" borderId="26" xfId="49" applyNumberFormat="1" applyFont="1" applyAlignment="1">
      <alignment horizontal="right" wrapText="1"/>
    </xf>
    <xf numFmtId="4" fontId="0" fillId="0" borderId="26" xfId="49" applyNumberFormat="1" applyFont="1" applyAlignment="1">
      <alignment horizontal="right" wrapText="1"/>
    </xf>
    <xf numFmtId="0" fontId="18" fillId="0" borderId="27" xfId="46" applyBorder="1"/>
    <xf numFmtId="0" fontId="24" fillId="0" borderId="0" xfId="46" applyFont="1" applyAlignment="1">
      <alignment horizontal="left"/>
    </xf>
    <xf numFmtId="0" fontId="18" fillId="0" borderId="0" xfId="46" applyAlignment="1">
      <alignment horizontal="left" indent="1"/>
    </xf>
    <xf numFmtId="4" fontId="19" fillId="0" borderId="25" xfId="48" applyNumberFormat="1" applyAlignment="1">
      <alignment horizontal="right" wrapText="1"/>
    </xf>
    <xf numFmtId="0" fontId="24" fillId="0" borderId="0" xfId="46" applyFont="1"/>
    <xf numFmtId="0" fontId="21" fillId="33" borderId="0" xfId="46" applyFont="1" applyFill="1"/>
    <xf numFmtId="0" fontId="0" fillId="33" borderId="26" xfId="49" applyFont="1" applyFill="1" applyAlignment="1">
      <alignment wrapText="1"/>
    </xf>
    <xf numFmtId="3" fontId="0" fillId="33" borderId="26" xfId="49" applyNumberFormat="1" applyFont="1" applyFill="1" applyAlignment="1">
      <alignment horizontal="right" wrapText="1"/>
    </xf>
    <xf numFmtId="164" fontId="0" fillId="33" borderId="26" xfId="49" applyNumberFormat="1" applyFont="1" applyFill="1" applyAlignment="1">
      <alignment horizontal="right" wrapText="1"/>
    </xf>
    <xf numFmtId="0" fontId="18" fillId="33" borderId="0" xfId="46" applyFill="1"/>
    <xf numFmtId="0" fontId="21" fillId="0" borderId="0" xfId="46" applyFont="1" applyFill="1"/>
    <xf numFmtId="0" fontId="0" fillId="0" borderId="26" xfId="49" applyFont="1" applyFill="1" applyAlignment="1">
      <alignment wrapText="1"/>
    </xf>
    <xf numFmtId="4" fontId="0" fillId="0" borderId="26" xfId="49" applyNumberFormat="1" applyFont="1" applyFill="1" applyAlignment="1">
      <alignment horizontal="right" wrapText="1"/>
    </xf>
    <xf numFmtId="164" fontId="0" fillId="0" borderId="26" xfId="49" applyNumberFormat="1" applyFont="1" applyFill="1" applyAlignment="1">
      <alignment horizontal="right" wrapText="1"/>
    </xf>
    <xf numFmtId="0" fontId="18" fillId="0" borderId="0" xfId="46" applyFill="1"/>
    <xf numFmtId="3" fontId="0" fillId="0" borderId="26" xfId="49" applyNumberFormat="1" applyFont="1" applyFill="1" applyAlignment="1">
      <alignment horizontal="right" wrapText="1"/>
    </xf>
    <xf numFmtId="0" fontId="25" fillId="0" borderId="0" xfId="46" applyFont="1"/>
    <xf numFmtId="0" fontId="25" fillId="0" borderId="0" xfId="46" applyFont="1" applyAlignment="1">
      <alignment horizontal="left"/>
    </xf>
    <xf numFmtId="164" fontId="25" fillId="0" borderId="0" xfId="2" applyNumberFormat="1" applyFont="1" applyAlignment="1">
      <alignment horizontal="right"/>
    </xf>
    <xf numFmtId="0" fontId="0" fillId="0" borderId="0" xfId="0" applyFill="1"/>
    <xf numFmtId="0" fontId="26" fillId="0" borderId="0" xfId="0" applyFont="1"/>
    <xf numFmtId="164" fontId="0" fillId="0" borderId="0" xfId="2" applyNumberFormat="1" applyFont="1" applyFill="1"/>
    <xf numFmtId="3" fontId="0" fillId="0" borderId="0" xfId="0" applyNumberFormat="1"/>
    <xf numFmtId="165" fontId="0" fillId="0" borderId="0" xfId="1" applyNumberFormat="1" applyFont="1"/>
    <xf numFmtId="165" fontId="14" fillId="0" borderId="13" xfId="1" applyNumberFormat="1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7" fillId="0" borderId="0" xfId="0" applyFont="1"/>
    <xf numFmtId="43" fontId="0" fillId="0" borderId="0" xfId="0" applyNumberFormat="1"/>
    <xf numFmtId="10" fontId="0" fillId="0" borderId="0" xfId="0" applyNumberFormat="1"/>
    <xf numFmtId="0" fontId="0" fillId="33" borderId="0" xfId="0" applyFill="1"/>
    <xf numFmtId="10" fontId="0" fillId="33" borderId="0" xfId="0" applyNumberFormat="1" applyFill="1"/>
    <xf numFmtId="0" fontId="16" fillId="0" borderId="0" xfId="0" applyFont="1"/>
    <xf numFmtId="9" fontId="0" fillId="0" borderId="0" xfId="2" applyFont="1"/>
    <xf numFmtId="3" fontId="14" fillId="0" borderId="0" xfId="0" applyNumberFormat="1" applyFont="1"/>
    <xf numFmtId="0" fontId="0" fillId="0" borderId="0" xfId="0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165" fontId="0" fillId="0" borderId="16" xfId="1" applyNumberFormat="1" applyFont="1" applyBorder="1" applyAlignment="1">
      <alignment horizontal="center"/>
    </xf>
    <xf numFmtId="165" fontId="0" fillId="0" borderId="19" xfId="1" applyNumberFormat="1" applyFont="1" applyBorder="1" applyAlignment="1">
      <alignment horizontal="center"/>
    </xf>
    <xf numFmtId="165" fontId="0" fillId="0" borderId="20" xfId="1" applyNumberFormat="1" applyFont="1" applyBorder="1" applyAlignment="1">
      <alignment horizontal="center"/>
    </xf>
    <xf numFmtId="165" fontId="0" fillId="34" borderId="0" xfId="1" applyNumberFormat="1" applyFont="1" applyFill="1" applyBorder="1" applyAlignment="1">
      <alignment horizontal="center"/>
    </xf>
    <xf numFmtId="165" fontId="0" fillId="34" borderId="21" xfId="1" applyNumberFormat="1" applyFont="1" applyFill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18" fillId="0" borderId="0" xfId="46"/>
    <xf numFmtId="0" fontId="23" fillId="0" borderId="27" xfId="50" applyFont="1" applyAlignment="1">
      <alignment horizontal="left" wrapText="1"/>
    </xf>
    <xf numFmtId="0" fontId="18" fillId="0" borderId="27" xfId="46" applyBorder="1"/>
    <xf numFmtId="0" fontId="24" fillId="0" borderId="0" xfId="46" applyFont="1" applyAlignment="1">
      <alignment horizontal="left"/>
    </xf>
    <xf numFmtId="0" fontId="18" fillId="0" borderId="0" xfId="46" applyAlignment="1">
      <alignment horizontal="left"/>
    </xf>
    <xf numFmtId="0" fontId="23" fillId="0" borderId="27" xfId="50" applyFont="1" applyAlignment="1">
      <alignment wrapText="1"/>
    </xf>
  </cellXfs>
  <cellStyles count="5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Body: normal cell" xfId="49" xr:uid="{00000000-0005-0000-0000-000019000000}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Font: Calibri, 9pt regular" xfId="44" xr:uid="{00000000-0005-0000-0000-00001E000000}"/>
    <cellStyle name="Footnotes: top row" xfId="50" xr:uid="{00000000-0005-0000-0000-00001F000000}"/>
    <cellStyle name="Good" xfId="8" builtinId="26" customBuiltin="1"/>
    <cellStyle name="Header: bottom row" xfId="45" xr:uid="{00000000-0005-0000-0000-000021000000}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A000000}"/>
    <cellStyle name="Note" xfId="17" builtinId="10" customBuiltin="1"/>
    <cellStyle name="Output" xfId="12" builtinId="21" customBuiltin="1"/>
    <cellStyle name="Parent row" xfId="48" xr:uid="{00000000-0005-0000-0000-00002D000000}"/>
    <cellStyle name="Percent" xfId="2" builtinId="5"/>
    <cellStyle name="Table title" xfId="47" xr:uid="{00000000-0005-0000-0000-00002F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"/>
  <sheetViews>
    <sheetView tabSelected="1" topLeftCell="AN1" workbookViewId="0">
      <selection activeCell="AT8" sqref="AT8"/>
    </sheetView>
  </sheetViews>
  <sheetFormatPr defaultRowHeight="15" x14ac:dyDescent="0.25"/>
  <cols>
    <col min="2" max="2" width="17.28515625" customWidth="1"/>
    <col min="3" max="26" width="13.28515625" bestFit="1" customWidth="1"/>
    <col min="27" max="43" width="14.28515625" bestFit="1" customWidth="1"/>
  </cols>
  <sheetData>
    <row r="1" spans="1:46" ht="19.5" thickBot="1" x14ac:dyDescent="0.35">
      <c r="A1" s="59" t="s">
        <v>676</v>
      </c>
    </row>
    <row r="2" spans="1:46" ht="45.75" thickBot="1" x14ac:dyDescent="0.3">
      <c r="A2" s="83" t="s">
        <v>3</v>
      </c>
      <c r="B2" s="84"/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  <c r="K2" s="3">
        <v>2018</v>
      </c>
      <c r="L2" s="3">
        <v>2019</v>
      </c>
      <c r="M2" s="3">
        <v>2020</v>
      </c>
      <c r="N2" s="4">
        <v>2021</v>
      </c>
      <c r="O2" s="3">
        <v>2022</v>
      </c>
      <c r="P2" s="4">
        <v>2023</v>
      </c>
      <c r="Q2" s="3">
        <v>2024</v>
      </c>
      <c r="R2" s="4">
        <v>2025</v>
      </c>
      <c r="S2" s="3">
        <v>2026</v>
      </c>
      <c r="T2" s="4">
        <v>2027</v>
      </c>
      <c r="U2" s="3">
        <v>2028</v>
      </c>
      <c r="V2" s="4">
        <v>2029</v>
      </c>
      <c r="W2" s="3">
        <v>2030</v>
      </c>
      <c r="X2" s="4">
        <v>2031</v>
      </c>
      <c r="Y2" s="3">
        <v>2032</v>
      </c>
      <c r="Z2" s="4">
        <v>2033</v>
      </c>
      <c r="AA2" s="3">
        <v>2034</v>
      </c>
      <c r="AB2" s="3">
        <v>2035</v>
      </c>
      <c r="AC2" s="4">
        <v>2036</v>
      </c>
      <c r="AD2" s="3">
        <v>2037</v>
      </c>
      <c r="AE2" s="4">
        <v>2038</v>
      </c>
      <c r="AF2" s="3">
        <v>2039</v>
      </c>
      <c r="AG2" s="4">
        <v>2040</v>
      </c>
      <c r="AH2" s="3">
        <v>2041</v>
      </c>
      <c r="AI2" s="4">
        <v>2042</v>
      </c>
      <c r="AJ2" s="3">
        <v>2043</v>
      </c>
      <c r="AK2" s="4">
        <v>2044</v>
      </c>
      <c r="AL2" s="3">
        <v>2045</v>
      </c>
      <c r="AM2" s="4">
        <v>2046</v>
      </c>
      <c r="AN2" s="3">
        <v>2047</v>
      </c>
      <c r="AO2" s="4">
        <v>2048</v>
      </c>
      <c r="AP2" s="3">
        <v>2049</v>
      </c>
      <c r="AQ2" s="3">
        <v>2050</v>
      </c>
      <c r="AR2" s="58" t="s">
        <v>282</v>
      </c>
    </row>
    <row r="3" spans="1:46" ht="15.75" thickBot="1" x14ac:dyDescent="0.3">
      <c r="A3" s="81" t="s">
        <v>5</v>
      </c>
      <c r="B3" s="82"/>
      <c r="C3" s="6">
        <f>+'History from Jacob C.'!N2</f>
        <v>2</v>
      </c>
      <c r="D3" s="6">
        <f>+'History from Jacob C.'!O2</f>
        <v>3</v>
      </c>
      <c r="E3" s="6">
        <f>+'History from Jacob C.'!P2</f>
        <v>4</v>
      </c>
      <c r="F3" s="6">
        <f>+'History from Jacob C.'!Q2</f>
        <v>5</v>
      </c>
      <c r="G3" s="6">
        <f>+'History from Jacob C.'!R2</f>
        <v>10</v>
      </c>
      <c r="H3" s="6">
        <f>+'History from Jacob C.'!S2</f>
        <v>11</v>
      </c>
      <c r="I3" s="6">
        <f>+'History from Jacob C.'!T2</f>
        <v>15</v>
      </c>
      <c r="J3" s="6">
        <f>+'History from Jacob C.'!U2</f>
        <v>20</v>
      </c>
      <c r="K3" s="6">
        <f>+'History from Jacob C.'!V2</f>
        <v>25</v>
      </c>
      <c r="L3" s="6">
        <f>+'History from Jacob C.'!W2</f>
        <v>46</v>
      </c>
      <c r="M3" s="6">
        <f>+'History from Jacob C.'!X2</f>
        <v>62</v>
      </c>
      <c r="N3" s="6">
        <f>+'History from Jacob C.'!Y2</f>
        <v>153.44987955355515</v>
      </c>
      <c r="O3" s="14">
        <f>+N3*(1+'Combine EIA Res Com DG Fcst'!D$25)</f>
        <v>171.76809059814781</v>
      </c>
      <c r="P3" s="14">
        <f>+O3*(1+'Combine EIA Res Com DG Fcst'!E$25)</f>
        <v>190.44114608057768</v>
      </c>
      <c r="Q3" s="14">
        <f>+P3*(1+'Combine EIA Res Com DG Fcst'!F$25)</f>
        <v>206.76774379746678</v>
      </c>
      <c r="R3" s="14">
        <f>+Q3*(1+'Combine EIA Res Com DG Fcst'!G$25)</f>
        <v>219.9430178949365</v>
      </c>
      <c r="S3" s="14">
        <f>+R3*(1+'Combine EIA Res Com DG Fcst'!H$25)</f>
        <v>234.21347887785402</v>
      </c>
      <c r="T3" s="14">
        <f>+S3*(1+'Combine EIA Res Com DG Fcst'!I$25)</f>
        <v>247.56611231707467</v>
      </c>
      <c r="U3" s="14">
        <f>+T3*(1+'Combine EIA Res Com DG Fcst'!J$25)</f>
        <v>259.39842157026396</v>
      </c>
      <c r="V3" s="14">
        <f>+U3*(1+'Combine EIA Res Com DG Fcst'!K$25)</f>
        <v>273.0153296506781</v>
      </c>
      <c r="W3" s="14">
        <f>+V3*(1+'Combine EIA Res Com DG Fcst'!L$25)</f>
        <v>284.18575954006621</v>
      </c>
      <c r="X3" s="14">
        <f>+W3*(1+'Combine EIA Res Com DG Fcst'!M$25)</f>
        <v>298.11496136410614</v>
      </c>
      <c r="Y3" s="14">
        <f>+X3*(1+'Combine EIA Res Com DG Fcst'!N$25)</f>
        <v>310.3344034334288</v>
      </c>
      <c r="Z3" s="14">
        <f>+Y3*(1+'Combine EIA Res Com DG Fcst'!O$25)</f>
        <v>325.5405719400934</v>
      </c>
      <c r="AA3" s="14">
        <f>+Z3*(1+'Combine EIA Res Com DG Fcst'!P$25)</f>
        <v>340.74265914696383</v>
      </c>
      <c r="AB3" s="14">
        <f>+AA3*(1+'Combine EIA Res Com DG Fcst'!Q$25)</f>
        <v>352.95129777565518</v>
      </c>
      <c r="AC3" s="14">
        <f>+AB3*(1+'Combine EIA Res Com DG Fcst'!R$25)</f>
        <v>369.51023615402323</v>
      </c>
      <c r="AD3" s="14">
        <f>+AC3*(1+'Combine EIA Res Com DG Fcst'!S$25)</f>
        <v>386.64154729529349</v>
      </c>
      <c r="AE3" s="14">
        <f>+AD3*(1+'Combine EIA Res Com DG Fcst'!T$25)</f>
        <v>403.33522572792714</v>
      </c>
      <c r="AF3" s="14">
        <f>+AE3*(1+'Combine EIA Res Com DG Fcst'!U$25)</f>
        <v>424.13620842688721</v>
      </c>
      <c r="AG3" s="14">
        <f>+AF3*(1+'Combine EIA Res Com DG Fcst'!V$25)</f>
        <v>444.89086018009925</v>
      </c>
      <c r="AH3" s="14">
        <f>+AG3*(1+'Combine EIA Res Com DG Fcst'!W$25)</f>
        <v>464.52895824305932</v>
      </c>
      <c r="AI3" s="14">
        <f>+AH3*(1+'Combine EIA Res Com DG Fcst'!X$25)</f>
        <v>486.70048790386244</v>
      </c>
      <c r="AJ3" s="14">
        <f>+AI3*(1+'Combine EIA Res Com DG Fcst'!Y$25)</f>
        <v>510.8081846626738</v>
      </c>
      <c r="AK3" s="14">
        <f>+AJ3*(1+'Combine EIA Res Com DG Fcst'!Z$25)</f>
        <v>531.49465851241655</v>
      </c>
      <c r="AL3" s="14">
        <f>+AK3*(1+'Combine EIA Res Com DG Fcst'!AA$25)</f>
        <v>557.20388246128505</v>
      </c>
      <c r="AM3" s="14">
        <f>+AL3*(1+'Combine EIA Res Com DG Fcst'!AB$25)</f>
        <v>586.31075990817988</v>
      </c>
      <c r="AN3" s="14">
        <f>+AM3*(1+'Combine EIA Res Com DG Fcst'!AC$25)</f>
        <v>610.9134676492032</v>
      </c>
      <c r="AO3" s="14">
        <f>+AN3*(1+'Combine EIA Res Com DG Fcst'!AD$25)</f>
        <v>640.40002029906884</v>
      </c>
      <c r="AP3" s="14">
        <f>+AO3*(1+'Combine EIA Res Com DG Fcst'!AE$25)</f>
        <v>669.22424772885324</v>
      </c>
      <c r="AQ3" s="14">
        <f>+AP3*(1+'Combine EIA Res Com DG Fcst'!AF$25)</f>
        <v>696.02860902358293</v>
      </c>
      <c r="AR3" s="1">
        <f t="shared" ref="AR3:AR12" si="0">+(AQ3/M3)^(1/30)-1</f>
        <v>8.394649829043388E-2</v>
      </c>
      <c r="AT3" t="s">
        <v>677</v>
      </c>
    </row>
    <row r="4" spans="1:46" ht="15.75" thickBot="1" x14ac:dyDescent="0.3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"/>
      <c r="AT4" t="s">
        <v>678</v>
      </c>
    </row>
    <row r="5" spans="1:46" ht="15.75" thickBot="1" x14ac:dyDescent="0.3">
      <c r="A5" s="85" t="s">
        <v>6</v>
      </c>
      <c r="B5" s="86"/>
      <c r="C5" s="11">
        <f>+C3</f>
        <v>2</v>
      </c>
      <c r="D5" s="78">
        <f t="shared" ref="D5:N5" si="1">+D3</f>
        <v>3</v>
      </c>
      <c r="E5" s="78">
        <f t="shared" si="1"/>
        <v>4</v>
      </c>
      <c r="F5" s="78">
        <f t="shared" si="1"/>
        <v>5</v>
      </c>
      <c r="G5" s="78">
        <f t="shared" si="1"/>
        <v>10</v>
      </c>
      <c r="H5" s="78">
        <f t="shared" si="1"/>
        <v>11</v>
      </c>
      <c r="I5" s="78">
        <f t="shared" si="1"/>
        <v>15</v>
      </c>
      <c r="J5" s="78">
        <f t="shared" si="1"/>
        <v>20</v>
      </c>
      <c r="K5" s="78">
        <f t="shared" si="1"/>
        <v>25</v>
      </c>
      <c r="L5" s="78">
        <f t="shared" si="1"/>
        <v>46</v>
      </c>
      <c r="M5" s="78">
        <f t="shared" si="1"/>
        <v>62</v>
      </c>
      <c r="N5" s="78">
        <f t="shared" si="1"/>
        <v>153.44987955355515</v>
      </c>
      <c r="O5" s="57">
        <f>O3</f>
        <v>171.76809059814781</v>
      </c>
      <c r="P5" s="57">
        <f t="shared" ref="P5:AQ5" si="2">P3</f>
        <v>190.44114608057768</v>
      </c>
      <c r="Q5" s="57">
        <f t="shared" si="2"/>
        <v>206.76774379746678</v>
      </c>
      <c r="R5" s="57">
        <f t="shared" si="2"/>
        <v>219.9430178949365</v>
      </c>
      <c r="S5" s="57">
        <f t="shared" si="2"/>
        <v>234.21347887785402</v>
      </c>
      <c r="T5" s="57">
        <f t="shared" si="2"/>
        <v>247.56611231707467</v>
      </c>
      <c r="U5" s="57">
        <f t="shared" si="2"/>
        <v>259.39842157026396</v>
      </c>
      <c r="V5" s="57">
        <f t="shared" si="2"/>
        <v>273.0153296506781</v>
      </c>
      <c r="W5" s="57">
        <f t="shared" si="2"/>
        <v>284.18575954006621</v>
      </c>
      <c r="X5" s="57">
        <f t="shared" si="2"/>
        <v>298.11496136410614</v>
      </c>
      <c r="Y5" s="57">
        <f t="shared" si="2"/>
        <v>310.3344034334288</v>
      </c>
      <c r="Z5" s="57">
        <f t="shared" si="2"/>
        <v>325.5405719400934</v>
      </c>
      <c r="AA5" s="57">
        <f t="shared" si="2"/>
        <v>340.74265914696383</v>
      </c>
      <c r="AB5" s="57">
        <f t="shared" si="2"/>
        <v>352.95129777565518</v>
      </c>
      <c r="AC5" s="57">
        <f t="shared" si="2"/>
        <v>369.51023615402323</v>
      </c>
      <c r="AD5" s="57">
        <f t="shared" si="2"/>
        <v>386.64154729529349</v>
      </c>
      <c r="AE5" s="57">
        <f t="shared" si="2"/>
        <v>403.33522572792714</v>
      </c>
      <c r="AF5" s="57">
        <f t="shared" si="2"/>
        <v>424.13620842688721</v>
      </c>
      <c r="AG5" s="57">
        <f t="shared" si="2"/>
        <v>444.89086018009925</v>
      </c>
      <c r="AH5" s="57">
        <f t="shared" si="2"/>
        <v>464.52895824305932</v>
      </c>
      <c r="AI5" s="57">
        <f t="shared" si="2"/>
        <v>486.70048790386244</v>
      </c>
      <c r="AJ5" s="57">
        <f t="shared" si="2"/>
        <v>510.8081846626738</v>
      </c>
      <c r="AK5" s="57">
        <f t="shared" si="2"/>
        <v>531.49465851241655</v>
      </c>
      <c r="AL5" s="57">
        <f t="shared" si="2"/>
        <v>557.20388246128505</v>
      </c>
      <c r="AM5" s="57">
        <f t="shared" si="2"/>
        <v>586.31075990817988</v>
      </c>
      <c r="AN5" s="57">
        <f t="shared" si="2"/>
        <v>610.9134676492032</v>
      </c>
      <c r="AO5" s="57">
        <f t="shared" si="2"/>
        <v>640.40002029906884</v>
      </c>
      <c r="AP5" s="57">
        <f t="shared" si="2"/>
        <v>669.22424772885324</v>
      </c>
      <c r="AQ5" s="57">
        <f t="shared" si="2"/>
        <v>696.02860902358293</v>
      </c>
      <c r="AR5" s="1">
        <f t="shared" si="0"/>
        <v>8.394649829043388E-2</v>
      </c>
      <c r="AT5" t="s">
        <v>679</v>
      </c>
    </row>
    <row r="6" spans="1:46" ht="15.75" thickBot="1" x14ac:dyDescent="0.3">
      <c r="A6" s="85" t="s">
        <v>7</v>
      </c>
      <c r="B6" s="86"/>
      <c r="C6" s="11">
        <v>255</v>
      </c>
      <c r="D6" s="11">
        <f>+D5-C5</f>
        <v>1</v>
      </c>
      <c r="E6" s="11">
        <f t="shared" ref="E6:O6" si="3">+E5-D5</f>
        <v>1</v>
      </c>
      <c r="F6" s="11">
        <f t="shared" si="3"/>
        <v>1</v>
      </c>
      <c r="G6" s="11">
        <f t="shared" si="3"/>
        <v>5</v>
      </c>
      <c r="H6" s="11">
        <f t="shared" si="3"/>
        <v>1</v>
      </c>
      <c r="I6" s="11">
        <f t="shared" si="3"/>
        <v>4</v>
      </c>
      <c r="J6" s="11">
        <f t="shared" si="3"/>
        <v>5</v>
      </c>
      <c r="K6" s="11">
        <f t="shared" si="3"/>
        <v>5</v>
      </c>
      <c r="L6" s="11">
        <f t="shared" si="3"/>
        <v>21</v>
      </c>
      <c r="M6" s="11">
        <f t="shared" si="3"/>
        <v>16</v>
      </c>
      <c r="N6" s="11">
        <f t="shared" si="3"/>
        <v>91.449879553555149</v>
      </c>
      <c r="O6" s="57">
        <f t="shared" si="3"/>
        <v>18.318211044592658</v>
      </c>
      <c r="P6" s="57">
        <f t="shared" ref="P6" si="4">+P5-O5</f>
        <v>18.673055482429874</v>
      </c>
      <c r="Q6" s="57">
        <f t="shared" ref="Q6" si="5">+Q5-P5</f>
        <v>16.326597716889097</v>
      </c>
      <c r="R6" s="57">
        <f t="shared" ref="R6" si="6">+R5-Q5</f>
        <v>13.175274097469725</v>
      </c>
      <c r="S6" s="57">
        <f t="shared" ref="S6" si="7">+S5-R5</f>
        <v>14.270460982917513</v>
      </c>
      <c r="T6" s="57">
        <f t="shared" ref="T6" si="8">+T5-S5</f>
        <v>13.352633439220654</v>
      </c>
      <c r="U6" s="57">
        <f t="shared" ref="U6" si="9">+U5-T5</f>
        <v>11.832309253189294</v>
      </c>
      <c r="V6" s="57">
        <f t="shared" ref="V6" si="10">+V5-U5</f>
        <v>13.616908080414134</v>
      </c>
      <c r="W6" s="57">
        <f t="shared" ref="W6" si="11">+W5-V5</f>
        <v>11.170429889388117</v>
      </c>
      <c r="X6" s="57">
        <f t="shared" ref="X6" si="12">+X5-W5</f>
        <v>13.929201824039922</v>
      </c>
      <c r="Y6" s="57">
        <f t="shared" ref="Y6:Z6" si="13">+Y5-X5</f>
        <v>12.219442069322668</v>
      </c>
      <c r="Z6" s="57">
        <f t="shared" si="13"/>
        <v>15.206168506664596</v>
      </c>
      <c r="AA6" s="57">
        <f t="shared" ref="AA6" si="14">+AA5-Z5</f>
        <v>15.202087206870431</v>
      </c>
      <c r="AB6" s="57">
        <f t="shared" ref="AB6" si="15">+AB5-AA5</f>
        <v>12.208638628691347</v>
      </c>
      <c r="AC6" s="57">
        <f t="shared" ref="AC6" si="16">+AC5-AB5</f>
        <v>16.558938378368055</v>
      </c>
      <c r="AD6" s="57">
        <f t="shared" ref="AD6" si="17">+AD5-AC5</f>
        <v>17.13131114127026</v>
      </c>
      <c r="AE6" s="57">
        <f t="shared" ref="AE6" si="18">+AE5-AD5</f>
        <v>16.693678432633646</v>
      </c>
      <c r="AF6" s="57">
        <f t="shared" ref="AF6" si="19">+AF5-AE5</f>
        <v>20.80098269896007</v>
      </c>
      <c r="AG6" s="57">
        <f t="shared" ref="AG6" si="20">+AG5-AF5</f>
        <v>20.754651753212045</v>
      </c>
      <c r="AH6" s="57">
        <f t="shared" ref="AH6" si="21">+AH5-AG5</f>
        <v>19.638098062960069</v>
      </c>
      <c r="AI6" s="57">
        <f t="shared" ref="AI6" si="22">+AI5-AH5</f>
        <v>22.171529660803117</v>
      </c>
      <c r="AJ6" s="57">
        <f t="shared" ref="AJ6:AK6" si="23">+AJ5-AI5</f>
        <v>24.107696758811358</v>
      </c>
      <c r="AK6" s="57">
        <f t="shared" si="23"/>
        <v>20.686473849742754</v>
      </c>
      <c r="AL6" s="57">
        <f t="shared" ref="AL6" si="24">+AL5-AK5</f>
        <v>25.709223948868498</v>
      </c>
      <c r="AM6" s="57">
        <f t="shared" ref="AM6" si="25">+AM5-AL5</f>
        <v>29.106877446894828</v>
      </c>
      <c r="AN6" s="57">
        <f t="shared" ref="AN6" si="26">+AN5-AM5</f>
        <v>24.602707741023323</v>
      </c>
      <c r="AO6" s="57">
        <f t="shared" ref="AO6" si="27">+AO5-AN5</f>
        <v>29.486552649865644</v>
      </c>
      <c r="AP6" s="57">
        <f t="shared" ref="AP6" si="28">+AP5-AO5</f>
        <v>28.824227429784401</v>
      </c>
      <c r="AQ6" s="57">
        <f t="shared" ref="AQ6" si="29">+AQ5-AP5</f>
        <v>26.804361294729688</v>
      </c>
      <c r="AR6" s="1">
        <f t="shared" si="0"/>
        <v>1.7347954020387579E-2</v>
      </c>
      <c r="AT6" t="s">
        <v>680</v>
      </c>
    </row>
    <row r="7" spans="1:46" ht="15.75" thickBo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"/>
      <c r="AT7" t="s">
        <v>685</v>
      </c>
    </row>
    <row r="8" spans="1:46" ht="15.75" thickBot="1" x14ac:dyDescent="0.3">
      <c r="A8" s="87" t="s">
        <v>8</v>
      </c>
      <c r="B8" s="88"/>
      <c r="C8" s="3">
        <v>2010</v>
      </c>
      <c r="D8" s="3">
        <v>2011</v>
      </c>
      <c r="E8" s="3">
        <v>2012</v>
      </c>
      <c r="F8" s="3">
        <v>2013</v>
      </c>
      <c r="G8" s="3">
        <v>2014</v>
      </c>
      <c r="H8" s="3">
        <v>2015</v>
      </c>
      <c r="I8" s="3">
        <v>2016</v>
      </c>
      <c r="J8" s="3">
        <v>2017</v>
      </c>
      <c r="K8" s="3">
        <v>2018</v>
      </c>
      <c r="L8" s="3">
        <v>2019</v>
      </c>
      <c r="M8" s="3">
        <v>2020</v>
      </c>
      <c r="N8" s="4">
        <v>2021</v>
      </c>
      <c r="O8" s="3">
        <v>2022</v>
      </c>
      <c r="P8" s="4">
        <v>2023</v>
      </c>
      <c r="Q8" s="3">
        <v>2024</v>
      </c>
      <c r="R8" s="4">
        <v>2025</v>
      </c>
      <c r="S8" s="3">
        <v>2026</v>
      </c>
      <c r="T8" s="4">
        <v>2027</v>
      </c>
      <c r="U8" s="3">
        <v>2028</v>
      </c>
      <c r="V8" s="4">
        <v>2029</v>
      </c>
      <c r="W8" s="3">
        <v>2030</v>
      </c>
      <c r="X8" s="4">
        <v>2031</v>
      </c>
      <c r="Y8" s="3">
        <v>2032</v>
      </c>
      <c r="Z8" s="4">
        <v>2033</v>
      </c>
      <c r="AA8" s="3">
        <v>2034</v>
      </c>
      <c r="AB8" s="4">
        <v>2035</v>
      </c>
      <c r="AC8" s="3">
        <v>2036</v>
      </c>
      <c r="AD8" s="4">
        <v>2037</v>
      </c>
      <c r="AE8" s="3">
        <v>2038</v>
      </c>
      <c r="AF8" s="4">
        <v>2039</v>
      </c>
      <c r="AG8" s="3">
        <v>2040</v>
      </c>
      <c r="AH8" s="4">
        <v>2041</v>
      </c>
      <c r="AI8" s="3">
        <v>2042</v>
      </c>
      <c r="AJ8" s="4">
        <v>2043</v>
      </c>
      <c r="AK8" s="3">
        <v>2044</v>
      </c>
      <c r="AL8" s="4">
        <v>2045</v>
      </c>
      <c r="AM8" s="3">
        <v>2046</v>
      </c>
      <c r="AN8" s="4">
        <v>2047</v>
      </c>
      <c r="AO8" s="3">
        <v>2048</v>
      </c>
      <c r="AP8" s="4">
        <v>2049</v>
      </c>
      <c r="AQ8" s="3">
        <v>2050</v>
      </c>
      <c r="AR8" s="1">
        <f t="shared" si="0"/>
        <v>4.9153015261538258E-4</v>
      </c>
      <c r="AT8" t="s">
        <v>681</v>
      </c>
    </row>
    <row r="9" spans="1:46" ht="15.75" thickBot="1" x14ac:dyDescent="0.3">
      <c r="A9" s="81" t="s">
        <v>5</v>
      </c>
      <c r="B9" s="89"/>
      <c r="C9" s="6">
        <f>+'History from Jacob C.'!N8</f>
        <v>25</v>
      </c>
      <c r="D9" s="6">
        <f>+'History from Jacob C.'!O8</f>
        <v>30.1</v>
      </c>
      <c r="E9" s="6">
        <f>+'History from Jacob C.'!P8</f>
        <v>59.8</v>
      </c>
      <c r="F9" s="6">
        <f>+'History from Jacob C.'!Q8</f>
        <v>66.3</v>
      </c>
      <c r="G9" s="6">
        <f>+'History from Jacob C.'!R8</f>
        <v>120.9</v>
      </c>
      <c r="H9" s="6">
        <f>+'History from Jacob C.'!S8</f>
        <v>140.9</v>
      </c>
      <c r="I9" s="6">
        <f>+'History from Jacob C.'!T8</f>
        <v>162.6</v>
      </c>
      <c r="J9" s="6">
        <f>+'History from Jacob C.'!U8</f>
        <v>208.79999999999998</v>
      </c>
      <c r="K9" s="6">
        <f>+'History from Jacob C.'!V8</f>
        <v>430.7</v>
      </c>
      <c r="L9" s="6">
        <f>+'History from Jacob C.'!W8</f>
        <v>710.40000000000009</v>
      </c>
      <c r="M9" s="6">
        <f>+'History from Jacob C.'!X8</f>
        <v>967.52000000000021</v>
      </c>
      <c r="N9" s="6">
        <f>+'History from Jacob C.'!Y8</f>
        <v>1751.3850300000001</v>
      </c>
      <c r="O9" s="14">
        <f>+N9*(1+'Combine EIA Res Com DG Fcst'!D$25)</f>
        <v>1960.4581207917286</v>
      </c>
      <c r="P9" s="14">
        <f>+O9*(1+'Combine EIA Res Com DG Fcst'!E$25)</f>
        <v>2173.5811934942608</v>
      </c>
      <c r="Q9" s="14">
        <f>+P9*(1+'Combine EIA Res Com DG Fcst'!F$25)</f>
        <v>2359.923202464116</v>
      </c>
      <c r="R9" s="14">
        <f>+Q9*(1+'Combine EIA Res Com DG Fcst'!G$25)</f>
        <v>2510.2978908482924</v>
      </c>
      <c r="S9" s="14">
        <f>+R9*(1+'Combine EIA Res Com DG Fcst'!H$25)</f>
        <v>2673.1723864777141</v>
      </c>
      <c r="T9" s="14">
        <f>+S9*(1+'Combine EIA Res Com DG Fcst'!I$25)</f>
        <v>2825.5713481749549</v>
      </c>
      <c r="U9" s="14">
        <f>+T9*(1+'Combine EIA Res Com DG Fcst'!J$25)</f>
        <v>2960.6182400764492</v>
      </c>
      <c r="V9" s="14">
        <f>+U9*(1+'Combine EIA Res Com DG Fcst'!K$25)</f>
        <v>3116.0334742643654</v>
      </c>
      <c r="W9" s="14">
        <f>+V9*(1+'Combine EIA Res Com DG Fcst'!L$25)</f>
        <v>3243.5260714814981</v>
      </c>
      <c r="X9" s="14">
        <f>+W9*(1+'Combine EIA Res Com DG Fcst'!M$25)</f>
        <v>3402.505639438461</v>
      </c>
      <c r="Y9" s="14">
        <f>+X9*(1+'Combine EIA Res Com DG Fcst'!N$25)</f>
        <v>3541.9710334643637</v>
      </c>
      <c r="Z9" s="14">
        <f>+Y9*(1+'Combine EIA Res Com DG Fcst'!O$25)</f>
        <v>3715.5251344106282</v>
      </c>
      <c r="AA9" s="14">
        <f>+Z9*(1+'Combine EIA Res Com DG Fcst'!P$25)</f>
        <v>3889.0326538451754</v>
      </c>
      <c r="AB9" s="14">
        <f>+AA9*(1+'Combine EIA Res Com DG Fcst'!Q$25)</f>
        <v>4028.3747438694772</v>
      </c>
      <c r="AC9" s="14">
        <f>+AB9*(1+'Combine EIA Res Com DG Fcst'!R$25)</f>
        <v>4217.3685500095771</v>
      </c>
      <c r="AD9" s="14">
        <f>+AC9*(1+'Combine EIA Res Com DG Fcst'!S$25)</f>
        <v>4412.895076093434</v>
      </c>
      <c r="AE9" s="14">
        <f>+AD9*(1+'Combine EIA Res Com DG Fcst'!T$25)</f>
        <v>4603.4267245222909</v>
      </c>
      <c r="AF9" s="14">
        <f>+AE9*(1+'Combine EIA Res Com DG Fcst'!U$25)</f>
        <v>4840.8366841406241</v>
      </c>
      <c r="AG9" s="14">
        <f>+AF9*(1+'Combine EIA Res Com DG Fcst'!V$25)</f>
        <v>5077.7178500900091</v>
      </c>
      <c r="AH9" s="14">
        <f>+AG9*(1+'Combine EIA Res Com DG Fcst'!W$25)</f>
        <v>5301.8553408798698</v>
      </c>
      <c r="AI9" s="14">
        <f>+AH9*(1+'Combine EIA Res Com DG Fcst'!X$25)</f>
        <v>5554.9079027528769</v>
      </c>
      <c r="AJ9" s="14">
        <f>+AI9*(1+'Combine EIA Res Com DG Fcst'!Y$25)</f>
        <v>5830.0587163866276</v>
      </c>
      <c r="AK9" s="14">
        <f>+AJ9*(1+'Combine EIA Res Com DG Fcst'!Z$25)</f>
        <v>6066.1617405749348</v>
      </c>
      <c r="AL9" s="14">
        <f>+AK9*(1+'Combine EIA Res Com DG Fcst'!AA$25)</f>
        <v>6359.591426463031</v>
      </c>
      <c r="AM9" s="14">
        <f>+AL9*(1+'Combine EIA Res Com DG Fcst'!AB$25)</f>
        <v>6691.7998946537455</v>
      </c>
      <c r="AN9" s="14">
        <f>+AM9*(1+'Combine EIA Res Com DG Fcst'!AC$25)</f>
        <v>6972.600467195447</v>
      </c>
      <c r="AO9" s="14">
        <f>+AN9*(1+'Combine EIA Res Com DG Fcst'!AD$25)</f>
        <v>7309.1423207800108</v>
      </c>
      <c r="AP9" s="14">
        <f>+AO9*(1+'Combine EIA Res Com DG Fcst'!AE$25)</f>
        <v>7638.1247909436388</v>
      </c>
      <c r="AQ9" s="14">
        <f>+AP9*(1+'Combine EIA Res Com DG Fcst'!AF$25)</f>
        <v>7944.0537186618058</v>
      </c>
      <c r="AR9" s="1">
        <f t="shared" si="0"/>
        <v>7.2702783041797003E-2</v>
      </c>
    </row>
    <row r="10" spans="1:46" ht="15.75" thickBot="1" x14ac:dyDescent="0.3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"/>
    </row>
    <row r="11" spans="1:46" ht="15.75" thickBot="1" x14ac:dyDescent="0.3">
      <c r="A11" s="85" t="s">
        <v>9</v>
      </c>
      <c r="B11" s="86"/>
      <c r="C11" s="11">
        <f>C9</f>
        <v>25</v>
      </c>
      <c r="D11" s="78">
        <f t="shared" ref="D11:N11" si="30">D9</f>
        <v>30.1</v>
      </c>
      <c r="E11" s="78">
        <f t="shared" si="30"/>
        <v>59.8</v>
      </c>
      <c r="F11" s="78">
        <f t="shared" si="30"/>
        <v>66.3</v>
      </c>
      <c r="G11" s="78">
        <f t="shared" si="30"/>
        <v>120.9</v>
      </c>
      <c r="H11" s="78">
        <f t="shared" si="30"/>
        <v>140.9</v>
      </c>
      <c r="I11" s="78">
        <f t="shared" si="30"/>
        <v>162.6</v>
      </c>
      <c r="J11" s="78">
        <f t="shared" si="30"/>
        <v>208.79999999999998</v>
      </c>
      <c r="K11" s="78">
        <f t="shared" si="30"/>
        <v>430.7</v>
      </c>
      <c r="L11" s="78">
        <f t="shared" si="30"/>
        <v>710.40000000000009</v>
      </c>
      <c r="M11" s="78">
        <f t="shared" si="30"/>
        <v>967.52000000000021</v>
      </c>
      <c r="N11" s="78">
        <f t="shared" si="30"/>
        <v>1751.3850300000001</v>
      </c>
      <c r="O11" s="57">
        <f>O9</f>
        <v>1960.4581207917286</v>
      </c>
      <c r="P11" s="57">
        <f t="shared" ref="P11:AQ11" si="31">P9</f>
        <v>2173.5811934942608</v>
      </c>
      <c r="Q11" s="57">
        <f t="shared" si="31"/>
        <v>2359.923202464116</v>
      </c>
      <c r="R11" s="57">
        <f t="shared" si="31"/>
        <v>2510.2978908482924</v>
      </c>
      <c r="S11" s="57">
        <f t="shared" si="31"/>
        <v>2673.1723864777141</v>
      </c>
      <c r="T11" s="57">
        <f t="shared" si="31"/>
        <v>2825.5713481749549</v>
      </c>
      <c r="U11" s="57">
        <f t="shared" si="31"/>
        <v>2960.6182400764492</v>
      </c>
      <c r="V11" s="57">
        <f t="shared" si="31"/>
        <v>3116.0334742643654</v>
      </c>
      <c r="W11" s="57">
        <f t="shared" si="31"/>
        <v>3243.5260714814981</v>
      </c>
      <c r="X11" s="57">
        <f t="shared" si="31"/>
        <v>3402.505639438461</v>
      </c>
      <c r="Y11" s="57">
        <f t="shared" si="31"/>
        <v>3541.9710334643637</v>
      </c>
      <c r="Z11" s="57">
        <f t="shared" si="31"/>
        <v>3715.5251344106282</v>
      </c>
      <c r="AA11" s="57">
        <f t="shared" si="31"/>
        <v>3889.0326538451754</v>
      </c>
      <c r="AB11" s="57">
        <f t="shared" si="31"/>
        <v>4028.3747438694772</v>
      </c>
      <c r="AC11" s="57">
        <f t="shared" si="31"/>
        <v>4217.3685500095771</v>
      </c>
      <c r="AD11" s="57">
        <f t="shared" si="31"/>
        <v>4412.895076093434</v>
      </c>
      <c r="AE11" s="57">
        <f t="shared" si="31"/>
        <v>4603.4267245222909</v>
      </c>
      <c r="AF11" s="57">
        <f t="shared" si="31"/>
        <v>4840.8366841406241</v>
      </c>
      <c r="AG11" s="57">
        <f t="shared" si="31"/>
        <v>5077.7178500900091</v>
      </c>
      <c r="AH11" s="57">
        <f t="shared" si="31"/>
        <v>5301.8553408798698</v>
      </c>
      <c r="AI11" s="57">
        <f t="shared" si="31"/>
        <v>5554.9079027528769</v>
      </c>
      <c r="AJ11" s="57">
        <f t="shared" si="31"/>
        <v>5830.0587163866276</v>
      </c>
      <c r="AK11" s="57">
        <f t="shared" si="31"/>
        <v>6066.1617405749348</v>
      </c>
      <c r="AL11" s="57">
        <f t="shared" si="31"/>
        <v>6359.591426463031</v>
      </c>
      <c r="AM11" s="57">
        <f t="shared" si="31"/>
        <v>6691.7998946537455</v>
      </c>
      <c r="AN11" s="57">
        <f t="shared" si="31"/>
        <v>6972.600467195447</v>
      </c>
      <c r="AO11" s="57">
        <f t="shared" si="31"/>
        <v>7309.1423207800108</v>
      </c>
      <c r="AP11" s="57">
        <f t="shared" si="31"/>
        <v>7638.1247909436388</v>
      </c>
      <c r="AQ11" s="57">
        <f t="shared" si="31"/>
        <v>7944.0537186618058</v>
      </c>
      <c r="AR11" s="1">
        <f t="shared" si="0"/>
        <v>7.2702783041797003E-2</v>
      </c>
    </row>
    <row r="12" spans="1:46" ht="15.75" thickBot="1" x14ac:dyDescent="0.3">
      <c r="A12" s="85" t="s">
        <v>10</v>
      </c>
      <c r="B12" s="86"/>
      <c r="C12" s="11">
        <f>+'History from Jacob C.'!N10-'History from Jacob C.'!M10</f>
        <v>0</v>
      </c>
      <c r="D12" s="11">
        <f>+D11-C11</f>
        <v>5.1000000000000014</v>
      </c>
      <c r="E12" s="11">
        <f>+E11-D11</f>
        <v>29.699999999999996</v>
      </c>
      <c r="F12" s="11">
        <f>+F11-E11</f>
        <v>6.5</v>
      </c>
      <c r="G12" s="11">
        <f t="shared" ref="G12" si="32">+G11-F11</f>
        <v>54.600000000000009</v>
      </c>
      <c r="H12" s="11">
        <f t="shared" ref="H12" si="33">+H11-G11</f>
        <v>20</v>
      </c>
      <c r="I12" s="11">
        <f t="shared" ref="I12" si="34">+I11-H11</f>
        <v>21.699999999999989</v>
      </c>
      <c r="J12" s="11">
        <f t="shared" ref="J12" si="35">+J11-I11</f>
        <v>46.199999999999989</v>
      </c>
      <c r="K12" s="11">
        <f t="shared" ref="K12" si="36">+K11-J11</f>
        <v>221.9</v>
      </c>
      <c r="L12" s="11">
        <f t="shared" ref="L12" si="37">+L11-K11</f>
        <v>279.7000000000001</v>
      </c>
      <c r="M12" s="11">
        <f t="shared" ref="M12" si="38">+M11-L11</f>
        <v>257.12000000000012</v>
      </c>
      <c r="N12" s="11">
        <f t="shared" ref="N12" si="39">+N11-M11</f>
        <v>783.86502999999993</v>
      </c>
      <c r="O12" s="57">
        <f t="shared" ref="O12" si="40">+O11-N11</f>
        <v>209.07309079172842</v>
      </c>
      <c r="P12" s="57">
        <f t="shared" ref="P12" si="41">+P11-O11</f>
        <v>213.12307270253223</v>
      </c>
      <c r="Q12" s="57">
        <f t="shared" ref="Q12" si="42">+Q11-P11</f>
        <v>186.34200896985521</v>
      </c>
      <c r="R12" s="57">
        <f t="shared" ref="R12" si="43">+R11-Q11</f>
        <v>150.37468838417635</v>
      </c>
      <c r="S12" s="57">
        <f t="shared" ref="S12" si="44">+S11-R11</f>
        <v>162.87449562942174</v>
      </c>
      <c r="T12" s="57">
        <f t="shared" ref="T12" si="45">+T11-S11</f>
        <v>152.39896169724079</v>
      </c>
      <c r="U12" s="57">
        <f t="shared" ref="U12" si="46">+U11-T11</f>
        <v>135.04689190149429</v>
      </c>
      <c r="V12" s="57">
        <f t="shared" ref="V12" si="47">+V11-U11</f>
        <v>155.41523418791621</v>
      </c>
      <c r="W12" s="57">
        <f t="shared" ref="W12" si="48">+W11-V11</f>
        <v>127.4925972171327</v>
      </c>
      <c r="X12" s="57">
        <f t="shared" ref="X12" si="49">+X11-W11</f>
        <v>158.97956795696291</v>
      </c>
      <c r="Y12" s="57">
        <f t="shared" ref="Y12" si="50">+Y11-X11</f>
        <v>139.4653940259027</v>
      </c>
      <c r="Z12" s="57">
        <f t="shared" ref="Z12" si="51">+Z11-Y11</f>
        <v>173.5541009462645</v>
      </c>
      <c r="AA12" s="57">
        <f t="shared" ref="AA12" si="52">+AA11-Z11</f>
        <v>173.50751943454725</v>
      </c>
      <c r="AB12" s="57">
        <f t="shared" ref="AB12" si="53">+AB11-AA11</f>
        <v>139.3420900243018</v>
      </c>
      <c r="AC12" s="57">
        <f t="shared" ref="AC12" si="54">+AC11-AB11</f>
        <v>188.99380614009988</v>
      </c>
      <c r="AD12" s="57">
        <f t="shared" ref="AD12" si="55">+AD11-AC11</f>
        <v>195.52652608385688</v>
      </c>
      <c r="AE12" s="57">
        <f t="shared" ref="AE12" si="56">+AE11-AD11</f>
        <v>190.5316484288569</v>
      </c>
      <c r="AF12" s="57">
        <f t="shared" ref="AF12" si="57">+AF11-AE11</f>
        <v>237.40995961833323</v>
      </c>
      <c r="AG12" s="57">
        <f t="shared" ref="AG12" si="58">+AG11-AF11</f>
        <v>236.88116594938492</v>
      </c>
      <c r="AH12" s="57">
        <f t="shared" ref="AH12" si="59">+AH11-AG11</f>
        <v>224.13749078986075</v>
      </c>
      <c r="AI12" s="57">
        <f t="shared" ref="AI12" si="60">+AI11-AH11</f>
        <v>253.05256187300711</v>
      </c>
      <c r="AJ12" s="57">
        <f t="shared" ref="AJ12" si="61">+AJ11-AI11</f>
        <v>275.15081363375066</v>
      </c>
      <c r="AK12" s="57">
        <f t="shared" ref="AK12" si="62">+AK11-AJ11</f>
        <v>236.10302418830724</v>
      </c>
      <c r="AL12" s="57">
        <f t="shared" ref="AL12" si="63">+AL11-AK11</f>
        <v>293.42968588809617</v>
      </c>
      <c r="AM12" s="57">
        <f t="shared" ref="AM12" si="64">+AM11-AL11</f>
        <v>332.20846819071448</v>
      </c>
      <c r="AN12" s="57">
        <f t="shared" ref="AN12" si="65">+AN11-AM11</f>
        <v>280.80057254170151</v>
      </c>
      <c r="AO12" s="57">
        <f t="shared" ref="AO12" si="66">+AO11-AN11</f>
        <v>336.5418535845638</v>
      </c>
      <c r="AP12" s="57">
        <f t="shared" ref="AP12" si="67">+AP11-AO11</f>
        <v>328.98247016362802</v>
      </c>
      <c r="AQ12" s="57">
        <f t="shared" ref="AQ12" si="68">+AQ11-AP11</f>
        <v>305.92892771816696</v>
      </c>
      <c r="AR12" s="1">
        <f t="shared" si="0"/>
        <v>5.8104794162416873E-3</v>
      </c>
    </row>
    <row r="13" spans="1:46" x14ac:dyDescent="0.25"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6" x14ac:dyDescent="0.25">
      <c r="C14" s="60">
        <f t="shared" ref="C14:W14" si="69">+C11/C5</f>
        <v>12.5</v>
      </c>
      <c r="D14" s="60">
        <f t="shared" si="69"/>
        <v>10.033333333333333</v>
      </c>
      <c r="E14" s="60">
        <f t="shared" si="69"/>
        <v>14.95</v>
      </c>
      <c r="F14" s="60">
        <f t="shared" si="69"/>
        <v>13.26</v>
      </c>
      <c r="G14" s="60">
        <f t="shared" si="69"/>
        <v>12.09</v>
      </c>
      <c r="H14" s="60">
        <f t="shared" si="69"/>
        <v>12.80909090909091</v>
      </c>
      <c r="I14" s="60">
        <f t="shared" si="69"/>
        <v>10.84</v>
      </c>
      <c r="J14" s="60">
        <f t="shared" si="69"/>
        <v>10.44</v>
      </c>
      <c r="K14" s="60">
        <f t="shared" si="69"/>
        <v>17.227999999999998</v>
      </c>
      <c r="L14" s="60">
        <f t="shared" si="69"/>
        <v>15.443478260869567</v>
      </c>
      <c r="M14" s="60">
        <f t="shared" si="69"/>
        <v>15.605161290322584</v>
      </c>
      <c r="N14" s="60">
        <f t="shared" si="69"/>
        <v>11.413401138504991</v>
      </c>
      <c r="O14" s="60">
        <f t="shared" si="69"/>
        <v>11.413401138504991</v>
      </c>
      <c r="P14" s="60">
        <f t="shared" si="69"/>
        <v>11.413401138504993</v>
      </c>
      <c r="Q14" s="60">
        <f t="shared" si="69"/>
        <v>11.413401138504993</v>
      </c>
      <c r="R14" s="60">
        <f t="shared" si="69"/>
        <v>11.413401138504993</v>
      </c>
      <c r="S14" s="60">
        <f t="shared" si="69"/>
        <v>11.413401138504993</v>
      </c>
      <c r="T14" s="60">
        <f t="shared" si="69"/>
        <v>11.413401138504993</v>
      </c>
      <c r="U14" s="60">
        <f t="shared" si="69"/>
        <v>11.413401138504994</v>
      </c>
      <c r="V14" s="60">
        <f t="shared" si="69"/>
        <v>11.413401138504993</v>
      </c>
      <c r="W14" s="60">
        <f t="shared" si="69"/>
        <v>11.413401138504994</v>
      </c>
    </row>
  </sheetData>
  <mergeCells count="8">
    <mergeCell ref="A3:B3"/>
    <mergeCell ref="A2:B2"/>
    <mergeCell ref="A11:B11"/>
    <mergeCell ref="A12:B12"/>
    <mergeCell ref="A5:B5"/>
    <mergeCell ref="A6:B6"/>
    <mergeCell ref="A8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"/>
  <sheetViews>
    <sheetView topLeftCell="N1" workbookViewId="0">
      <selection activeCell="AB7" sqref="AB7"/>
    </sheetView>
  </sheetViews>
  <sheetFormatPr defaultRowHeight="15" x14ac:dyDescent="0.25"/>
  <cols>
    <col min="1" max="1" width="9.140625" hidden="1" customWidth="1"/>
    <col min="2" max="2" width="12.42578125" customWidth="1"/>
    <col min="3" max="3" width="11.5703125" customWidth="1"/>
    <col min="4" max="11" width="10.5703125" style="12" customWidth="1"/>
    <col min="12" max="25" width="13.28515625" style="12" bestFit="1" customWidth="1"/>
    <col min="27" max="27" width="0" hidden="1" customWidth="1"/>
  </cols>
  <sheetData>
    <row r="1" spans="1:28" ht="15.75" thickBot="1" x14ac:dyDescent="0.3">
      <c r="B1" s="83" t="s">
        <v>3</v>
      </c>
      <c r="C1" s="84"/>
      <c r="D1" s="2">
        <v>2000</v>
      </c>
      <c r="E1" s="3">
        <v>2001</v>
      </c>
      <c r="F1" s="3">
        <v>2002</v>
      </c>
      <c r="G1" s="3">
        <v>2003</v>
      </c>
      <c r="H1" s="3">
        <v>2004</v>
      </c>
      <c r="I1" s="3">
        <v>2005</v>
      </c>
      <c r="J1" s="3">
        <v>2006</v>
      </c>
      <c r="K1" s="3">
        <v>2007</v>
      </c>
      <c r="L1" s="3">
        <v>2008</v>
      </c>
      <c r="M1" s="3">
        <v>2009</v>
      </c>
      <c r="N1" s="3">
        <v>2010</v>
      </c>
      <c r="O1" s="3">
        <v>2011</v>
      </c>
      <c r="P1" s="3">
        <v>2012</v>
      </c>
      <c r="Q1" s="3">
        <v>2013</v>
      </c>
      <c r="R1" s="3">
        <v>2014</v>
      </c>
      <c r="S1" s="3">
        <v>2015</v>
      </c>
      <c r="T1" s="3">
        <v>2016</v>
      </c>
      <c r="U1" s="3">
        <v>2017</v>
      </c>
      <c r="V1" s="3">
        <v>2018</v>
      </c>
      <c r="W1" s="3">
        <v>2019</v>
      </c>
      <c r="X1" s="3">
        <v>2020</v>
      </c>
      <c r="Y1" s="4">
        <v>2021</v>
      </c>
    </row>
    <row r="2" spans="1:28" ht="15.75" thickBot="1" x14ac:dyDescent="0.3">
      <c r="A2" t="s">
        <v>4</v>
      </c>
      <c r="B2" s="81" t="s">
        <v>5</v>
      </c>
      <c r="C2" s="82"/>
      <c r="D2" s="73">
        <v>0</v>
      </c>
      <c r="E2" s="73">
        <v>0</v>
      </c>
      <c r="F2" s="73">
        <v>0</v>
      </c>
      <c r="G2" s="73">
        <v>0</v>
      </c>
      <c r="H2" s="73">
        <v>0</v>
      </c>
      <c r="I2" s="73">
        <v>0</v>
      </c>
      <c r="J2" s="73">
        <v>1</v>
      </c>
      <c r="K2" s="73">
        <v>1</v>
      </c>
      <c r="L2" s="73">
        <v>1</v>
      </c>
      <c r="M2" s="73">
        <v>2</v>
      </c>
      <c r="N2" s="73">
        <v>2</v>
      </c>
      <c r="O2" s="73">
        <v>3</v>
      </c>
      <c r="P2" s="73">
        <v>4</v>
      </c>
      <c r="Q2" s="73">
        <v>5</v>
      </c>
      <c r="R2" s="73">
        <v>10</v>
      </c>
      <c r="S2" s="73">
        <v>11</v>
      </c>
      <c r="T2" s="73">
        <v>15</v>
      </c>
      <c r="U2" s="73">
        <v>20</v>
      </c>
      <c r="V2" s="73">
        <v>25</v>
      </c>
      <c r="W2" s="73">
        <v>46</v>
      </c>
      <c r="X2" s="73">
        <v>62</v>
      </c>
      <c r="Y2" s="74">
        <v>153.44987955355515</v>
      </c>
      <c r="AA2" s="5">
        <v>107.58809359241781</v>
      </c>
      <c r="AB2" s="67" t="s">
        <v>677</v>
      </c>
    </row>
    <row r="3" spans="1:28" ht="15.75" thickBot="1" x14ac:dyDescent="0.3">
      <c r="B3" s="7"/>
      <c r="C3" s="8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AB3" s="67" t="s">
        <v>678</v>
      </c>
    </row>
    <row r="4" spans="1:28" ht="15.75" thickBot="1" x14ac:dyDescent="0.3">
      <c r="B4" s="85" t="s">
        <v>6</v>
      </c>
      <c r="C4" s="86"/>
      <c r="D4" s="77">
        <f>+D2</f>
        <v>0</v>
      </c>
      <c r="E4" s="77">
        <f t="shared" ref="E4:Y4" si="0">+E2</f>
        <v>0</v>
      </c>
      <c r="F4" s="77">
        <f t="shared" si="0"/>
        <v>0</v>
      </c>
      <c r="G4" s="77">
        <f t="shared" si="0"/>
        <v>0</v>
      </c>
      <c r="H4" s="77">
        <f t="shared" si="0"/>
        <v>0</v>
      </c>
      <c r="I4" s="77">
        <f t="shared" si="0"/>
        <v>0</v>
      </c>
      <c r="J4" s="77">
        <f t="shared" si="0"/>
        <v>1</v>
      </c>
      <c r="K4" s="77">
        <f t="shared" si="0"/>
        <v>1</v>
      </c>
      <c r="L4" s="77">
        <f t="shared" si="0"/>
        <v>1</v>
      </c>
      <c r="M4" s="77">
        <f t="shared" si="0"/>
        <v>2</v>
      </c>
      <c r="N4" s="77">
        <f t="shared" si="0"/>
        <v>2</v>
      </c>
      <c r="O4" s="77">
        <f t="shared" si="0"/>
        <v>3</v>
      </c>
      <c r="P4" s="77">
        <f t="shared" si="0"/>
        <v>4</v>
      </c>
      <c r="Q4" s="77">
        <f t="shared" si="0"/>
        <v>5</v>
      </c>
      <c r="R4" s="77">
        <f t="shared" si="0"/>
        <v>10</v>
      </c>
      <c r="S4" s="77">
        <f t="shared" si="0"/>
        <v>11</v>
      </c>
      <c r="T4" s="77">
        <f t="shared" si="0"/>
        <v>15</v>
      </c>
      <c r="U4" s="77">
        <f t="shared" si="0"/>
        <v>20</v>
      </c>
      <c r="V4" s="77">
        <f t="shared" si="0"/>
        <v>25</v>
      </c>
      <c r="W4" s="77">
        <f t="shared" si="0"/>
        <v>46</v>
      </c>
      <c r="X4" s="77">
        <f t="shared" si="0"/>
        <v>62</v>
      </c>
      <c r="Y4" s="77">
        <f t="shared" si="0"/>
        <v>153.44987955355515</v>
      </c>
      <c r="AB4" s="67" t="s">
        <v>679</v>
      </c>
    </row>
    <row r="5" spans="1:28" ht="15.75" thickBot="1" x14ac:dyDescent="0.3">
      <c r="B5" s="85" t="s">
        <v>7</v>
      </c>
      <c r="C5" s="86"/>
      <c r="D5" s="77"/>
      <c r="E5" s="78"/>
      <c r="F5" s="78"/>
      <c r="G5" s="78"/>
      <c r="H5" s="78"/>
      <c r="I5" s="78"/>
      <c r="J5" s="78">
        <f>+J4</f>
        <v>1</v>
      </c>
      <c r="K5" s="78">
        <f>+K4-J4</f>
        <v>0</v>
      </c>
      <c r="L5" s="78">
        <f t="shared" ref="L5:X5" si="1">+L4-K4</f>
        <v>0</v>
      </c>
      <c r="M5" s="78">
        <f t="shared" si="1"/>
        <v>1</v>
      </c>
      <c r="N5" s="78">
        <f t="shared" si="1"/>
        <v>0</v>
      </c>
      <c r="O5" s="78">
        <f t="shared" si="1"/>
        <v>1</v>
      </c>
      <c r="P5" s="78">
        <f t="shared" si="1"/>
        <v>1</v>
      </c>
      <c r="Q5" s="78">
        <f t="shared" si="1"/>
        <v>1</v>
      </c>
      <c r="R5" s="78">
        <f t="shared" si="1"/>
        <v>5</v>
      </c>
      <c r="S5" s="78">
        <f t="shared" si="1"/>
        <v>1</v>
      </c>
      <c r="T5" s="78">
        <f t="shared" si="1"/>
        <v>4</v>
      </c>
      <c r="U5" s="78">
        <f t="shared" si="1"/>
        <v>5</v>
      </c>
      <c r="V5" s="78">
        <f t="shared" si="1"/>
        <v>5</v>
      </c>
      <c r="W5" s="78">
        <f t="shared" si="1"/>
        <v>21</v>
      </c>
      <c r="X5" s="78">
        <f t="shared" si="1"/>
        <v>16</v>
      </c>
      <c r="Y5" s="78">
        <f>+Y4-X4</f>
        <v>91.449879553555149</v>
      </c>
      <c r="AB5" s="67" t="s">
        <v>680</v>
      </c>
    </row>
    <row r="6" spans="1:28" ht="15.75" thickBot="1" x14ac:dyDescent="0.3">
      <c r="D6" s="67"/>
      <c r="E6" s="67"/>
      <c r="F6" s="67"/>
      <c r="G6" s="67"/>
      <c r="H6" s="67"/>
      <c r="I6" s="67"/>
      <c r="J6" s="67"/>
      <c r="K6" s="67"/>
      <c r="L6" s="67"/>
      <c r="M6" s="79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AB6" s="67" t="s">
        <v>685</v>
      </c>
    </row>
    <row r="7" spans="1:28" ht="15.75" thickBot="1" x14ac:dyDescent="0.3">
      <c r="B7" s="87" t="s">
        <v>8</v>
      </c>
      <c r="C7" s="90"/>
      <c r="D7" s="68">
        <v>2000</v>
      </c>
      <c r="E7" s="69">
        <v>2001</v>
      </c>
      <c r="F7" s="69">
        <v>2002</v>
      </c>
      <c r="G7" s="69">
        <v>2003</v>
      </c>
      <c r="H7" s="69">
        <v>2004</v>
      </c>
      <c r="I7" s="69">
        <v>2005</v>
      </c>
      <c r="J7" s="69">
        <v>2006</v>
      </c>
      <c r="K7" s="69">
        <v>2007</v>
      </c>
      <c r="L7" s="69">
        <v>2008</v>
      </c>
      <c r="M7" s="69">
        <v>2009</v>
      </c>
      <c r="N7" s="69">
        <v>2010</v>
      </c>
      <c r="O7" s="69">
        <v>2011</v>
      </c>
      <c r="P7" s="69">
        <v>2012</v>
      </c>
      <c r="Q7" s="69">
        <v>2013</v>
      </c>
      <c r="R7" s="69">
        <v>2014</v>
      </c>
      <c r="S7" s="69">
        <v>2015</v>
      </c>
      <c r="T7" s="69">
        <v>2016</v>
      </c>
      <c r="U7" s="69">
        <v>2017</v>
      </c>
      <c r="V7" s="69">
        <v>2018</v>
      </c>
      <c r="W7" s="69">
        <v>2019</v>
      </c>
      <c r="X7" s="69">
        <v>2020</v>
      </c>
      <c r="Y7" s="70">
        <v>2021</v>
      </c>
      <c r="AB7" s="67" t="s">
        <v>682</v>
      </c>
    </row>
    <row r="8" spans="1:28" ht="15.75" thickBot="1" x14ac:dyDescent="0.3">
      <c r="A8" t="s">
        <v>4</v>
      </c>
      <c r="B8" s="81" t="s">
        <v>5</v>
      </c>
      <c r="C8" s="89"/>
      <c r="D8" s="71">
        <v>0</v>
      </c>
      <c r="E8" s="72">
        <v>0</v>
      </c>
      <c r="F8" s="73">
        <v>0</v>
      </c>
      <c r="G8" s="73">
        <v>0</v>
      </c>
      <c r="H8" s="73">
        <v>0</v>
      </c>
      <c r="I8" s="73">
        <v>0</v>
      </c>
      <c r="J8" s="73">
        <v>7</v>
      </c>
      <c r="K8" s="73">
        <v>7</v>
      </c>
      <c r="L8" s="73">
        <v>7</v>
      </c>
      <c r="M8" s="73">
        <v>25</v>
      </c>
      <c r="N8" s="73">
        <v>25</v>
      </c>
      <c r="O8" s="73">
        <v>30.1</v>
      </c>
      <c r="P8" s="73">
        <v>59.8</v>
      </c>
      <c r="Q8" s="73">
        <v>66.3</v>
      </c>
      <c r="R8" s="73">
        <v>120.9</v>
      </c>
      <c r="S8" s="73">
        <v>140.9</v>
      </c>
      <c r="T8" s="73">
        <v>162.6</v>
      </c>
      <c r="U8" s="73">
        <v>208.79999999999998</v>
      </c>
      <c r="V8" s="73">
        <v>430.7</v>
      </c>
      <c r="W8" s="73">
        <v>710.40000000000009</v>
      </c>
      <c r="X8" s="73">
        <v>967.52000000000021</v>
      </c>
      <c r="Y8" s="74">
        <v>1751.3850300000001</v>
      </c>
    </row>
    <row r="9" spans="1:28" ht="15.75" thickBot="1" x14ac:dyDescent="0.3">
      <c r="B9" s="7"/>
      <c r="C9" s="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</row>
    <row r="10" spans="1:28" ht="15.75" thickBot="1" x14ac:dyDescent="0.3">
      <c r="B10" s="85" t="s">
        <v>9</v>
      </c>
      <c r="C10" s="86"/>
      <c r="D10" s="77"/>
      <c r="E10" s="78"/>
      <c r="F10" s="78"/>
      <c r="G10" s="78"/>
      <c r="H10" s="78"/>
      <c r="I10" s="78"/>
      <c r="J10" s="78">
        <f>+J8</f>
        <v>7</v>
      </c>
      <c r="K10" s="78">
        <f t="shared" ref="K10:Y10" si="2">+K8</f>
        <v>7</v>
      </c>
      <c r="L10" s="78">
        <f t="shared" si="2"/>
        <v>7</v>
      </c>
      <c r="M10" s="78">
        <f t="shared" si="2"/>
        <v>25</v>
      </c>
      <c r="N10" s="78">
        <f t="shared" si="2"/>
        <v>25</v>
      </c>
      <c r="O10" s="78">
        <f t="shared" si="2"/>
        <v>30.1</v>
      </c>
      <c r="P10" s="78">
        <f t="shared" si="2"/>
        <v>59.8</v>
      </c>
      <c r="Q10" s="78">
        <f t="shared" si="2"/>
        <v>66.3</v>
      </c>
      <c r="R10" s="78">
        <f t="shared" si="2"/>
        <v>120.9</v>
      </c>
      <c r="S10" s="78">
        <f t="shared" si="2"/>
        <v>140.9</v>
      </c>
      <c r="T10" s="78">
        <f t="shared" si="2"/>
        <v>162.6</v>
      </c>
      <c r="U10" s="78">
        <f t="shared" si="2"/>
        <v>208.79999999999998</v>
      </c>
      <c r="V10" s="78">
        <f t="shared" si="2"/>
        <v>430.7</v>
      </c>
      <c r="W10" s="78">
        <f t="shared" si="2"/>
        <v>710.40000000000009</v>
      </c>
      <c r="X10" s="78">
        <f t="shared" si="2"/>
        <v>967.52000000000021</v>
      </c>
      <c r="Y10" s="78">
        <f t="shared" si="2"/>
        <v>1751.3850300000001</v>
      </c>
    </row>
    <row r="11" spans="1:28" ht="15.75" thickBot="1" x14ac:dyDescent="0.3">
      <c r="B11" s="85" t="s">
        <v>10</v>
      </c>
      <c r="C11" s="86"/>
      <c r="D11" s="77"/>
      <c r="E11" s="78"/>
      <c r="F11" s="78"/>
      <c r="G11" s="78"/>
      <c r="H11" s="78"/>
      <c r="I11" s="78"/>
      <c r="J11" s="78">
        <f>+J10</f>
        <v>7</v>
      </c>
      <c r="K11" s="78">
        <f>+K10-J10</f>
        <v>0</v>
      </c>
      <c r="L11" s="78">
        <f t="shared" ref="L11:Y11" si="3">+L10-K10</f>
        <v>0</v>
      </c>
      <c r="M11" s="78">
        <f t="shared" si="3"/>
        <v>18</v>
      </c>
      <c r="N11" s="78">
        <f t="shared" si="3"/>
        <v>0</v>
      </c>
      <c r="O11" s="78">
        <f t="shared" si="3"/>
        <v>5.1000000000000014</v>
      </c>
      <c r="P11" s="78">
        <f t="shared" si="3"/>
        <v>29.699999999999996</v>
      </c>
      <c r="Q11" s="78">
        <f t="shared" si="3"/>
        <v>6.5</v>
      </c>
      <c r="R11" s="78">
        <f t="shared" si="3"/>
        <v>54.600000000000009</v>
      </c>
      <c r="S11" s="78">
        <f t="shared" si="3"/>
        <v>20</v>
      </c>
      <c r="T11" s="78">
        <f t="shared" si="3"/>
        <v>21.699999999999989</v>
      </c>
      <c r="U11" s="78">
        <f t="shared" si="3"/>
        <v>46.199999999999989</v>
      </c>
      <c r="V11" s="78">
        <f t="shared" si="3"/>
        <v>221.9</v>
      </c>
      <c r="W11" s="78">
        <f t="shared" si="3"/>
        <v>279.7000000000001</v>
      </c>
      <c r="X11" s="78">
        <f t="shared" si="3"/>
        <v>257.12000000000012</v>
      </c>
      <c r="Y11" s="78">
        <f t="shared" si="3"/>
        <v>783.86502999999993</v>
      </c>
    </row>
  </sheetData>
  <mergeCells count="8">
    <mergeCell ref="B10:C10"/>
    <mergeCell ref="B11:C11"/>
    <mergeCell ref="B8:C8"/>
    <mergeCell ref="B1:C1"/>
    <mergeCell ref="B2:C2"/>
    <mergeCell ref="B4:C4"/>
    <mergeCell ref="B5:C5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9"/>
  <sheetViews>
    <sheetView topLeftCell="AA1" workbookViewId="0">
      <selection activeCell="AR29" sqref="AR29"/>
    </sheetView>
  </sheetViews>
  <sheetFormatPr defaultRowHeight="15" x14ac:dyDescent="0.25"/>
  <cols>
    <col min="1" max="1" width="38.42578125" customWidth="1"/>
  </cols>
  <sheetData>
    <row r="1" spans="1:34" ht="15.75" x14ac:dyDescent="0.25">
      <c r="A1" s="53" t="s">
        <v>1</v>
      </c>
    </row>
    <row r="2" spans="1:34" x14ac:dyDescent="0.25">
      <c r="A2" s="25" t="s">
        <v>279</v>
      </c>
      <c r="AH2" s="67" t="s">
        <v>677</v>
      </c>
    </row>
    <row r="3" spans="1:34" ht="15.75" thickBot="1" x14ac:dyDescent="0.3">
      <c r="A3" s="25" t="s">
        <v>128</v>
      </c>
      <c r="B3" s="17">
        <v>2020</v>
      </c>
      <c r="C3" s="17">
        <v>2021</v>
      </c>
      <c r="D3" s="17">
        <v>2022</v>
      </c>
      <c r="E3" s="17">
        <v>2023</v>
      </c>
      <c r="F3" s="17">
        <v>2024</v>
      </c>
      <c r="G3" s="17">
        <v>2025</v>
      </c>
      <c r="H3" s="17">
        <v>2026</v>
      </c>
      <c r="I3" s="17">
        <v>2027</v>
      </c>
      <c r="J3" s="17">
        <v>2028</v>
      </c>
      <c r="K3" s="17">
        <v>2029</v>
      </c>
      <c r="L3" s="17">
        <v>2030</v>
      </c>
      <c r="M3" s="17">
        <v>2031</v>
      </c>
      <c r="N3" s="17">
        <v>2032</v>
      </c>
      <c r="O3" s="17">
        <v>2033</v>
      </c>
      <c r="P3" s="17">
        <v>2034</v>
      </c>
      <c r="Q3" s="17">
        <v>2035</v>
      </c>
      <c r="R3" s="17">
        <v>2036</v>
      </c>
      <c r="S3" s="17">
        <v>2037</v>
      </c>
      <c r="T3" s="17">
        <v>2038</v>
      </c>
      <c r="U3" s="17">
        <v>2039</v>
      </c>
      <c r="V3" s="17">
        <v>2040</v>
      </c>
      <c r="W3" s="17">
        <v>2041</v>
      </c>
      <c r="X3" s="17">
        <v>2042</v>
      </c>
      <c r="Y3" s="17">
        <v>2043</v>
      </c>
      <c r="Z3" s="17">
        <v>2044</v>
      </c>
      <c r="AA3" s="17">
        <v>2045</v>
      </c>
      <c r="AB3" s="17">
        <v>2046</v>
      </c>
      <c r="AC3" s="17">
        <v>2047</v>
      </c>
      <c r="AD3" s="17">
        <v>2048</v>
      </c>
      <c r="AE3" s="17">
        <v>2049</v>
      </c>
      <c r="AF3" s="17">
        <v>2050</v>
      </c>
      <c r="AH3" s="67" t="s">
        <v>678</v>
      </c>
    </row>
    <row r="4" spans="1:34" ht="15.75" thickTop="1" x14ac:dyDescent="0.25">
      <c r="A4" s="39" t="s">
        <v>133</v>
      </c>
      <c r="B4" s="55">
        <f>+'Table 21 Residential DG'!C106</f>
        <v>18.317457000000001</v>
      </c>
      <c r="C4" s="66">
        <f>+Table_21._Residential_Sector_DG!F78</f>
        <v>21.319987999999999</v>
      </c>
      <c r="D4" s="66">
        <f>+Table_21._Residential_Sector_DG!G78</f>
        <v>23.47871</v>
      </c>
      <c r="E4" s="66">
        <f>+Table_21._Residential_Sector_DG!H78</f>
        <v>25.676676</v>
      </c>
      <c r="F4" s="66">
        <f>+Table_21._Residential_Sector_DG!I78</f>
        <v>27.305626</v>
      </c>
      <c r="G4" s="66">
        <f>+Table_21._Residential_Sector_DG!J78</f>
        <v>28.925159000000001</v>
      </c>
      <c r="H4" s="66">
        <f>+Table_21._Residential_Sector_DG!K78</f>
        <v>30.599508</v>
      </c>
      <c r="I4" s="66">
        <f>+Table_21._Residential_Sector_DG!L78</f>
        <v>32.348998999999999</v>
      </c>
      <c r="J4" s="66">
        <f>+Table_21._Residential_Sector_DG!M78</f>
        <v>34.164012999999997</v>
      </c>
      <c r="K4" s="66">
        <f>+Table_21._Residential_Sector_DG!N78</f>
        <v>36.056767000000001</v>
      </c>
      <c r="L4" s="66">
        <f>+Table_21._Residential_Sector_DG!O78</f>
        <v>37.980891999999997</v>
      </c>
      <c r="M4" s="66">
        <f>+Table_21._Residential_Sector_DG!P78</f>
        <v>40.052795000000003</v>
      </c>
      <c r="N4" s="66">
        <f>+Table_21._Residential_Sector_DG!Q78</f>
        <v>42.193890000000003</v>
      </c>
      <c r="O4" s="66">
        <f>+Table_21._Residential_Sector_DG!R78</f>
        <v>44.577702000000002</v>
      </c>
      <c r="P4" s="66">
        <f>+Table_21._Residential_Sector_DG!S78</f>
        <v>47.159484999999997</v>
      </c>
      <c r="Q4" s="66">
        <f>+Table_21._Residential_Sector_DG!T78</f>
        <v>49.790779000000001</v>
      </c>
      <c r="R4" s="66">
        <f>+Table_21._Residential_Sector_DG!U78</f>
        <v>52.561928000000002</v>
      </c>
      <c r="S4" s="66">
        <f>+Table_21._Residential_Sector_DG!V78</f>
        <v>55.490288</v>
      </c>
      <c r="T4" s="66">
        <f>+Table_21._Residential_Sector_DG!W78</f>
        <v>58.461661999999997</v>
      </c>
      <c r="U4" s="66">
        <f>+Table_21._Residential_Sector_DG!X78</f>
        <v>61.712803000000001</v>
      </c>
      <c r="V4" s="66">
        <f>+Table_21._Residential_Sector_DG!Y78</f>
        <v>65.138969000000003</v>
      </c>
      <c r="W4" s="66">
        <f>+Table_21._Residential_Sector_DG!Z78</f>
        <v>68.655204999999995</v>
      </c>
      <c r="X4" s="66">
        <f>+Table_21._Residential_Sector_DG!AA78</f>
        <v>72.496612999999996</v>
      </c>
      <c r="Y4" s="66">
        <f>+Table_21._Residential_Sector_DG!AB78</f>
        <v>76.624329000000003</v>
      </c>
      <c r="Z4" s="66">
        <f>+Table_21._Residential_Sector_DG!AC78</f>
        <v>80.744781000000003</v>
      </c>
      <c r="AA4" s="66">
        <f>+Table_21._Residential_Sector_DG!AD78</f>
        <v>85.213593000000003</v>
      </c>
      <c r="AB4" s="66">
        <f>+Table_21._Residential_Sector_DG!AE78</f>
        <v>89.913169999999994</v>
      </c>
      <c r="AC4" s="66">
        <f>+Table_21._Residential_Sector_DG!AF78</f>
        <v>94.716469000000004</v>
      </c>
      <c r="AD4" s="66">
        <f>+Table_21._Residential_Sector_DG!AG78</f>
        <v>99.926636000000002</v>
      </c>
      <c r="AE4" s="66">
        <f>+Table_21._Residential_Sector_DG!AH78</f>
        <v>105.42272199999999</v>
      </c>
      <c r="AF4" s="66">
        <f>+Table_21._Residential_Sector_DG!AI78</f>
        <v>111.010307</v>
      </c>
      <c r="AH4" s="67" t="s">
        <v>679</v>
      </c>
    </row>
    <row r="5" spans="1:34" x14ac:dyDescent="0.25">
      <c r="A5" s="44" t="s">
        <v>280</v>
      </c>
      <c r="B5" s="52"/>
      <c r="C5" s="54">
        <f>+C4/B4-1</f>
        <v>0.16391636677514776</v>
      </c>
      <c r="D5" s="54">
        <f t="shared" ref="D5" si="0">+D4/C4-1</f>
        <v>0.10125343410137</v>
      </c>
      <c r="E5" s="54">
        <f t="shared" ref="E5" si="1">+E4/D4-1</f>
        <v>9.3615279544745134E-2</v>
      </c>
      <c r="F5" s="54">
        <f t="shared" ref="F5" si="2">+F4/E4-1</f>
        <v>6.3440844134186269E-2</v>
      </c>
      <c r="G5" s="54">
        <f t="shared" ref="G5" si="3">+G4/F4-1</f>
        <v>5.9311330199864232E-2</v>
      </c>
      <c r="H5" s="54">
        <f t="shared" ref="H5" si="4">+H4/G4-1</f>
        <v>5.7885559073331372E-2</v>
      </c>
      <c r="I5" s="54">
        <f t="shared" ref="I5" si="5">+I4/H4-1</f>
        <v>5.7173827762198037E-2</v>
      </c>
      <c r="J5" s="54">
        <f t="shared" ref="J5" si="6">+J4/I4-1</f>
        <v>5.6107269347035915E-2</v>
      </c>
      <c r="K5" s="54">
        <f t="shared" ref="K5" si="7">+K4/J4-1</f>
        <v>5.54019810260582E-2</v>
      </c>
      <c r="L5" s="54">
        <f t="shared" ref="L5" si="8">+L4/K4-1</f>
        <v>5.3363769413935502E-2</v>
      </c>
      <c r="M5" s="54">
        <f t="shared" ref="M5" si="9">+M4/L4-1</f>
        <v>5.4551193795027375E-2</v>
      </c>
      <c r="N5" s="54">
        <f t="shared" ref="N5" si="10">+N4/M4-1</f>
        <v>5.3456818681442808E-2</v>
      </c>
      <c r="O5" s="54">
        <f t="shared" ref="O5" si="11">+O4/N4-1</f>
        <v>5.6496615979233056E-2</v>
      </c>
      <c r="P5" s="54">
        <f t="shared" ref="P5" si="12">+P4/O4-1</f>
        <v>5.7916466847034664E-2</v>
      </c>
      <c r="Q5" s="54">
        <f t="shared" ref="Q5" si="13">+Q4/P4-1</f>
        <v>5.57956474715533E-2</v>
      </c>
      <c r="R5" s="54">
        <f t="shared" ref="R5" si="14">+R4/Q4-1</f>
        <v>5.5655867525189695E-2</v>
      </c>
      <c r="S5" s="54">
        <f t="shared" ref="S5" si="15">+S4/R4-1</f>
        <v>5.5712568229993265E-2</v>
      </c>
      <c r="T5" s="54">
        <f t="shared" ref="T5" si="16">+T4/S4-1</f>
        <v>5.3547640624968418E-2</v>
      </c>
      <c r="U5" s="54">
        <f t="shared" ref="U5" si="17">+U4/T4-1</f>
        <v>5.5611504852530524E-2</v>
      </c>
      <c r="V5" s="54">
        <f t="shared" ref="V5" si="18">+V4/U4-1</f>
        <v>5.5517912547255355E-2</v>
      </c>
      <c r="W5" s="54">
        <f t="shared" ref="W5" si="19">+W4/V4-1</f>
        <v>5.3980528921174553E-2</v>
      </c>
      <c r="X5" s="54">
        <f t="shared" ref="X5" si="20">+X4/W4-1</f>
        <v>5.5952174347159822E-2</v>
      </c>
      <c r="Y5" s="54">
        <f t="shared" ref="Y5" si="21">+Y4/X4-1</f>
        <v>5.6936673717432829E-2</v>
      </c>
      <c r="Z5" s="54">
        <f t="shared" ref="Z5" si="22">+Z4/Y4-1</f>
        <v>5.3774722125135899E-2</v>
      </c>
      <c r="AA5" s="54">
        <f t="shared" ref="AA5" si="23">+AA4/Z4-1</f>
        <v>5.5344902105809224E-2</v>
      </c>
      <c r="AB5" s="54">
        <f t="shared" ref="AB5" si="24">+AB4/AA4-1</f>
        <v>5.5150555616167773E-2</v>
      </c>
      <c r="AC5" s="54">
        <f t="shared" ref="AC5" si="25">+AC4/AB4-1</f>
        <v>5.3421528792723105E-2</v>
      </c>
      <c r="AD5" s="54">
        <f t="shared" ref="AD5" si="26">+AD4/AC4-1</f>
        <v>5.5008036669948135E-2</v>
      </c>
      <c r="AE5" s="54">
        <f t="shared" ref="AE5" si="27">+AE4/AD4-1</f>
        <v>5.5001211088502977E-2</v>
      </c>
      <c r="AF5" s="54">
        <f t="shared" ref="AF5" si="28">+AF4/AE4-1</f>
        <v>5.3001714374250497E-2</v>
      </c>
      <c r="AH5" s="67" t="s">
        <v>680</v>
      </c>
    </row>
    <row r="6" spans="1:34" x14ac:dyDescent="0.25">
      <c r="AH6" s="67" t="s">
        <v>685</v>
      </c>
    </row>
    <row r="7" spans="1:34" ht="15.75" thickBot="1" x14ac:dyDescent="0.3">
      <c r="A7" s="25" t="s">
        <v>138</v>
      </c>
      <c r="B7" s="17">
        <v>2020</v>
      </c>
      <c r="C7" s="17">
        <v>2021</v>
      </c>
      <c r="D7" s="17">
        <v>2022</v>
      </c>
      <c r="E7" s="17">
        <v>2023</v>
      </c>
      <c r="F7" s="17">
        <v>2024</v>
      </c>
      <c r="G7" s="17">
        <v>2025</v>
      </c>
      <c r="H7" s="17">
        <v>2026</v>
      </c>
      <c r="I7" s="17">
        <v>2027</v>
      </c>
      <c r="J7" s="17">
        <v>2028</v>
      </c>
      <c r="K7" s="17">
        <v>2029</v>
      </c>
      <c r="L7" s="17">
        <v>2030</v>
      </c>
      <c r="M7" s="17">
        <v>2031</v>
      </c>
      <c r="N7" s="17">
        <v>2032</v>
      </c>
      <c r="O7" s="17">
        <v>2033</v>
      </c>
      <c r="P7" s="17">
        <v>2034</v>
      </c>
      <c r="Q7" s="17">
        <v>2035</v>
      </c>
      <c r="R7" s="17">
        <v>2036</v>
      </c>
      <c r="S7" s="17">
        <v>2037</v>
      </c>
      <c r="T7" s="17">
        <v>2038</v>
      </c>
      <c r="U7" s="17">
        <v>2039</v>
      </c>
      <c r="V7" s="17">
        <v>2040</v>
      </c>
      <c r="W7" s="17">
        <v>2041</v>
      </c>
      <c r="X7" s="17">
        <v>2042</v>
      </c>
      <c r="Y7" s="17">
        <v>2043</v>
      </c>
      <c r="Z7" s="17">
        <v>2044</v>
      </c>
      <c r="AA7" s="17">
        <v>2045</v>
      </c>
      <c r="AB7" s="17">
        <v>2046</v>
      </c>
      <c r="AC7" s="17">
        <v>2047</v>
      </c>
      <c r="AD7" s="17">
        <v>2048</v>
      </c>
      <c r="AE7" s="17">
        <v>2049</v>
      </c>
      <c r="AF7" s="17">
        <v>2050</v>
      </c>
      <c r="AH7" s="67" t="s">
        <v>683</v>
      </c>
    </row>
    <row r="8" spans="1:34" ht="15.75" thickTop="1" x14ac:dyDescent="0.25">
      <c r="A8" s="39" t="s">
        <v>133</v>
      </c>
      <c r="B8" s="55">
        <f>+'Table 21 Residential DG'!C111</f>
        <v>27.108371999999999</v>
      </c>
      <c r="C8" s="55">
        <f>+Table_21._Residential_Sector_DG!F83</f>
        <v>33.645149000000004</v>
      </c>
      <c r="D8" s="55">
        <f>+Table_21._Residential_Sector_DG!G83</f>
        <v>37.745002999999997</v>
      </c>
      <c r="E8" s="55">
        <f>+Table_21._Residential_Sector_DG!H83</f>
        <v>41.908397999999998</v>
      </c>
      <c r="F8" s="55">
        <f>+Table_21._Residential_Sector_DG!I83</f>
        <v>45.144202999999997</v>
      </c>
      <c r="G8" s="55">
        <f>+Table_21._Residential_Sector_DG!J83</f>
        <v>48.368381999999997</v>
      </c>
      <c r="H8" s="55">
        <f>+Table_21._Residential_Sector_DG!K83</f>
        <v>51.683826000000003</v>
      </c>
      <c r="I8" s="55">
        <f>+Table_21._Residential_Sector_DG!L83</f>
        <v>55.122593000000002</v>
      </c>
      <c r="J8" s="55">
        <f>+Table_21._Residential_Sector_DG!M83</f>
        <v>58.669071000000002</v>
      </c>
      <c r="K8" s="55">
        <f>+Table_21._Residential_Sector_DG!N83</f>
        <v>62.344104999999999</v>
      </c>
      <c r="L8" s="55">
        <f>+Table_21._Residential_Sector_DG!O83</f>
        <v>66.072143999999994</v>
      </c>
      <c r="M8" s="55">
        <f>+Table_21._Residential_Sector_DG!P83</f>
        <v>70.041732999999994</v>
      </c>
      <c r="N8" s="55">
        <f>+Table_21._Residential_Sector_DG!Q83</f>
        <v>74.125298000000001</v>
      </c>
      <c r="O8" s="55">
        <f>+Table_21._Residential_Sector_DG!R83</f>
        <v>78.603615000000005</v>
      </c>
      <c r="P8" s="55">
        <f>+Table_21._Residential_Sector_DG!S83</f>
        <v>83.404610000000005</v>
      </c>
      <c r="Q8" s="55">
        <f>+Table_21._Residential_Sector_DG!T83</f>
        <v>88.286659</v>
      </c>
      <c r="R8" s="55">
        <f>+Table_21._Residential_Sector_DG!U83</f>
        <v>93.398155000000003</v>
      </c>
      <c r="S8" s="55">
        <f>+Table_21._Residential_Sector_DG!V83</f>
        <v>98.767052000000007</v>
      </c>
      <c r="T8" s="55">
        <f>+Table_21._Residential_Sector_DG!W83</f>
        <v>104.207336</v>
      </c>
      <c r="U8" s="55">
        <f>+Table_21._Residential_Sector_DG!X83</f>
        <v>110.10463</v>
      </c>
      <c r="V8" s="55">
        <f>+Table_21._Residential_Sector_DG!Y83</f>
        <v>116.28784899999999</v>
      </c>
      <c r="W8" s="55">
        <f>+Table_21._Residential_Sector_DG!Z83</f>
        <v>122.618431</v>
      </c>
      <c r="X8" s="55">
        <f>+Table_21._Residential_Sector_DG!AA83</f>
        <v>129.48005699999999</v>
      </c>
      <c r="Y8" s="55">
        <f>+Table_21._Residential_Sector_DG!AB83</f>
        <v>136.808594</v>
      </c>
      <c r="Z8" s="55">
        <f>+Table_21._Residential_Sector_DG!AC83</f>
        <v>144.12690699999999</v>
      </c>
      <c r="AA8" s="55">
        <f>+Table_21._Residential_Sector_DG!AD83</f>
        <v>152.01419100000001</v>
      </c>
      <c r="AB8" s="55">
        <f>+Table_21._Residential_Sector_DG!AE83</f>
        <v>160.27860999999999</v>
      </c>
      <c r="AC8" s="55">
        <f>+Table_21._Residential_Sector_DG!AF83</f>
        <v>168.714966</v>
      </c>
      <c r="AD8" s="55">
        <f>+Table_21._Residential_Sector_DG!AG83</f>
        <v>177.815842</v>
      </c>
      <c r="AE8" s="55">
        <f>+Table_21._Residential_Sector_DG!AH83</f>
        <v>187.38330099999999</v>
      </c>
      <c r="AF8" s="55">
        <f>+Table_21._Residential_Sector_DG!AI83</f>
        <v>197.101089</v>
      </c>
    </row>
    <row r="9" spans="1:34" x14ac:dyDescent="0.25">
      <c r="A9" s="44" t="s">
        <v>280</v>
      </c>
      <c r="B9" s="52"/>
      <c r="C9" s="54">
        <f>+C8/B8-1</f>
        <v>0.24113498958919433</v>
      </c>
      <c r="D9" s="54">
        <f t="shared" ref="D9" si="29">+D8/C8-1</f>
        <v>0.12185572428286751</v>
      </c>
      <c r="E9" s="54">
        <f t="shared" ref="E9" si="30">+E8/D8-1</f>
        <v>0.11030321020242084</v>
      </c>
      <c r="F9" s="54">
        <f t="shared" ref="F9" si="31">+F8/E8-1</f>
        <v>7.7211374197601046E-2</v>
      </c>
      <c r="G9" s="54">
        <f t="shared" ref="G9" si="32">+G8/F8-1</f>
        <v>7.1419557456801286E-2</v>
      </c>
      <c r="H9" s="54">
        <f t="shared" ref="H9" si="33">+H8/G8-1</f>
        <v>6.8545687552666212E-2</v>
      </c>
      <c r="I9" s="54">
        <f t="shared" ref="I9" si="34">+I8/H8-1</f>
        <v>6.6534683403662864E-2</v>
      </c>
      <c r="J9" s="54">
        <f t="shared" ref="J9" si="35">+J8/I8-1</f>
        <v>6.4338011094652314E-2</v>
      </c>
      <c r="K9" s="54">
        <f t="shared" ref="K9" si="36">+K8/J8-1</f>
        <v>6.264005782535742E-2</v>
      </c>
      <c r="L9" s="54">
        <f t="shared" ref="L9" si="37">+L8/K8-1</f>
        <v>5.9797778795605439E-2</v>
      </c>
      <c r="M9" s="54">
        <f t="shared" ref="M9" si="38">+M8/L8-1</f>
        <v>6.0079615397375274E-2</v>
      </c>
      <c r="N9" s="54">
        <f t="shared" ref="N9" si="39">+N8/M8-1</f>
        <v>5.8301884106722657E-2</v>
      </c>
      <c r="O9" s="54">
        <f t="shared" ref="O9" si="40">+O8/N8-1</f>
        <v>6.0415500791646037E-2</v>
      </c>
      <c r="P9" s="54">
        <f t="shared" ref="P9" si="41">+P8/O8-1</f>
        <v>6.1078552176003553E-2</v>
      </c>
      <c r="Q9" s="54">
        <f t="shared" ref="Q9" si="42">+Q8/P8-1</f>
        <v>5.8534522252426946E-2</v>
      </c>
      <c r="R9" s="54">
        <f t="shared" ref="R9" si="43">+R8/Q8-1</f>
        <v>5.7896584352569169E-2</v>
      </c>
      <c r="S9" s="54">
        <f t="shared" ref="S9" si="44">+S8/R8-1</f>
        <v>5.7483972782974124E-2</v>
      </c>
      <c r="T9" s="54">
        <f t="shared" ref="T9" si="45">+T8/S8-1</f>
        <v>5.5081972073034891E-2</v>
      </c>
      <c r="U9" s="54">
        <f t="shared" ref="U9" si="46">+U8/T8-1</f>
        <v>5.6591927462765312E-2</v>
      </c>
      <c r="V9" s="54">
        <f t="shared" ref="V9" si="47">+V8/U8-1</f>
        <v>5.6157665667647239E-2</v>
      </c>
      <c r="W9" s="54">
        <f t="shared" ref="W9" si="48">+W8/V8-1</f>
        <v>5.4438894987214104E-2</v>
      </c>
      <c r="X9" s="54">
        <f t="shared" ref="X9" si="49">+X8/W8-1</f>
        <v>5.5959173054497713E-2</v>
      </c>
      <c r="Y9" s="54">
        <f t="shared" ref="Y9" si="50">+Y8/X8-1</f>
        <v>5.6599735664311757E-2</v>
      </c>
      <c r="Z9" s="54">
        <f t="shared" ref="Z9" si="51">+Z8/Y8-1</f>
        <v>5.3493079535632093E-2</v>
      </c>
      <c r="AA9" s="54">
        <f t="shared" ref="AA9" si="52">+AA8/Z8-1</f>
        <v>5.4724576861973517E-2</v>
      </c>
      <c r="AB9" s="54">
        <f t="shared" ref="AB9" si="53">+AB8/AA8-1</f>
        <v>5.4366101912156184E-2</v>
      </c>
      <c r="AC9" s="54">
        <f t="shared" ref="AC9" si="54">+AC8/AB8-1</f>
        <v>5.2635570023972678E-2</v>
      </c>
      <c r="AD9" s="54">
        <f t="shared" ref="AD9" si="55">+AD8/AC8-1</f>
        <v>5.3942315941313712E-2</v>
      </c>
      <c r="AE9" s="54">
        <f t="shared" ref="AE9" si="56">+AE8/AD8-1</f>
        <v>5.3805436525728556E-2</v>
      </c>
      <c r="AF9" s="54">
        <f t="shared" ref="AF9" si="57">+AF8/AE8-1</f>
        <v>5.1860480353049354E-2</v>
      </c>
    </row>
    <row r="11" spans="1:34" ht="15.75" x14ac:dyDescent="0.25">
      <c r="A11" s="53" t="s">
        <v>2</v>
      </c>
    </row>
    <row r="12" spans="1:34" x14ac:dyDescent="0.25">
      <c r="A12" s="25" t="s">
        <v>279</v>
      </c>
    </row>
    <row r="13" spans="1:34" ht="15.75" thickBot="1" x14ac:dyDescent="0.3">
      <c r="A13" s="25" t="s">
        <v>128</v>
      </c>
      <c r="B13" s="17">
        <v>2020</v>
      </c>
      <c r="C13" s="17">
        <v>2021</v>
      </c>
      <c r="D13" s="17">
        <v>2022</v>
      </c>
      <c r="E13" s="17">
        <v>2023</v>
      </c>
      <c r="F13" s="17">
        <v>2024</v>
      </c>
      <c r="G13" s="17">
        <v>2025</v>
      </c>
      <c r="H13" s="17">
        <v>2026</v>
      </c>
      <c r="I13" s="17">
        <v>2027</v>
      </c>
      <c r="J13" s="17">
        <v>2028</v>
      </c>
      <c r="K13" s="17">
        <v>2029</v>
      </c>
      <c r="L13" s="17">
        <v>2030</v>
      </c>
      <c r="M13" s="17">
        <v>2031</v>
      </c>
      <c r="N13" s="17">
        <v>2032</v>
      </c>
      <c r="O13" s="17">
        <v>2033</v>
      </c>
      <c r="P13" s="17">
        <v>2034</v>
      </c>
      <c r="Q13" s="17">
        <v>2035</v>
      </c>
      <c r="R13" s="17">
        <v>2036</v>
      </c>
      <c r="S13" s="17">
        <v>2037</v>
      </c>
      <c r="T13" s="17">
        <v>2038</v>
      </c>
      <c r="U13" s="17">
        <v>2039</v>
      </c>
      <c r="V13" s="17">
        <v>2040</v>
      </c>
      <c r="W13" s="17">
        <v>2041</v>
      </c>
      <c r="X13" s="17">
        <v>2042</v>
      </c>
      <c r="Y13" s="17">
        <v>2043</v>
      </c>
      <c r="Z13" s="17">
        <v>2044</v>
      </c>
      <c r="AA13" s="17">
        <v>2045</v>
      </c>
      <c r="AB13" s="17">
        <v>2046</v>
      </c>
      <c r="AC13" s="17">
        <v>2047</v>
      </c>
      <c r="AD13" s="17">
        <v>2048</v>
      </c>
      <c r="AE13" s="17">
        <v>2049</v>
      </c>
      <c r="AF13" s="17">
        <v>2050</v>
      </c>
    </row>
    <row r="14" spans="1:34" ht="15.75" thickTop="1" x14ac:dyDescent="0.25">
      <c r="A14" s="39" t="s">
        <v>133</v>
      </c>
      <c r="B14" s="55">
        <f>+'Table 22 Commercial DG'!C80</f>
        <v>15.855377000000001</v>
      </c>
      <c r="C14" s="55">
        <f>+Table_22._Commercial_Sector_Ene!F61</f>
        <v>18.947776999999999</v>
      </c>
      <c r="D14" s="55">
        <f>+Table_22._Commercial_Sector_Ene!G61</f>
        <v>21.596053999999999</v>
      </c>
      <c r="E14" s="55">
        <f>+Table_22._Commercial_Sector_Ene!H61</f>
        <v>24.298203999999998</v>
      </c>
      <c r="F14" s="55">
        <f>+Table_22._Commercial_Sector_Ene!I61</f>
        <v>26.953620999999998</v>
      </c>
      <c r="G14" s="55">
        <f>+Table_22._Commercial_Sector_Ene!J61</f>
        <v>28.791495999999999</v>
      </c>
      <c r="H14" s="55">
        <f>+Table_22._Commercial_Sector_Ene!K61</f>
        <v>30.86195</v>
      </c>
      <c r="I14" s="55">
        <f>+Table_22._Commercial_Sector_Ene!L61</f>
        <v>32.616408999999997</v>
      </c>
      <c r="J14" s="55">
        <f>+Table_22._Commercial_Sector_Ene!M61</f>
        <v>33.906387000000002</v>
      </c>
      <c r="K14" s="55">
        <f>+Table_22._Commercial_Sector_Ene!N61</f>
        <v>35.586933000000002</v>
      </c>
      <c r="L14" s="55">
        <f>+Table_22._Commercial_Sector_Ene!O61</f>
        <v>36.594112000000003</v>
      </c>
      <c r="M14" s="55">
        <f>+Table_22._Commercial_Sector_Ene!P61</f>
        <v>38.177460000000004</v>
      </c>
      <c r="N14" s="55">
        <f>+Table_22._Commercial_Sector_Ene!Q61</f>
        <v>39.242947000000001</v>
      </c>
      <c r="O14" s="55">
        <f>+Table_22._Commercial_Sector_Ene!R61</f>
        <v>40.849482999999999</v>
      </c>
      <c r="P14" s="55">
        <f>+Table_22._Commercial_Sector_Ene!S61</f>
        <v>42.256976999999999</v>
      </c>
      <c r="Q14" s="55">
        <f>+Table_22._Commercial_Sector_Ene!T61</f>
        <v>42.829430000000002</v>
      </c>
      <c r="R14" s="55">
        <f>+Table_22._Commercial_Sector_Ene!U61</f>
        <v>44.403618000000002</v>
      </c>
      <c r="S14" s="55">
        <f>+Table_22._Commercial_Sector_Ene!V61</f>
        <v>45.970795000000003</v>
      </c>
      <c r="T14" s="55">
        <f>+Table_22._Commercial_Sector_Ene!W61</f>
        <v>47.380116000000001</v>
      </c>
      <c r="U14" s="55">
        <f>+Table_22._Commercial_Sector_Ene!X61</f>
        <v>49.587494</v>
      </c>
      <c r="V14" s="55">
        <f>+Table_22._Commercial_Sector_Ene!Y61</f>
        <v>51.607689000000001</v>
      </c>
      <c r="W14" s="55">
        <f>+Table_22._Commercial_Sector_Ene!Z61</f>
        <v>53.244812000000003</v>
      </c>
      <c r="X14" s="55">
        <f>+Table_22._Commercial_Sector_Ene!AA61</f>
        <v>55.221577000000003</v>
      </c>
      <c r="Y14" s="55">
        <f>+Table_22._Commercial_Sector_Ene!AB61</f>
        <v>57.420116</v>
      </c>
      <c r="Z14" s="55">
        <f>+Table_22._Commercial_Sector_Ene!AC61</f>
        <v>58.728133999999997</v>
      </c>
      <c r="AA14" s="55">
        <f>+Table_22._Commercial_Sector_Ene!AD61</f>
        <v>61.005844000000003</v>
      </c>
      <c r="AB14" s="55">
        <f>+Table_22._Commercial_Sector_Ene!AE61</f>
        <v>63.944389000000001</v>
      </c>
      <c r="AC14" s="55">
        <f>+Table_22._Commercial_Sector_Ene!AF61</f>
        <v>65.597244000000003</v>
      </c>
      <c r="AD14" s="55">
        <f>+Table_22._Commercial_Sector_Ene!AG61</f>
        <v>68.124831999999998</v>
      </c>
      <c r="AE14" s="55">
        <f>+Table_22._Commercial_Sector_Ene!AH61</f>
        <v>70.192695999999998</v>
      </c>
      <c r="AF14" s="55">
        <f>+Table_22._Commercial_Sector_Ene!AI61</f>
        <v>71.639015000000001</v>
      </c>
    </row>
    <row r="15" spans="1:34" x14ac:dyDescent="0.25">
      <c r="A15" s="44" t="s">
        <v>280</v>
      </c>
      <c r="B15" s="52"/>
      <c r="C15" s="54">
        <f>+C14/B14-1</f>
        <v>0.19503793571102079</v>
      </c>
      <c r="D15" s="54">
        <f t="shared" ref="D15" si="58">+D14/C14-1</f>
        <v>0.13976716107646836</v>
      </c>
      <c r="E15" s="54">
        <f t="shared" ref="E15" si="59">+E14/D14-1</f>
        <v>0.12512239504494671</v>
      </c>
      <c r="F15" s="54">
        <f t="shared" ref="F15" si="60">+F14/E14-1</f>
        <v>0.10928449691178832</v>
      </c>
      <c r="G15" s="54">
        <f t="shared" ref="G15" si="61">+G14/F14-1</f>
        <v>6.8186571295930865E-2</v>
      </c>
      <c r="H15" s="54">
        <f t="shared" ref="H15" si="62">+H14/G14-1</f>
        <v>7.1911997903825631E-2</v>
      </c>
      <c r="I15" s="54">
        <f t="shared" ref="I15" si="63">+I14/H14-1</f>
        <v>5.684861131587593E-2</v>
      </c>
      <c r="J15" s="54">
        <f t="shared" ref="J15" si="64">+J14/I14-1</f>
        <v>3.9549970077944696E-2</v>
      </c>
      <c r="K15" s="54">
        <f t="shared" ref="K15" si="65">+K14/J14-1</f>
        <v>4.9564290055440052E-2</v>
      </c>
      <c r="L15" s="54">
        <f t="shared" ref="L15" si="66">+L14/K14-1</f>
        <v>2.8301933184295525E-2</v>
      </c>
      <c r="M15" s="54">
        <f t="shared" ref="M15" si="67">+M14/L14-1</f>
        <v>4.3267835000341037E-2</v>
      </c>
      <c r="N15" s="54">
        <f t="shared" ref="N15" si="68">+N14/M14-1</f>
        <v>2.7908797494647253E-2</v>
      </c>
      <c r="O15" s="54">
        <f t="shared" ref="O15" si="69">+O14/N14-1</f>
        <v>4.0938209864819664E-2</v>
      </c>
      <c r="P15" s="54">
        <f t="shared" ref="P15" si="70">+P14/O14-1</f>
        <v>3.4455613550849584E-2</v>
      </c>
      <c r="Q15" s="54">
        <f t="shared" ref="Q15" si="71">+Q14/P14-1</f>
        <v>1.3546946342138932E-2</v>
      </c>
      <c r="R15" s="54">
        <f t="shared" ref="R15" si="72">+R14/Q14-1</f>
        <v>3.6754820225251672E-2</v>
      </c>
      <c r="S15" s="54">
        <f t="shared" ref="S15" si="73">+S14/R14-1</f>
        <v>3.5293903303104779E-2</v>
      </c>
      <c r="T15" s="54">
        <f t="shared" ref="T15" si="74">+T14/S14-1</f>
        <v>3.0656876827994672E-2</v>
      </c>
      <c r="U15" s="54">
        <f t="shared" ref="U15" si="75">+U14/T14-1</f>
        <v>4.6588699782837084E-2</v>
      </c>
      <c r="V15" s="54">
        <f t="shared" ref="V15" si="76">+V14/U14-1</f>
        <v>4.0740009971062419E-2</v>
      </c>
      <c r="W15" s="54">
        <f t="shared" ref="W15" si="77">+W14/V14-1</f>
        <v>3.1722462906641713E-2</v>
      </c>
      <c r="X15" s="54">
        <f t="shared" ref="X15" si="78">+X14/W14-1</f>
        <v>3.7125964497724206E-2</v>
      </c>
      <c r="Y15" s="54">
        <f t="shared" ref="Y15" si="79">+Y14/X14-1</f>
        <v>3.9813042644544439E-2</v>
      </c>
      <c r="Z15" s="54">
        <f t="shared" ref="Z15" si="80">+Z14/Y14-1</f>
        <v>2.2779786791095935E-2</v>
      </c>
      <c r="AA15" s="54">
        <f t="shared" ref="AA15" si="81">+AA14/Z14-1</f>
        <v>3.8783966812226733E-2</v>
      </c>
      <c r="AB15" s="54">
        <f t="shared" ref="AB15" si="82">+AB14/AA14-1</f>
        <v>4.816825417578019E-2</v>
      </c>
      <c r="AC15" s="54">
        <f t="shared" ref="AC15" si="83">+AC14/AB14-1</f>
        <v>2.5848319545284992E-2</v>
      </c>
      <c r="AD15" s="54">
        <f t="shared" ref="AD15" si="84">+AD14/AC14-1</f>
        <v>3.853192368874514E-2</v>
      </c>
      <c r="AE15" s="54">
        <f t="shared" ref="AE15" si="85">+AE14/AD14-1</f>
        <v>3.0354041827215017E-2</v>
      </c>
      <c r="AF15" s="54">
        <f t="shared" ref="AF15" si="86">+AF14/AE14-1</f>
        <v>2.0604978614868985E-2</v>
      </c>
    </row>
    <row r="17" spans="1:32" ht="15.75" thickBot="1" x14ac:dyDescent="0.3">
      <c r="A17" s="25" t="s">
        <v>138</v>
      </c>
      <c r="B17" s="17">
        <v>2020</v>
      </c>
      <c r="C17" s="17">
        <v>2021</v>
      </c>
      <c r="D17" s="17">
        <v>2022</v>
      </c>
      <c r="E17" s="17">
        <v>2023</v>
      </c>
      <c r="F17" s="17">
        <v>2024</v>
      </c>
      <c r="G17" s="17">
        <v>2025</v>
      </c>
      <c r="H17" s="17">
        <v>2026</v>
      </c>
      <c r="I17" s="17">
        <v>2027</v>
      </c>
      <c r="J17" s="17">
        <v>2028</v>
      </c>
      <c r="K17" s="17">
        <v>2029</v>
      </c>
      <c r="L17" s="17">
        <v>2030</v>
      </c>
      <c r="M17" s="17">
        <v>2031</v>
      </c>
      <c r="N17" s="17">
        <v>2032</v>
      </c>
      <c r="O17" s="17">
        <v>2033</v>
      </c>
      <c r="P17" s="17">
        <v>2034</v>
      </c>
      <c r="Q17" s="17">
        <v>2035</v>
      </c>
      <c r="R17" s="17">
        <v>2036</v>
      </c>
      <c r="S17" s="17">
        <v>2037</v>
      </c>
      <c r="T17" s="17">
        <v>2038</v>
      </c>
      <c r="U17" s="17">
        <v>2039</v>
      </c>
      <c r="V17" s="17">
        <v>2040</v>
      </c>
      <c r="W17" s="17">
        <v>2041</v>
      </c>
      <c r="X17" s="17">
        <v>2042</v>
      </c>
      <c r="Y17" s="17">
        <v>2043</v>
      </c>
      <c r="Z17" s="17">
        <v>2044</v>
      </c>
      <c r="AA17" s="17">
        <v>2045</v>
      </c>
      <c r="AB17" s="17">
        <v>2046</v>
      </c>
      <c r="AC17" s="17">
        <v>2047</v>
      </c>
      <c r="AD17" s="17">
        <v>2048</v>
      </c>
      <c r="AE17" s="17">
        <v>2049</v>
      </c>
      <c r="AF17" s="17">
        <v>2050</v>
      </c>
    </row>
    <row r="18" spans="1:32" ht="15.75" thickTop="1" x14ac:dyDescent="0.25">
      <c r="A18" s="39" t="s">
        <v>133</v>
      </c>
      <c r="B18" s="55">
        <f>+'Table 22 Commercial DG'!C87</f>
        <v>20.024660000000001</v>
      </c>
      <c r="C18" s="55">
        <f>+Table_22._Commercial_Sector_Ene!F68</f>
        <v>23.790338999999999</v>
      </c>
      <c r="D18" s="55">
        <f>+Table_22._Commercial_Sector_Ene!G68</f>
        <v>27.048570999999999</v>
      </c>
      <c r="E18" s="55">
        <f>+Table_22._Commercial_Sector_Ene!H68</f>
        <v>30.394718000000001</v>
      </c>
      <c r="F18" s="55">
        <f>+Table_22._Commercial_Sector_Ene!I68</f>
        <v>33.721916</v>
      </c>
      <c r="G18" s="55">
        <f>+Table_22._Commercial_Sector_Ene!J68</f>
        <v>36.020480999999997</v>
      </c>
      <c r="H18" s="55">
        <f>+Table_22._Commercial_Sector_Ene!K68</f>
        <v>38.614421999999998</v>
      </c>
      <c r="I18" s="55">
        <f>+Table_22._Commercial_Sector_Ene!L68</f>
        <v>40.794434000000003</v>
      </c>
      <c r="J18" s="55">
        <f>+Table_22._Commercial_Sector_Ene!M68</f>
        <v>42.410789000000001</v>
      </c>
      <c r="K18" s="55">
        <f>+Table_22._Commercial_Sector_Ene!N68</f>
        <v>44.484344</v>
      </c>
      <c r="L18" s="55">
        <f>+Table_22._Commercial_Sector_Ene!O68</f>
        <v>45.792973000000003</v>
      </c>
      <c r="M18" s="55">
        <f>+Table_22._Commercial_Sector_Ene!P68</f>
        <v>47.778995999999999</v>
      </c>
      <c r="N18" s="55">
        <f>+Table_22._Commercial_Sector_Ene!Q68</f>
        <v>49.156669999999998</v>
      </c>
      <c r="O18" s="55">
        <f>+Table_22._Commercial_Sector_Ene!R68</f>
        <v>51.108021000000001</v>
      </c>
      <c r="P18" s="55">
        <f>+Table_22._Commercial_Sector_Ene!S68</f>
        <v>52.813465000000001</v>
      </c>
      <c r="Q18" s="55">
        <f>+Table_22._Commercial_Sector_Ene!T68</f>
        <v>53.559722999999998</v>
      </c>
      <c r="R18" s="55">
        <f>+Table_22._Commercial_Sector_Ene!U68</f>
        <v>55.534004000000003</v>
      </c>
      <c r="S18" s="55">
        <f>+Table_22._Commercial_Sector_Ene!V68</f>
        <v>57.490940000000002</v>
      </c>
      <c r="T18" s="55">
        <f>+Table_22._Commercial_Sector_Ene!W68</f>
        <v>59.277771000000001</v>
      </c>
      <c r="U18" s="55">
        <f>+Table_22._Commercial_Sector_Ene!X68</f>
        <v>61.961883999999998</v>
      </c>
      <c r="V18" s="55">
        <f>+Table_22._Commercial_Sector_Ene!Y68</f>
        <v>64.457130000000006</v>
      </c>
      <c r="W18" s="55">
        <f>+Table_22._Commercial_Sector_Ene!Z68</f>
        <v>66.503387000000004</v>
      </c>
      <c r="X18" s="55">
        <f>+Table_22._Commercial_Sector_Ene!AA68</f>
        <v>68.922996999999995</v>
      </c>
      <c r="Y18" s="55">
        <f>+Table_22._Commercial_Sector_Ene!AB68</f>
        <v>71.590034000000003</v>
      </c>
      <c r="Z18" s="55">
        <f>+Table_22._Commercial_Sector_Ene!AC68</f>
        <v>73.300560000000004</v>
      </c>
      <c r="AA18" s="55">
        <f>+Table_22._Commercial_Sector_Ene!AD68</f>
        <v>76.132110999999995</v>
      </c>
      <c r="AB18" s="55">
        <f>+Table_22._Commercial_Sector_Ene!AE68</f>
        <v>79.800528999999997</v>
      </c>
      <c r="AC18" s="55">
        <f>+Table_22._Commercial_Sector_Ene!AF68</f>
        <v>81.939155999999997</v>
      </c>
      <c r="AD18" s="55">
        <f>+Table_22._Commercial_Sector_Ene!AG68</f>
        <v>85.058571000000001</v>
      </c>
      <c r="AE18" s="55">
        <f>+Table_22._Commercial_Sector_Ene!AH68</f>
        <v>87.656609000000003</v>
      </c>
      <c r="AF18" s="55">
        <f>+Table_22._Commercial_Sector_Ene!AI68</f>
        <v>89.556892000000005</v>
      </c>
    </row>
    <row r="19" spans="1:32" x14ac:dyDescent="0.25">
      <c r="A19" s="44" t="s">
        <v>280</v>
      </c>
      <c r="B19" s="52"/>
      <c r="C19" s="54">
        <f>+C18/B18-1</f>
        <v>0.18805208178316124</v>
      </c>
      <c r="D19" s="54">
        <f t="shared" ref="D19" si="87">+D18/C18-1</f>
        <v>0.13695609801945241</v>
      </c>
      <c r="E19" s="54">
        <f t="shared" ref="E19" si="88">+E18/D18-1</f>
        <v>0.12370882735357824</v>
      </c>
      <c r="F19" s="54">
        <f t="shared" ref="F19" si="89">+F18/E18-1</f>
        <v>0.10946632240509691</v>
      </c>
      <c r="G19" s="54">
        <f t="shared" ref="G19" si="90">+G18/F18-1</f>
        <v>6.8162348782317084E-2</v>
      </c>
      <c r="H19" s="54">
        <f t="shared" ref="H19" si="91">+H18/G18-1</f>
        <v>7.20129473007316E-2</v>
      </c>
      <c r="I19" s="54">
        <f t="shared" ref="I19" si="92">+I18/H18-1</f>
        <v>5.6455901372808537E-2</v>
      </c>
      <c r="J19" s="54">
        <f t="shared" ref="J19" si="93">+J18/I18-1</f>
        <v>3.9621949406137169E-2</v>
      </c>
      <c r="K19" s="54">
        <f t="shared" ref="K19" si="94">+K18/J18-1</f>
        <v>4.8892158077983305E-2</v>
      </c>
      <c r="L19" s="54">
        <f t="shared" ref="L19" si="95">+L18/K18-1</f>
        <v>2.9417743015385467E-2</v>
      </c>
      <c r="M19" s="54">
        <f t="shared" ref="M19" si="96">+M18/L18-1</f>
        <v>4.3369601707231364E-2</v>
      </c>
      <c r="N19" s="54">
        <f t="shared" ref="N19" si="97">+N18/M18-1</f>
        <v>2.8834302001657708E-2</v>
      </c>
      <c r="O19" s="54">
        <f t="shared" ref="O19" si="98">+O18/N18-1</f>
        <v>3.9696566101812936E-2</v>
      </c>
      <c r="P19" s="54">
        <f t="shared" ref="P19" si="99">+P18/O18-1</f>
        <v>3.3369400079099165E-2</v>
      </c>
      <c r="Q19" s="54">
        <f t="shared" ref="Q19" si="100">+Q18/P18-1</f>
        <v>1.4130070806753547E-2</v>
      </c>
      <c r="R19" s="54">
        <f t="shared" ref="R19" si="101">+R18/Q18-1</f>
        <v>3.6861299674757486E-2</v>
      </c>
      <c r="S19" s="54">
        <f t="shared" ref="S19" si="102">+S18/R18-1</f>
        <v>3.5238518007813635E-2</v>
      </c>
      <c r="T19" s="54">
        <f t="shared" ref="T19" si="103">+T18/S18-1</f>
        <v>3.1080218900578105E-2</v>
      </c>
      <c r="U19" s="54">
        <f t="shared" ref="U19" si="104">+U18/T18-1</f>
        <v>4.5280261972063585E-2</v>
      </c>
      <c r="V19" s="54">
        <f t="shared" ref="V19" si="105">+V18/U18-1</f>
        <v>4.0270660588693774E-2</v>
      </c>
      <c r="W19" s="54">
        <f t="shared" ref="W19" si="106">+W18/V18-1</f>
        <v>3.1746014754302498E-2</v>
      </c>
      <c r="X19" s="54">
        <f t="shared" ref="X19" si="107">+X18/W18-1</f>
        <v>3.6383259697735371E-2</v>
      </c>
      <c r="Y19" s="54">
        <f t="shared" ref="Y19" si="108">+Y18/X18-1</f>
        <v>3.8695894202046999E-2</v>
      </c>
      <c r="Z19" s="54">
        <f t="shared" ref="Z19" si="109">+Z18/Y18-1</f>
        <v>2.3893353647520321E-2</v>
      </c>
      <c r="AA19" s="54">
        <f t="shared" ref="AA19" si="110">+AA18/Z18-1</f>
        <v>3.8629322886482687E-2</v>
      </c>
      <c r="AB19" s="54">
        <f t="shared" ref="AB19" si="111">+AB18/AA18-1</f>
        <v>4.8184897959810957E-2</v>
      </c>
      <c r="AC19" s="54">
        <f t="shared" ref="AC19" si="112">+AC18/AB18-1</f>
        <v>2.6799659435841505E-2</v>
      </c>
      <c r="AD19" s="54">
        <f t="shared" ref="AD19" si="113">+AD18/AC18-1</f>
        <v>3.8069894202962029E-2</v>
      </c>
      <c r="AE19" s="54">
        <f t="shared" ref="AE19" si="114">+AE18/AD18-1</f>
        <v>3.0544105896159524E-2</v>
      </c>
      <c r="AF19" s="54">
        <f t="shared" ref="AF19" si="115">+AF18/AE18-1</f>
        <v>2.1678719056996698E-2</v>
      </c>
    </row>
    <row r="21" spans="1:32" ht="15.75" x14ac:dyDescent="0.25">
      <c r="A21" s="53" t="s">
        <v>281</v>
      </c>
    </row>
    <row r="22" spans="1:32" x14ac:dyDescent="0.25">
      <c r="A22" s="25" t="s">
        <v>279</v>
      </c>
    </row>
    <row r="23" spans="1:32" ht="15.75" thickBot="1" x14ac:dyDescent="0.3">
      <c r="A23" s="25" t="s">
        <v>128</v>
      </c>
      <c r="B23" s="17">
        <v>2020</v>
      </c>
      <c r="C23" s="17">
        <v>2021</v>
      </c>
      <c r="D23" s="17">
        <v>2022</v>
      </c>
      <c r="E23" s="17">
        <v>2023</v>
      </c>
      <c r="F23" s="17">
        <v>2024</v>
      </c>
      <c r="G23" s="17">
        <v>2025</v>
      </c>
      <c r="H23" s="17">
        <v>2026</v>
      </c>
      <c r="I23" s="17">
        <v>2027</v>
      </c>
      <c r="J23" s="17">
        <v>2028</v>
      </c>
      <c r="K23" s="17">
        <v>2029</v>
      </c>
      <c r="L23" s="17">
        <v>2030</v>
      </c>
      <c r="M23" s="17">
        <v>2031</v>
      </c>
      <c r="N23" s="17">
        <v>2032</v>
      </c>
      <c r="O23" s="17">
        <v>2033</v>
      </c>
      <c r="P23" s="17">
        <v>2034</v>
      </c>
      <c r="Q23" s="17">
        <v>2035</v>
      </c>
      <c r="R23" s="17">
        <v>2036</v>
      </c>
      <c r="S23" s="17">
        <v>2037</v>
      </c>
      <c r="T23" s="17">
        <v>2038</v>
      </c>
      <c r="U23" s="17">
        <v>2039</v>
      </c>
      <c r="V23" s="17">
        <v>2040</v>
      </c>
      <c r="W23" s="17">
        <v>2041</v>
      </c>
      <c r="X23" s="17">
        <v>2042</v>
      </c>
      <c r="Y23" s="17">
        <v>2043</v>
      </c>
      <c r="Z23" s="17">
        <v>2044</v>
      </c>
      <c r="AA23" s="17">
        <v>2045</v>
      </c>
      <c r="AB23" s="17">
        <v>2046</v>
      </c>
      <c r="AC23" s="17">
        <v>2047</v>
      </c>
      <c r="AD23" s="17">
        <v>2048</v>
      </c>
      <c r="AE23" s="17">
        <v>2049</v>
      </c>
      <c r="AF23" s="17">
        <v>2050</v>
      </c>
    </row>
    <row r="24" spans="1:32" ht="15.75" thickTop="1" x14ac:dyDescent="0.25">
      <c r="A24" s="39" t="s">
        <v>133</v>
      </c>
      <c r="B24" s="56">
        <f>+B4+B14</f>
        <v>34.172834000000002</v>
      </c>
      <c r="C24" s="56">
        <f t="shared" ref="C24:AF24" si="116">+C4+C14</f>
        <v>40.267764999999997</v>
      </c>
      <c r="D24" s="56">
        <f t="shared" si="116"/>
        <v>45.074764000000002</v>
      </c>
      <c r="E24" s="56">
        <f t="shared" si="116"/>
        <v>49.974879999999999</v>
      </c>
      <c r="F24" s="56">
        <f t="shared" si="116"/>
        <v>54.259247000000002</v>
      </c>
      <c r="G24" s="56">
        <f t="shared" si="116"/>
        <v>57.716655000000003</v>
      </c>
      <c r="H24" s="56">
        <f t="shared" si="116"/>
        <v>61.461458</v>
      </c>
      <c r="I24" s="56">
        <f t="shared" si="116"/>
        <v>64.965407999999996</v>
      </c>
      <c r="J24" s="56">
        <f t="shared" si="116"/>
        <v>68.070400000000006</v>
      </c>
      <c r="K24" s="56">
        <f t="shared" si="116"/>
        <v>71.643699999999995</v>
      </c>
      <c r="L24" s="56">
        <f t="shared" si="116"/>
        <v>74.575004000000007</v>
      </c>
      <c r="M24" s="56">
        <f t="shared" si="116"/>
        <v>78.230255</v>
      </c>
      <c r="N24" s="56">
        <f t="shared" si="116"/>
        <v>81.436836999999997</v>
      </c>
      <c r="O24" s="56">
        <f t="shared" si="116"/>
        <v>85.427185000000009</v>
      </c>
      <c r="P24" s="56">
        <f t="shared" si="116"/>
        <v>89.416461999999996</v>
      </c>
      <c r="Q24" s="56">
        <f t="shared" si="116"/>
        <v>92.620209000000003</v>
      </c>
      <c r="R24" s="56">
        <f t="shared" si="116"/>
        <v>96.965546000000003</v>
      </c>
      <c r="S24" s="56">
        <f t="shared" si="116"/>
        <v>101.461083</v>
      </c>
      <c r="T24" s="56">
        <f t="shared" si="116"/>
        <v>105.84177800000001</v>
      </c>
      <c r="U24" s="56">
        <f t="shared" si="116"/>
        <v>111.300297</v>
      </c>
      <c r="V24" s="56">
        <f t="shared" si="116"/>
        <v>116.746658</v>
      </c>
      <c r="W24" s="56">
        <f t="shared" si="116"/>
        <v>121.90001699999999</v>
      </c>
      <c r="X24" s="56">
        <f t="shared" si="116"/>
        <v>127.71818999999999</v>
      </c>
      <c r="Y24" s="56">
        <f t="shared" si="116"/>
        <v>134.044445</v>
      </c>
      <c r="Z24" s="56">
        <f t="shared" si="116"/>
        <v>139.472915</v>
      </c>
      <c r="AA24" s="56">
        <f t="shared" si="116"/>
        <v>146.219437</v>
      </c>
      <c r="AB24" s="56">
        <f t="shared" si="116"/>
        <v>153.85755899999998</v>
      </c>
      <c r="AC24" s="56">
        <f t="shared" si="116"/>
        <v>160.31371300000001</v>
      </c>
      <c r="AD24" s="56">
        <f t="shared" si="116"/>
        <v>168.051468</v>
      </c>
      <c r="AE24" s="56">
        <f t="shared" si="116"/>
        <v>175.61541799999998</v>
      </c>
      <c r="AF24" s="56">
        <f t="shared" si="116"/>
        <v>182.64932199999998</v>
      </c>
    </row>
    <row r="25" spans="1:32" x14ac:dyDescent="0.25">
      <c r="A25" s="44" t="s">
        <v>280</v>
      </c>
      <c r="B25" s="52"/>
      <c r="C25" s="54">
        <f>+C24/B24-1</f>
        <v>0.17835602982181675</v>
      </c>
      <c r="D25" s="54">
        <f t="shared" ref="D25:AF25" si="117">+D24/C24-1</f>
        <v>0.11937585808400364</v>
      </c>
      <c r="E25" s="54">
        <f t="shared" si="117"/>
        <v>0.1087108520412885</v>
      </c>
      <c r="F25" s="54">
        <f t="shared" si="117"/>
        <v>8.5730410958465564E-2</v>
      </c>
      <c r="G25" s="54">
        <f t="shared" si="117"/>
        <v>6.3720161837115041E-2</v>
      </c>
      <c r="H25" s="54">
        <f t="shared" si="117"/>
        <v>6.4882536938427826E-2</v>
      </c>
      <c r="I25" s="54">
        <f t="shared" si="117"/>
        <v>5.7010525197758843E-2</v>
      </c>
      <c r="J25" s="54">
        <f t="shared" si="117"/>
        <v>4.7794543212904994E-2</v>
      </c>
      <c r="K25" s="54">
        <f t="shared" si="117"/>
        <v>5.2494182493418418E-2</v>
      </c>
      <c r="L25" s="54">
        <f t="shared" si="117"/>
        <v>4.091502811831349E-2</v>
      </c>
      <c r="M25" s="54">
        <f t="shared" si="117"/>
        <v>4.9014425798756811E-2</v>
      </c>
      <c r="N25" s="54">
        <f t="shared" si="117"/>
        <v>4.098902656012049E-2</v>
      </c>
      <c r="O25" s="54">
        <f t="shared" si="117"/>
        <v>4.8999299911414829E-2</v>
      </c>
      <c r="P25" s="54">
        <f t="shared" si="117"/>
        <v>4.6697980274077677E-2</v>
      </c>
      <c r="Q25" s="54">
        <f t="shared" si="117"/>
        <v>3.5829498599486254E-2</v>
      </c>
      <c r="R25" s="54">
        <f t="shared" si="117"/>
        <v>4.6915646670587785E-2</v>
      </c>
      <c r="S25" s="54">
        <f t="shared" si="117"/>
        <v>4.6362209933825449E-2</v>
      </c>
      <c r="T25" s="54">
        <f t="shared" si="117"/>
        <v>4.3176111179495269E-2</v>
      </c>
      <c r="U25" s="54">
        <f t="shared" si="117"/>
        <v>5.157244240549308E-2</v>
      </c>
      <c r="V25" s="54">
        <f t="shared" si="117"/>
        <v>4.8933930517723656E-2</v>
      </c>
      <c r="W25" s="54">
        <f t="shared" si="117"/>
        <v>4.4141383473264018E-2</v>
      </c>
      <c r="X25" s="54">
        <f t="shared" si="117"/>
        <v>4.772905815099282E-2</v>
      </c>
      <c r="Y25" s="54">
        <f t="shared" si="117"/>
        <v>4.9532920878380793E-2</v>
      </c>
      <c r="Z25" s="54">
        <f t="shared" si="117"/>
        <v>4.0497537962128849E-2</v>
      </c>
      <c r="AA25" s="54">
        <f t="shared" si="117"/>
        <v>4.8371556585018682E-2</v>
      </c>
      <c r="AB25" s="54">
        <f t="shared" si="117"/>
        <v>5.2237391667702804E-2</v>
      </c>
      <c r="AC25" s="54">
        <f t="shared" si="117"/>
        <v>4.1961890218211728E-2</v>
      </c>
      <c r="AD25" s="54">
        <f t="shared" si="117"/>
        <v>4.826633264990865E-2</v>
      </c>
      <c r="AE25" s="54">
        <f t="shared" si="117"/>
        <v>4.5009722854667311E-2</v>
      </c>
      <c r="AF25" s="54">
        <f t="shared" si="117"/>
        <v>4.005288419494013E-2</v>
      </c>
    </row>
    <row r="27" spans="1:32" ht="15.75" thickBot="1" x14ac:dyDescent="0.3">
      <c r="A27" s="25" t="s">
        <v>138</v>
      </c>
      <c r="B27" s="17">
        <v>2020</v>
      </c>
      <c r="C27" s="17">
        <v>2021</v>
      </c>
      <c r="D27" s="17">
        <v>2022</v>
      </c>
      <c r="E27" s="17">
        <v>2023</v>
      </c>
      <c r="F27" s="17">
        <v>2024</v>
      </c>
      <c r="G27" s="17">
        <v>2025</v>
      </c>
      <c r="H27" s="17">
        <v>2026</v>
      </c>
      <c r="I27" s="17">
        <v>2027</v>
      </c>
      <c r="J27" s="17">
        <v>2028</v>
      </c>
      <c r="K27" s="17">
        <v>2029</v>
      </c>
      <c r="L27" s="17">
        <v>2030</v>
      </c>
      <c r="M27" s="17">
        <v>2031</v>
      </c>
      <c r="N27" s="17">
        <v>2032</v>
      </c>
      <c r="O27" s="17">
        <v>2033</v>
      </c>
      <c r="P27" s="17">
        <v>2034</v>
      </c>
      <c r="Q27" s="17">
        <v>2035</v>
      </c>
      <c r="R27" s="17">
        <v>2036</v>
      </c>
      <c r="S27" s="17">
        <v>2037</v>
      </c>
      <c r="T27" s="17">
        <v>2038</v>
      </c>
      <c r="U27" s="17">
        <v>2039</v>
      </c>
      <c r="V27" s="17">
        <v>2040</v>
      </c>
      <c r="W27" s="17">
        <v>2041</v>
      </c>
      <c r="X27" s="17">
        <v>2042</v>
      </c>
      <c r="Y27" s="17">
        <v>2043</v>
      </c>
      <c r="Z27" s="17">
        <v>2044</v>
      </c>
      <c r="AA27" s="17">
        <v>2045</v>
      </c>
      <c r="AB27" s="17">
        <v>2046</v>
      </c>
      <c r="AC27" s="17">
        <v>2047</v>
      </c>
      <c r="AD27" s="17">
        <v>2048</v>
      </c>
      <c r="AE27" s="17">
        <v>2049</v>
      </c>
      <c r="AF27" s="17">
        <v>2050</v>
      </c>
    </row>
    <row r="28" spans="1:32" ht="15.75" thickTop="1" x14ac:dyDescent="0.25">
      <c r="A28" s="39" t="s">
        <v>133</v>
      </c>
      <c r="B28" s="56">
        <f>+B8+B18</f>
        <v>47.133032</v>
      </c>
      <c r="C28" s="56">
        <f t="shared" ref="C28:AF28" si="118">+C8+C18</f>
        <v>57.435488000000007</v>
      </c>
      <c r="D28" s="56">
        <f t="shared" si="118"/>
        <v>64.793573999999992</v>
      </c>
      <c r="E28" s="56">
        <f t="shared" si="118"/>
        <v>72.303116000000003</v>
      </c>
      <c r="F28" s="56">
        <f t="shared" si="118"/>
        <v>78.866118999999998</v>
      </c>
      <c r="G28" s="56">
        <f t="shared" si="118"/>
        <v>84.388862999999986</v>
      </c>
      <c r="H28" s="56">
        <f t="shared" si="118"/>
        <v>90.298248000000001</v>
      </c>
      <c r="I28" s="56">
        <f t="shared" si="118"/>
        <v>95.917027000000004</v>
      </c>
      <c r="J28" s="56">
        <f t="shared" si="118"/>
        <v>101.07986</v>
      </c>
      <c r="K28" s="56">
        <f t="shared" si="118"/>
        <v>106.82844900000001</v>
      </c>
      <c r="L28" s="56">
        <f t="shared" si="118"/>
        <v>111.865117</v>
      </c>
      <c r="M28" s="56">
        <f t="shared" si="118"/>
        <v>117.820729</v>
      </c>
      <c r="N28" s="56">
        <f t="shared" si="118"/>
        <v>123.28196800000001</v>
      </c>
      <c r="O28" s="56">
        <f t="shared" si="118"/>
        <v>129.711636</v>
      </c>
      <c r="P28" s="56">
        <f t="shared" si="118"/>
        <v>136.218075</v>
      </c>
      <c r="Q28" s="56">
        <f t="shared" si="118"/>
        <v>141.84638200000001</v>
      </c>
      <c r="R28" s="56">
        <f t="shared" si="118"/>
        <v>148.93215900000001</v>
      </c>
      <c r="S28" s="56">
        <f t="shared" si="118"/>
        <v>156.257992</v>
      </c>
      <c r="T28" s="56">
        <f t="shared" si="118"/>
        <v>163.485107</v>
      </c>
      <c r="U28" s="56">
        <f t="shared" si="118"/>
        <v>172.06651399999998</v>
      </c>
      <c r="V28" s="56">
        <f t="shared" si="118"/>
        <v>180.744979</v>
      </c>
      <c r="W28" s="56">
        <f t="shared" si="118"/>
        <v>189.12181800000002</v>
      </c>
      <c r="X28" s="56">
        <f t="shared" si="118"/>
        <v>198.403054</v>
      </c>
      <c r="Y28" s="56">
        <f t="shared" si="118"/>
        <v>208.398628</v>
      </c>
      <c r="Z28" s="56">
        <f t="shared" si="118"/>
        <v>217.42746699999998</v>
      </c>
      <c r="AA28" s="56">
        <f t="shared" si="118"/>
        <v>228.14630199999999</v>
      </c>
      <c r="AB28" s="56">
        <f t="shared" si="118"/>
        <v>240.079139</v>
      </c>
      <c r="AC28" s="56">
        <f t="shared" si="118"/>
        <v>250.654122</v>
      </c>
      <c r="AD28" s="56">
        <f t="shared" si="118"/>
        <v>262.874413</v>
      </c>
      <c r="AE28" s="56">
        <f t="shared" si="118"/>
        <v>275.03990999999996</v>
      </c>
      <c r="AF28" s="56">
        <f t="shared" si="118"/>
        <v>286.65798100000001</v>
      </c>
    </row>
    <row r="29" spans="1:32" x14ac:dyDescent="0.25">
      <c r="A29" s="44" t="s">
        <v>280</v>
      </c>
      <c r="B29" s="52"/>
      <c r="C29" s="54">
        <f>+C28/B28-1</f>
        <v>0.21858250069717577</v>
      </c>
      <c r="D29" s="54">
        <f t="shared" ref="D29" si="119">+D28/C28-1</f>
        <v>0.12811044628018098</v>
      </c>
      <c r="E29" s="54">
        <f t="shared" ref="E29" si="120">+E28/D28-1</f>
        <v>0.11589948719297394</v>
      </c>
      <c r="F29" s="54">
        <f t="shared" ref="F29" si="121">+F28/E28-1</f>
        <v>9.077067992477672E-2</v>
      </c>
      <c r="G29" s="54">
        <f t="shared" ref="G29" si="122">+G28/F28-1</f>
        <v>7.0026826094992556E-2</v>
      </c>
      <c r="H29" s="54">
        <f t="shared" ref="H29" si="123">+H28/G28-1</f>
        <v>7.0025650185617794E-2</v>
      </c>
      <c r="I29" s="54">
        <f t="shared" ref="I29" si="124">+I28/H28-1</f>
        <v>6.2224673506400707E-2</v>
      </c>
      <c r="J29" s="54">
        <f t="shared" ref="J29" si="125">+J28/I28-1</f>
        <v>5.3826032368580412E-2</v>
      </c>
      <c r="K29" s="54">
        <f t="shared" ref="K29" si="126">+K28/J28-1</f>
        <v>5.6871754670020369E-2</v>
      </c>
      <c r="L29" s="54">
        <f t="shared" ref="L29" si="127">+L28/K28-1</f>
        <v>4.7147253818128565E-2</v>
      </c>
      <c r="M29" s="54">
        <f t="shared" ref="M29" si="128">+M28/L28-1</f>
        <v>5.3239223805576552E-2</v>
      </c>
      <c r="N29" s="54">
        <f t="shared" ref="N29" si="129">+N28/M28-1</f>
        <v>4.6352106682348015E-2</v>
      </c>
      <c r="O29" s="54">
        <f t="shared" ref="O29" si="130">+O28/N28-1</f>
        <v>5.2154164184011087E-2</v>
      </c>
      <c r="P29" s="54">
        <f t="shared" ref="P29" si="131">+P28/O28-1</f>
        <v>5.0160796676714581E-2</v>
      </c>
      <c r="Q29" s="54">
        <f t="shared" ref="Q29" si="132">+Q28/P28-1</f>
        <v>4.1318356613100127E-2</v>
      </c>
      <c r="R29" s="54">
        <f t="shared" ref="R29" si="133">+R28/Q28-1</f>
        <v>4.9953878978739263E-2</v>
      </c>
      <c r="S29" s="54">
        <f t="shared" ref="S29" si="134">+S28/R28-1</f>
        <v>4.9189060638004989E-2</v>
      </c>
      <c r="T29" s="54">
        <f t="shared" ref="T29" si="135">+T28/S28-1</f>
        <v>4.6251170308140077E-2</v>
      </c>
      <c r="U29" s="54">
        <f t="shared" ref="U29" si="136">+U28/T28-1</f>
        <v>5.2490451010928973E-2</v>
      </c>
      <c r="V29" s="54">
        <f t="shared" ref="V29" si="137">+V28/U28-1</f>
        <v>5.0436687524221036E-2</v>
      </c>
      <c r="W29" s="54">
        <f t="shared" ref="W29" si="138">+W28/V28-1</f>
        <v>4.6346178169629937E-2</v>
      </c>
      <c r="X29" s="54">
        <f t="shared" ref="X29" si="139">+X28/W28-1</f>
        <v>4.9075437716022741E-2</v>
      </c>
      <c r="Y29" s="54">
        <f t="shared" ref="Y29" si="140">+Y28/X28-1</f>
        <v>5.0380141829873271E-2</v>
      </c>
      <c r="Z29" s="54">
        <f t="shared" ref="Z29" si="141">+Z28/Y28-1</f>
        <v>4.3324848568580654E-2</v>
      </c>
      <c r="AA29" s="54">
        <f t="shared" ref="AA29" si="142">+AA28/Z28-1</f>
        <v>4.9298440293194412E-2</v>
      </c>
      <c r="AB29" s="54">
        <f t="shared" ref="AB29" si="143">+AB28/AA28-1</f>
        <v>5.2303442551525636E-2</v>
      </c>
      <c r="AC29" s="54">
        <f t="shared" ref="AC29" si="144">+AC28/AB28-1</f>
        <v>4.4047904553673023E-2</v>
      </c>
      <c r="AD29" s="54">
        <f t="shared" ref="AD29" si="145">+AD28/AC28-1</f>
        <v>4.8753600788579821E-2</v>
      </c>
      <c r="AE29" s="54">
        <f t="shared" ref="AE29" si="146">+AE28/AD28-1</f>
        <v>4.6278741476447838E-2</v>
      </c>
      <c r="AF29" s="54">
        <f t="shared" ref="AF29" si="147">+AF28/AE28-1</f>
        <v>4.2241400529835937E-2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476"/>
  <sheetViews>
    <sheetView workbookViewId="0">
      <pane xSplit="2" ySplit="1" topLeftCell="Z71" activePane="bottomRight" state="frozen"/>
      <selection pane="topRight" activeCell="C1" sqref="C1"/>
      <selection pane="bottomLeft" activeCell="A2" sqref="A2"/>
      <selection pane="bottomRight" activeCell="AJ71" sqref="AJ71:AJ76"/>
    </sheetView>
  </sheetViews>
  <sheetFormatPr defaultRowHeight="15" customHeight="1" x14ac:dyDescent="0.2"/>
  <cols>
    <col min="1" max="1" width="22.42578125" style="18" hidden="1" customWidth="1"/>
    <col min="2" max="2" width="49" style="18" customWidth="1"/>
    <col min="3" max="33" width="9.140625" style="18"/>
    <col min="34" max="34" width="9.140625" style="18" bestFit="1" customWidth="1"/>
    <col min="35" max="16384" width="9.140625" style="18"/>
  </cols>
  <sheetData>
    <row r="1" spans="2:33" ht="15" customHeight="1" thickBot="1" x14ac:dyDescent="0.25">
      <c r="B1" s="16" t="s">
        <v>11</v>
      </c>
      <c r="C1" s="17">
        <v>2020</v>
      </c>
      <c r="D1" s="17">
        <v>2021</v>
      </c>
      <c r="E1" s="17">
        <v>2022</v>
      </c>
      <c r="F1" s="17">
        <v>2023</v>
      </c>
      <c r="G1" s="17">
        <v>2024</v>
      </c>
      <c r="H1" s="17">
        <v>2025</v>
      </c>
      <c r="I1" s="17">
        <v>2026</v>
      </c>
      <c r="J1" s="17">
        <v>2027</v>
      </c>
      <c r="K1" s="17">
        <v>2028</v>
      </c>
      <c r="L1" s="17">
        <v>2029</v>
      </c>
      <c r="M1" s="17">
        <v>2030</v>
      </c>
      <c r="N1" s="17">
        <v>2031</v>
      </c>
      <c r="O1" s="17">
        <v>2032</v>
      </c>
      <c r="P1" s="17">
        <v>2033</v>
      </c>
      <c r="Q1" s="17">
        <v>2034</v>
      </c>
      <c r="R1" s="17">
        <v>2035</v>
      </c>
      <c r="S1" s="17">
        <v>2036</v>
      </c>
      <c r="T1" s="17">
        <v>2037</v>
      </c>
      <c r="U1" s="17">
        <v>2038</v>
      </c>
      <c r="V1" s="17">
        <v>2039</v>
      </c>
      <c r="W1" s="17">
        <v>2040</v>
      </c>
      <c r="X1" s="17">
        <v>2041</v>
      </c>
      <c r="Y1" s="17">
        <v>2042</v>
      </c>
      <c r="Z1" s="17">
        <v>2043</v>
      </c>
      <c r="AA1" s="17">
        <v>2044</v>
      </c>
      <c r="AB1" s="17">
        <v>2045</v>
      </c>
      <c r="AC1" s="17">
        <v>2046</v>
      </c>
      <c r="AD1" s="17">
        <v>2047</v>
      </c>
      <c r="AE1" s="17">
        <v>2048</v>
      </c>
      <c r="AF1" s="17">
        <v>2049</v>
      </c>
      <c r="AG1" s="17">
        <v>2050</v>
      </c>
    </row>
    <row r="2" spans="2:33" ht="15" customHeight="1" thickTop="1" x14ac:dyDescent="0.2"/>
    <row r="3" spans="2:33" ht="15" customHeight="1" x14ac:dyDescent="0.2">
      <c r="C3" s="19" t="s">
        <v>12</v>
      </c>
      <c r="D3" s="19" t="s">
        <v>13</v>
      </c>
    </row>
    <row r="4" spans="2:33" ht="15" customHeight="1" x14ac:dyDescent="0.2">
      <c r="C4" s="19" t="s">
        <v>14</v>
      </c>
      <c r="D4" s="19" t="s">
        <v>15</v>
      </c>
      <c r="G4" s="19" t="s">
        <v>0</v>
      </c>
    </row>
    <row r="5" spans="2:33" ht="15" customHeight="1" x14ac:dyDescent="0.2">
      <c r="C5" s="19" t="s">
        <v>16</v>
      </c>
      <c r="D5" s="19" t="s">
        <v>17</v>
      </c>
    </row>
    <row r="6" spans="2:33" ht="15" customHeight="1" x14ac:dyDescent="0.2">
      <c r="C6" s="19" t="s">
        <v>18</v>
      </c>
      <c r="E6" s="19" t="s">
        <v>19</v>
      </c>
    </row>
    <row r="7" spans="2:33" ht="12" x14ac:dyDescent="0.2"/>
    <row r="8" spans="2:33" ht="12" x14ac:dyDescent="0.2"/>
    <row r="9" spans="2:33" ht="12" x14ac:dyDescent="0.2"/>
    <row r="17" spans="1:34" ht="15" customHeight="1" x14ac:dyDescent="0.25">
      <c r="A17" s="20" t="s">
        <v>20</v>
      </c>
      <c r="B17" s="21" t="s">
        <v>21</v>
      </c>
      <c r="AH17" s="22" t="s">
        <v>22</v>
      </c>
    </row>
    <row r="18" spans="1:34" ht="15" customHeight="1" x14ac:dyDescent="0.2">
      <c r="B18" s="16"/>
      <c r="AH18" s="22" t="s">
        <v>23</v>
      </c>
    </row>
    <row r="19" spans="1:34" ht="15" customHeight="1" x14ac:dyDescent="0.2">
      <c r="B19" s="1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2" t="s">
        <v>24</v>
      </c>
    </row>
    <row r="20" spans="1:34" ht="15" customHeight="1" thickBot="1" x14ac:dyDescent="0.25">
      <c r="B20" s="17" t="s">
        <v>25</v>
      </c>
      <c r="C20" s="17">
        <v>2020</v>
      </c>
      <c r="D20" s="17">
        <v>2021</v>
      </c>
      <c r="E20" s="17">
        <v>2022</v>
      </c>
      <c r="F20" s="17">
        <v>2023</v>
      </c>
      <c r="G20" s="17">
        <v>2024</v>
      </c>
      <c r="H20" s="17">
        <v>2025</v>
      </c>
      <c r="I20" s="17">
        <v>2026</v>
      </c>
      <c r="J20" s="17">
        <v>2027</v>
      </c>
      <c r="K20" s="17">
        <v>2028</v>
      </c>
      <c r="L20" s="17">
        <v>2029</v>
      </c>
      <c r="M20" s="17">
        <v>2030</v>
      </c>
      <c r="N20" s="17">
        <v>2031</v>
      </c>
      <c r="O20" s="17">
        <v>2032</v>
      </c>
      <c r="P20" s="17">
        <v>2033</v>
      </c>
      <c r="Q20" s="17">
        <v>2034</v>
      </c>
      <c r="R20" s="17">
        <v>2035</v>
      </c>
      <c r="S20" s="17">
        <v>2036</v>
      </c>
      <c r="T20" s="17">
        <v>2037</v>
      </c>
      <c r="U20" s="17">
        <v>2038</v>
      </c>
      <c r="V20" s="17">
        <v>2039</v>
      </c>
      <c r="W20" s="17">
        <v>2040</v>
      </c>
      <c r="X20" s="17">
        <v>2041</v>
      </c>
      <c r="Y20" s="17">
        <v>2042</v>
      </c>
      <c r="Z20" s="17">
        <v>2043</v>
      </c>
      <c r="AA20" s="17">
        <v>2044</v>
      </c>
      <c r="AB20" s="17">
        <v>2045</v>
      </c>
      <c r="AC20" s="17">
        <v>2046</v>
      </c>
      <c r="AD20" s="17">
        <v>2047</v>
      </c>
      <c r="AE20" s="17">
        <v>2048</v>
      </c>
      <c r="AF20" s="17">
        <v>2049</v>
      </c>
      <c r="AG20" s="17">
        <v>2050</v>
      </c>
      <c r="AH20" s="24" t="s">
        <v>26</v>
      </c>
    </row>
    <row r="22" spans="1:34" ht="15" customHeight="1" x14ac:dyDescent="0.2">
      <c r="B22" s="25" t="s">
        <v>27</v>
      </c>
    </row>
    <row r="23" spans="1:34" ht="15" customHeight="1" x14ac:dyDescent="0.2">
      <c r="B23" s="25" t="s">
        <v>28</v>
      </c>
    </row>
    <row r="24" spans="1:34" ht="15" customHeight="1" x14ac:dyDescent="0.25">
      <c r="A24" s="20" t="s">
        <v>29</v>
      </c>
      <c r="B24" s="26" t="s">
        <v>30</v>
      </c>
      <c r="C24" s="27">
        <v>12.588226000000001</v>
      </c>
      <c r="D24" s="27">
        <v>12.816829</v>
      </c>
      <c r="E24" s="27">
        <v>13.043291999999999</v>
      </c>
      <c r="F24" s="27">
        <v>13.261238000000001</v>
      </c>
      <c r="G24" s="27">
        <v>13.478671</v>
      </c>
      <c r="H24" s="27">
        <v>13.703728999999999</v>
      </c>
      <c r="I24" s="27">
        <v>13.929881999999999</v>
      </c>
      <c r="J24" s="27">
        <v>14.14963</v>
      </c>
      <c r="K24" s="27">
        <v>14.365067</v>
      </c>
      <c r="L24" s="27">
        <v>14.576838</v>
      </c>
      <c r="M24" s="27">
        <v>14.786894</v>
      </c>
      <c r="N24" s="27">
        <v>14.994263</v>
      </c>
      <c r="O24" s="27">
        <v>15.200475000000001</v>
      </c>
      <c r="P24" s="27">
        <v>15.40232</v>
      </c>
      <c r="Q24" s="27">
        <v>15.600356</v>
      </c>
      <c r="R24" s="27">
        <v>15.799393</v>
      </c>
      <c r="S24" s="27">
        <v>15.996040000000001</v>
      </c>
      <c r="T24" s="27">
        <v>16.191723</v>
      </c>
      <c r="U24" s="27">
        <v>16.385750000000002</v>
      </c>
      <c r="V24" s="27">
        <v>16.578088999999999</v>
      </c>
      <c r="W24" s="27">
        <v>16.770128</v>
      </c>
      <c r="X24" s="27">
        <v>16.961106999999998</v>
      </c>
      <c r="Y24" s="27">
        <v>17.153338999999999</v>
      </c>
      <c r="Z24" s="27">
        <v>17.349052</v>
      </c>
      <c r="AA24" s="27">
        <v>17.547438</v>
      </c>
      <c r="AB24" s="27">
        <v>17.747496000000002</v>
      </c>
      <c r="AC24" s="27">
        <v>17.947769000000001</v>
      </c>
      <c r="AD24" s="27">
        <v>18.14838</v>
      </c>
      <c r="AE24" s="27">
        <v>18.350033</v>
      </c>
      <c r="AF24" s="27">
        <v>18.553450000000002</v>
      </c>
      <c r="AG24" s="27">
        <v>18.758517999999999</v>
      </c>
      <c r="AH24" s="28">
        <v>1.3384999999999999E-2</v>
      </c>
    </row>
    <row r="25" spans="1:34" x14ac:dyDescent="0.25">
      <c r="A25" s="20" t="s">
        <v>31</v>
      </c>
      <c r="B25" s="26" t="s">
        <v>32</v>
      </c>
      <c r="C25" s="27">
        <v>30.217634</v>
      </c>
      <c r="D25" s="27">
        <v>30.352293</v>
      </c>
      <c r="E25" s="27">
        <v>30.487427</v>
      </c>
      <c r="F25" s="27">
        <v>30.617380000000001</v>
      </c>
      <c r="G25" s="27">
        <v>30.748685999999999</v>
      </c>
      <c r="H25" s="27">
        <v>30.887463</v>
      </c>
      <c r="I25" s="27">
        <v>31.028368</v>
      </c>
      <c r="J25" s="27">
        <v>31.163170000000001</v>
      </c>
      <c r="K25" s="27">
        <v>31.293678</v>
      </c>
      <c r="L25" s="27">
        <v>31.420202</v>
      </c>
      <c r="M25" s="27">
        <v>31.545832000000001</v>
      </c>
      <c r="N25" s="27">
        <v>31.669601</v>
      </c>
      <c r="O25" s="27">
        <v>31.792729999999999</v>
      </c>
      <c r="P25" s="27">
        <v>31.912683000000001</v>
      </c>
      <c r="Q25" s="27">
        <v>32.030281000000002</v>
      </c>
      <c r="R25" s="27">
        <v>32.149841000000002</v>
      </c>
      <c r="S25" s="27">
        <v>32.266826999999999</v>
      </c>
      <c r="T25" s="27">
        <v>32.382491999999999</v>
      </c>
      <c r="U25" s="27">
        <v>32.498669</v>
      </c>
      <c r="V25" s="27">
        <v>32.615817999999997</v>
      </c>
      <c r="W25" s="27">
        <v>32.734371000000003</v>
      </c>
      <c r="X25" s="27">
        <v>32.853068999999998</v>
      </c>
      <c r="Y25" s="27">
        <v>32.973858</v>
      </c>
      <c r="Z25" s="27">
        <v>33.098019000000001</v>
      </c>
      <c r="AA25" s="27">
        <v>33.224003000000003</v>
      </c>
      <c r="AB25" s="27">
        <v>33.350352999999998</v>
      </c>
      <c r="AC25" s="27">
        <v>33.474808000000003</v>
      </c>
      <c r="AD25" s="27">
        <v>33.598323999999998</v>
      </c>
      <c r="AE25" s="27">
        <v>33.722248</v>
      </c>
      <c r="AF25" s="27">
        <v>33.847617999999997</v>
      </c>
      <c r="AG25" s="27">
        <v>33.974125000000001</v>
      </c>
      <c r="AH25" s="28">
        <v>3.9129999999999998E-3</v>
      </c>
    </row>
    <row r="26" spans="1:34" x14ac:dyDescent="0.25">
      <c r="A26" s="20" t="s">
        <v>33</v>
      </c>
      <c r="B26" s="26" t="s">
        <v>34</v>
      </c>
      <c r="C26" s="27">
        <v>1.3117239999999999</v>
      </c>
      <c r="D26" s="27">
        <v>1.3096140000000001</v>
      </c>
      <c r="E26" s="27">
        <v>1.307512</v>
      </c>
      <c r="F26" s="27">
        <v>1.305418</v>
      </c>
      <c r="G26" s="27">
        <v>1.3033330000000001</v>
      </c>
      <c r="H26" s="27">
        <v>1.301256</v>
      </c>
      <c r="I26" s="27">
        <v>1.2991870000000001</v>
      </c>
      <c r="J26" s="27">
        <v>1.297126</v>
      </c>
      <c r="K26" s="27">
        <v>1.2950729999999999</v>
      </c>
      <c r="L26" s="27">
        <v>1.2930280000000001</v>
      </c>
      <c r="M26" s="27">
        <v>1.2909900000000001</v>
      </c>
      <c r="N26" s="27">
        <v>1.288961</v>
      </c>
      <c r="O26" s="27">
        <v>1.2869390000000001</v>
      </c>
      <c r="P26" s="27">
        <v>1.284924</v>
      </c>
      <c r="Q26" s="27">
        <v>1.2829170000000001</v>
      </c>
      <c r="R26" s="27">
        <v>1.2809170000000001</v>
      </c>
      <c r="S26" s="27">
        <v>1.2789250000000001</v>
      </c>
      <c r="T26" s="27">
        <v>1.27694</v>
      </c>
      <c r="U26" s="27">
        <v>1.2749619999999999</v>
      </c>
      <c r="V26" s="27">
        <v>1.272991</v>
      </c>
      <c r="W26" s="27">
        <v>1.2710269999999999</v>
      </c>
      <c r="X26" s="27">
        <v>1.2690699999999999</v>
      </c>
      <c r="Y26" s="27">
        <v>1.26712</v>
      </c>
      <c r="Z26" s="27">
        <v>1.2651760000000001</v>
      </c>
      <c r="AA26" s="27">
        <v>1.2632399999999999</v>
      </c>
      <c r="AB26" s="27">
        <v>1.261309</v>
      </c>
      <c r="AC26" s="27">
        <v>1.2593859999999999</v>
      </c>
      <c r="AD26" s="27">
        <v>1.2574689999999999</v>
      </c>
      <c r="AE26" s="27">
        <v>1.255558</v>
      </c>
      <c r="AF26" s="27">
        <v>1.253654</v>
      </c>
      <c r="AG26" s="27">
        <v>1.251757</v>
      </c>
      <c r="AH26" s="28">
        <v>-1.5590000000000001E-3</v>
      </c>
    </row>
    <row r="27" spans="1:34" x14ac:dyDescent="0.25">
      <c r="A27" s="20" t="s">
        <v>35</v>
      </c>
      <c r="B27" s="26" t="s">
        <v>36</v>
      </c>
      <c r="C27" s="27">
        <v>60.555103000000003</v>
      </c>
      <c r="D27" s="27">
        <v>61.301853000000001</v>
      </c>
      <c r="E27" s="27">
        <v>62.046398000000003</v>
      </c>
      <c r="F27" s="27">
        <v>62.774593000000003</v>
      </c>
      <c r="G27" s="27">
        <v>63.496215999999997</v>
      </c>
      <c r="H27" s="27">
        <v>64.232680999999999</v>
      </c>
      <c r="I27" s="27">
        <v>64.963561999999996</v>
      </c>
      <c r="J27" s="27">
        <v>65.671218999999994</v>
      </c>
      <c r="K27" s="27">
        <v>66.362198000000006</v>
      </c>
      <c r="L27" s="27">
        <v>67.039467000000002</v>
      </c>
      <c r="M27" s="27">
        <v>67.705650000000006</v>
      </c>
      <c r="N27" s="27">
        <v>68.360282999999995</v>
      </c>
      <c r="O27" s="27">
        <v>69.007560999999995</v>
      </c>
      <c r="P27" s="27">
        <v>69.637955000000005</v>
      </c>
      <c r="Q27" s="27">
        <v>70.250754999999998</v>
      </c>
      <c r="R27" s="27">
        <v>70.859909000000002</v>
      </c>
      <c r="S27" s="27">
        <v>71.453941</v>
      </c>
      <c r="T27" s="27">
        <v>72.036422999999999</v>
      </c>
      <c r="U27" s="27">
        <v>72.614418000000001</v>
      </c>
      <c r="V27" s="27">
        <v>73.186699000000004</v>
      </c>
      <c r="W27" s="27">
        <v>73.758476000000002</v>
      </c>
      <c r="X27" s="27">
        <v>74.325500000000005</v>
      </c>
      <c r="Y27" s="27">
        <v>74.892844999999994</v>
      </c>
      <c r="Z27" s="27">
        <v>75.465691000000007</v>
      </c>
      <c r="AA27" s="27">
        <v>76.044235</v>
      </c>
      <c r="AB27" s="27">
        <v>76.624679999999998</v>
      </c>
      <c r="AC27" s="27">
        <v>77.203331000000006</v>
      </c>
      <c r="AD27" s="27">
        <v>77.778603000000004</v>
      </c>
      <c r="AE27" s="27">
        <v>78.351624000000001</v>
      </c>
      <c r="AF27" s="27">
        <v>78.923721</v>
      </c>
      <c r="AG27" s="27">
        <v>79.495270000000005</v>
      </c>
      <c r="AH27" s="28">
        <v>9.1129999999999996E-3</v>
      </c>
    </row>
    <row r="28" spans="1:34" x14ac:dyDescent="0.25">
      <c r="A28" s="20" t="s">
        <v>37</v>
      </c>
      <c r="B28" s="26" t="s">
        <v>38</v>
      </c>
      <c r="C28" s="27">
        <v>5.548133</v>
      </c>
      <c r="D28" s="27">
        <v>5.4961469999999997</v>
      </c>
      <c r="E28" s="27">
        <v>5.4453019999999999</v>
      </c>
      <c r="F28" s="27">
        <v>5.3954420000000001</v>
      </c>
      <c r="G28" s="27">
        <v>5.3464099999999997</v>
      </c>
      <c r="H28" s="27">
        <v>5.2977790000000002</v>
      </c>
      <c r="I28" s="27">
        <v>5.249485</v>
      </c>
      <c r="J28" s="27">
        <v>5.2028080000000001</v>
      </c>
      <c r="K28" s="27">
        <v>5.1580269999999997</v>
      </c>
      <c r="L28" s="27">
        <v>5.115469</v>
      </c>
      <c r="M28" s="27">
        <v>5.0752360000000003</v>
      </c>
      <c r="N28" s="27">
        <v>5.0366080000000002</v>
      </c>
      <c r="O28" s="27">
        <v>4.9996499999999999</v>
      </c>
      <c r="P28" s="27">
        <v>4.9640319999999996</v>
      </c>
      <c r="Q28" s="27">
        <v>4.9294640000000003</v>
      </c>
      <c r="R28" s="27">
        <v>4.8958729999999999</v>
      </c>
      <c r="S28" s="27">
        <v>4.8629670000000003</v>
      </c>
      <c r="T28" s="27">
        <v>4.8314079999999997</v>
      </c>
      <c r="U28" s="27">
        <v>4.8009469999999999</v>
      </c>
      <c r="V28" s="27">
        <v>4.7712830000000004</v>
      </c>
      <c r="W28" s="27">
        <v>4.7423840000000004</v>
      </c>
      <c r="X28" s="27">
        <v>4.7136209999999998</v>
      </c>
      <c r="Y28" s="27">
        <v>4.6833580000000001</v>
      </c>
      <c r="Z28" s="27">
        <v>4.6516659999999996</v>
      </c>
      <c r="AA28" s="27">
        <v>4.61876</v>
      </c>
      <c r="AB28" s="27">
        <v>4.5848789999999999</v>
      </c>
      <c r="AC28" s="27">
        <v>4.5501699999999996</v>
      </c>
      <c r="AD28" s="27">
        <v>4.5140269999999996</v>
      </c>
      <c r="AE28" s="27">
        <v>4.4768699999999999</v>
      </c>
      <c r="AF28" s="27">
        <v>4.439114</v>
      </c>
      <c r="AG28" s="27">
        <v>4.4011550000000002</v>
      </c>
      <c r="AH28" s="28">
        <v>-7.6899999999999998E-3</v>
      </c>
    </row>
    <row r="29" spans="1:34" x14ac:dyDescent="0.25">
      <c r="A29" s="20" t="s">
        <v>39</v>
      </c>
      <c r="B29" s="26" t="s">
        <v>40</v>
      </c>
      <c r="C29" s="27">
        <v>5.1948600000000003</v>
      </c>
      <c r="D29" s="27">
        <v>5.2067690000000004</v>
      </c>
      <c r="E29" s="27">
        <v>5.217803</v>
      </c>
      <c r="F29" s="27">
        <v>5.2274659999999997</v>
      </c>
      <c r="G29" s="27">
        <v>5.2358460000000004</v>
      </c>
      <c r="H29" s="27">
        <v>5.2440110000000004</v>
      </c>
      <c r="I29" s="27">
        <v>5.2521529999999998</v>
      </c>
      <c r="J29" s="27">
        <v>5.2591390000000002</v>
      </c>
      <c r="K29" s="27">
        <v>5.2649429999999997</v>
      </c>
      <c r="L29" s="27">
        <v>5.2696120000000004</v>
      </c>
      <c r="M29" s="27">
        <v>5.2731529999999998</v>
      </c>
      <c r="N29" s="27">
        <v>5.2762849999999997</v>
      </c>
      <c r="O29" s="27">
        <v>5.2794319999999999</v>
      </c>
      <c r="P29" s="27">
        <v>5.2823079999999996</v>
      </c>
      <c r="Q29" s="27">
        <v>5.2852079999999999</v>
      </c>
      <c r="R29" s="27">
        <v>5.2887259999999996</v>
      </c>
      <c r="S29" s="27">
        <v>5.2917639999999997</v>
      </c>
      <c r="T29" s="27">
        <v>5.2938289999999997</v>
      </c>
      <c r="U29" s="27">
        <v>5.2950759999999999</v>
      </c>
      <c r="V29" s="27">
        <v>5.2957070000000002</v>
      </c>
      <c r="W29" s="27">
        <v>5.2961869999999998</v>
      </c>
      <c r="X29" s="27">
        <v>5.2963959999999997</v>
      </c>
      <c r="Y29" s="27">
        <v>5.2954730000000003</v>
      </c>
      <c r="Z29" s="27">
        <v>5.2938460000000003</v>
      </c>
      <c r="AA29" s="27">
        <v>5.2917490000000003</v>
      </c>
      <c r="AB29" s="27">
        <v>5.2894100000000002</v>
      </c>
      <c r="AC29" s="27">
        <v>5.2861229999999999</v>
      </c>
      <c r="AD29" s="27">
        <v>5.2819459999999996</v>
      </c>
      <c r="AE29" s="27">
        <v>5.2773839999999996</v>
      </c>
      <c r="AF29" s="27">
        <v>5.2728219999999997</v>
      </c>
      <c r="AG29" s="27">
        <v>5.2681480000000001</v>
      </c>
      <c r="AH29" s="28">
        <v>4.6700000000000002E-4</v>
      </c>
    </row>
    <row r="30" spans="1:34" x14ac:dyDescent="0.25">
      <c r="A30" s="20" t="s">
        <v>41</v>
      </c>
      <c r="B30" s="26" t="s">
        <v>42</v>
      </c>
      <c r="C30" s="27">
        <v>2.8969999999999998E-3</v>
      </c>
      <c r="D30" s="27">
        <v>5.4730000000000004E-3</v>
      </c>
      <c r="E30" s="27">
        <v>7.9830000000000005E-3</v>
      </c>
      <c r="F30" s="27">
        <v>1.0426E-2</v>
      </c>
      <c r="G30" s="27">
        <v>1.285E-2</v>
      </c>
      <c r="H30" s="27">
        <v>1.5288E-2</v>
      </c>
      <c r="I30" s="27">
        <v>1.7815999999999999E-2</v>
      </c>
      <c r="J30" s="27">
        <v>2.0197E-2</v>
      </c>
      <c r="K30" s="27">
        <v>2.2436000000000001E-2</v>
      </c>
      <c r="L30" s="27">
        <v>2.4479000000000001E-2</v>
      </c>
      <c r="M30" s="27">
        <v>2.6359E-2</v>
      </c>
      <c r="N30" s="27">
        <v>2.8154999999999999E-2</v>
      </c>
      <c r="O30" s="27">
        <v>2.9907E-2</v>
      </c>
      <c r="P30" s="27">
        <v>3.1616999999999999E-2</v>
      </c>
      <c r="Q30" s="27">
        <v>3.3319000000000001E-2</v>
      </c>
      <c r="R30" s="27">
        <v>3.5055999999999997E-2</v>
      </c>
      <c r="S30" s="27">
        <v>3.6754000000000002E-2</v>
      </c>
      <c r="T30" s="27">
        <v>3.8366999999999998E-2</v>
      </c>
      <c r="U30" s="27">
        <v>3.9906999999999998E-2</v>
      </c>
      <c r="V30" s="27">
        <v>4.1412999999999998E-2</v>
      </c>
      <c r="W30" s="27">
        <v>4.2923000000000003E-2</v>
      </c>
      <c r="X30" s="27">
        <v>4.4387000000000003E-2</v>
      </c>
      <c r="Y30" s="27">
        <v>4.5829000000000002E-2</v>
      </c>
      <c r="Z30" s="27">
        <v>4.7260999999999997E-2</v>
      </c>
      <c r="AA30" s="27">
        <v>4.8673000000000001E-2</v>
      </c>
      <c r="AB30" s="27">
        <v>5.0033000000000001E-2</v>
      </c>
      <c r="AC30" s="27">
        <v>5.1290000000000002E-2</v>
      </c>
      <c r="AD30" s="27">
        <v>5.2441000000000002E-2</v>
      </c>
      <c r="AE30" s="27">
        <v>5.3515E-2</v>
      </c>
      <c r="AF30" s="27">
        <v>5.4530000000000002E-2</v>
      </c>
      <c r="AG30" s="27">
        <v>5.5467000000000002E-2</v>
      </c>
      <c r="AH30" s="28">
        <v>0.103413</v>
      </c>
    </row>
    <row r="31" spans="1:34" x14ac:dyDescent="0.25">
      <c r="A31" s="20" t="s">
        <v>43</v>
      </c>
      <c r="B31" s="26" t="s">
        <v>44</v>
      </c>
      <c r="C31" s="27">
        <v>3.3449070000000001</v>
      </c>
      <c r="D31" s="27">
        <v>3.3196330000000001</v>
      </c>
      <c r="E31" s="27">
        <v>3.2944520000000002</v>
      </c>
      <c r="F31" s="27">
        <v>3.2697929999999999</v>
      </c>
      <c r="G31" s="27">
        <v>3.2457129999999998</v>
      </c>
      <c r="H31" s="27">
        <v>3.2213240000000001</v>
      </c>
      <c r="I31" s="27">
        <v>3.1967080000000001</v>
      </c>
      <c r="J31" s="27">
        <v>3.1719740000000001</v>
      </c>
      <c r="K31" s="27">
        <v>3.1468790000000002</v>
      </c>
      <c r="L31" s="27">
        <v>3.1213660000000001</v>
      </c>
      <c r="M31" s="27">
        <v>3.0951770000000001</v>
      </c>
      <c r="N31" s="27">
        <v>3.06839</v>
      </c>
      <c r="O31" s="27">
        <v>3.0406200000000001</v>
      </c>
      <c r="P31" s="27">
        <v>3.0119950000000002</v>
      </c>
      <c r="Q31" s="27">
        <v>2.982332</v>
      </c>
      <c r="R31" s="27">
        <v>2.951937</v>
      </c>
      <c r="S31" s="27">
        <v>2.9206129999999999</v>
      </c>
      <c r="T31" s="27">
        <v>2.8901270000000001</v>
      </c>
      <c r="U31" s="27">
        <v>2.8605</v>
      </c>
      <c r="V31" s="27">
        <v>2.831712</v>
      </c>
      <c r="W31" s="27">
        <v>2.8032219999999999</v>
      </c>
      <c r="X31" s="27">
        <v>2.7760669999999998</v>
      </c>
      <c r="Y31" s="27">
        <v>2.7504460000000002</v>
      </c>
      <c r="Z31" s="27">
        <v>2.7260270000000002</v>
      </c>
      <c r="AA31" s="27">
        <v>2.7032699999999998</v>
      </c>
      <c r="AB31" s="27">
        <v>2.6819459999999999</v>
      </c>
      <c r="AC31" s="27">
        <v>2.6619760000000001</v>
      </c>
      <c r="AD31" s="27">
        <v>2.641823</v>
      </c>
      <c r="AE31" s="27">
        <v>2.6213980000000001</v>
      </c>
      <c r="AF31" s="27">
        <v>2.6006089999999999</v>
      </c>
      <c r="AG31" s="27">
        <v>2.5794510000000002</v>
      </c>
      <c r="AH31" s="28">
        <v>-8.6250000000000007E-3</v>
      </c>
    </row>
    <row r="32" spans="1:34" x14ac:dyDescent="0.25">
      <c r="A32" s="20" t="s">
        <v>45</v>
      </c>
      <c r="B32" s="26" t="s">
        <v>46</v>
      </c>
      <c r="C32" s="27">
        <v>0.65997899999999998</v>
      </c>
      <c r="D32" s="27">
        <v>0.71618000000000004</v>
      </c>
      <c r="E32" s="27">
        <v>0.77247699999999997</v>
      </c>
      <c r="F32" s="27">
        <v>0.82748200000000005</v>
      </c>
      <c r="G32" s="27">
        <v>0.88144599999999995</v>
      </c>
      <c r="H32" s="27">
        <v>0.936504</v>
      </c>
      <c r="I32" s="27">
        <v>0.99155700000000002</v>
      </c>
      <c r="J32" s="27">
        <v>1.0458590000000001</v>
      </c>
      <c r="K32" s="27">
        <v>1.0999829999999999</v>
      </c>
      <c r="L32" s="27">
        <v>1.1541699999999999</v>
      </c>
      <c r="M32" s="27">
        <v>1.2087380000000001</v>
      </c>
      <c r="N32" s="27">
        <v>1.2635369999999999</v>
      </c>
      <c r="O32" s="27">
        <v>1.3192759999999999</v>
      </c>
      <c r="P32" s="27">
        <v>1.375213</v>
      </c>
      <c r="Q32" s="27">
        <v>1.43144</v>
      </c>
      <c r="R32" s="27">
        <v>1.4884029999999999</v>
      </c>
      <c r="S32" s="27">
        <v>1.5457050000000001</v>
      </c>
      <c r="T32" s="27">
        <v>1.601723</v>
      </c>
      <c r="U32" s="27">
        <v>1.6566479999999999</v>
      </c>
      <c r="V32" s="27">
        <v>1.7103680000000001</v>
      </c>
      <c r="W32" s="27">
        <v>1.7638590000000001</v>
      </c>
      <c r="X32" s="27">
        <v>1.8158589999999999</v>
      </c>
      <c r="Y32" s="27">
        <v>1.866222</v>
      </c>
      <c r="Z32" s="27">
        <v>1.9156679999999999</v>
      </c>
      <c r="AA32" s="27">
        <v>1.9639070000000001</v>
      </c>
      <c r="AB32" s="27">
        <v>2.0110079999999999</v>
      </c>
      <c r="AC32" s="27">
        <v>2.0568819999999999</v>
      </c>
      <c r="AD32" s="27">
        <v>2.1027960000000001</v>
      </c>
      <c r="AE32" s="27">
        <v>2.148898</v>
      </c>
      <c r="AF32" s="27">
        <v>2.1953710000000002</v>
      </c>
      <c r="AG32" s="27">
        <v>2.2422719999999998</v>
      </c>
      <c r="AH32" s="28">
        <v>4.1610000000000001E-2</v>
      </c>
    </row>
    <row r="33" spans="1:34" ht="12" x14ac:dyDescent="0.2">
      <c r="A33" s="20" t="s">
        <v>47</v>
      </c>
      <c r="B33" s="25" t="s">
        <v>48</v>
      </c>
      <c r="C33" s="29">
        <v>119.42347700000001</v>
      </c>
      <c r="D33" s="29">
        <v>120.524788</v>
      </c>
      <c r="E33" s="29">
        <v>121.622643</v>
      </c>
      <c r="F33" s="29">
        <v>122.68924</v>
      </c>
      <c r="G33" s="29">
        <v>123.749168</v>
      </c>
      <c r="H33" s="29">
        <v>124.840019</v>
      </c>
      <c r="I33" s="29">
        <v>125.928719</v>
      </c>
      <c r="J33" s="29">
        <v>126.981117</v>
      </c>
      <c r="K33" s="29">
        <v>128.008286</v>
      </c>
      <c r="L33" s="29">
        <v>129.014633</v>
      </c>
      <c r="M33" s="29">
        <v>130.008026</v>
      </c>
      <c r="N33" s="29">
        <v>130.98606899999999</v>
      </c>
      <c r="O33" s="29">
        <v>131.95658900000001</v>
      </c>
      <c r="P33" s="29">
        <v>132.90304599999999</v>
      </c>
      <c r="Q33" s="29">
        <v>133.82607999999999</v>
      </c>
      <c r="R33" s="29">
        <v>134.750046</v>
      </c>
      <c r="S33" s="29">
        <v>135.65353400000001</v>
      </c>
      <c r="T33" s="29">
        <v>136.54299900000001</v>
      </c>
      <c r="U33" s="29">
        <v>137.42688000000001</v>
      </c>
      <c r="V33" s="29">
        <v>138.30407700000001</v>
      </c>
      <c r="W33" s="29">
        <v>139.182571</v>
      </c>
      <c r="X33" s="29">
        <v>140.05508399999999</v>
      </c>
      <c r="Y33" s="29">
        <v>140.928482</v>
      </c>
      <c r="Z33" s="29">
        <v>141.81239299999999</v>
      </c>
      <c r="AA33" s="29">
        <v>142.705276</v>
      </c>
      <c r="AB33" s="29">
        <v>143.60112000000001</v>
      </c>
      <c r="AC33" s="29">
        <v>144.491714</v>
      </c>
      <c r="AD33" s="29">
        <v>145.37582399999999</v>
      </c>
      <c r="AE33" s="29">
        <v>146.25752299999999</v>
      </c>
      <c r="AF33" s="29">
        <v>147.14089999999999</v>
      </c>
      <c r="AG33" s="29">
        <v>148.02616900000001</v>
      </c>
      <c r="AH33" s="30">
        <v>7.1830000000000001E-3</v>
      </c>
    </row>
    <row r="34" spans="1:34" ht="12" x14ac:dyDescent="0.2"/>
    <row r="35" spans="1:34" ht="12" x14ac:dyDescent="0.2">
      <c r="B35" s="25" t="s">
        <v>49</v>
      </c>
    </row>
    <row r="36" spans="1:34" x14ac:dyDescent="0.25">
      <c r="A36" s="20" t="s">
        <v>50</v>
      </c>
      <c r="B36" s="26" t="s">
        <v>30</v>
      </c>
      <c r="C36" s="27">
        <v>12.588221000000001</v>
      </c>
      <c r="D36" s="27">
        <v>12.816829</v>
      </c>
      <c r="E36" s="27">
        <v>13.043293999999999</v>
      </c>
      <c r="F36" s="27">
        <v>13.261238000000001</v>
      </c>
      <c r="G36" s="27">
        <v>13.478676</v>
      </c>
      <c r="H36" s="27">
        <v>13.703728999999999</v>
      </c>
      <c r="I36" s="27">
        <v>13.929888999999999</v>
      </c>
      <c r="J36" s="27">
        <v>14.149635999999999</v>
      </c>
      <c r="K36" s="27">
        <v>14.365066000000001</v>
      </c>
      <c r="L36" s="27">
        <v>14.576838</v>
      </c>
      <c r="M36" s="27">
        <v>14.786891000000001</v>
      </c>
      <c r="N36" s="27">
        <v>14.994263</v>
      </c>
      <c r="O36" s="27">
        <v>15.200474</v>
      </c>
      <c r="P36" s="27">
        <v>15.402327</v>
      </c>
      <c r="Q36" s="27">
        <v>15.600358</v>
      </c>
      <c r="R36" s="27">
        <v>15.799393999999999</v>
      </c>
      <c r="S36" s="27">
        <v>15.996043</v>
      </c>
      <c r="T36" s="27">
        <v>16.191721000000001</v>
      </c>
      <c r="U36" s="27">
        <v>16.385757000000002</v>
      </c>
      <c r="V36" s="27">
        <v>16.578091000000001</v>
      </c>
      <c r="W36" s="27">
        <v>16.770123000000002</v>
      </c>
      <c r="X36" s="27">
        <v>16.961114999999999</v>
      </c>
      <c r="Y36" s="27">
        <v>17.153341000000001</v>
      </c>
      <c r="Z36" s="27">
        <v>17.349057999999999</v>
      </c>
      <c r="AA36" s="27">
        <v>17.547440999999999</v>
      </c>
      <c r="AB36" s="27">
        <v>17.747496000000002</v>
      </c>
      <c r="AC36" s="27">
        <v>17.947769000000001</v>
      </c>
      <c r="AD36" s="27">
        <v>18.148382000000002</v>
      </c>
      <c r="AE36" s="27">
        <v>18.35004</v>
      </c>
      <c r="AF36" s="27">
        <v>18.553446000000001</v>
      </c>
      <c r="AG36" s="27">
        <v>18.758521999999999</v>
      </c>
      <c r="AH36" s="28">
        <v>1.3384999999999999E-2</v>
      </c>
    </row>
    <row r="37" spans="1:34" x14ac:dyDescent="0.25">
      <c r="A37" s="20" t="s">
        <v>51</v>
      </c>
      <c r="B37" s="26" t="s">
        <v>34</v>
      </c>
      <c r="C37" s="27">
        <v>1.3117239999999999</v>
      </c>
      <c r="D37" s="27">
        <v>1.3096140000000001</v>
      </c>
      <c r="E37" s="27">
        <v>1.307512</v>
      </c>
      <c r="F37" s="27">
        <v>1.305418</v>
      </c>
      <c r="G37" s="27">
        <v>1.3033330000000001</v>
      </c>
      <c r="H37" s="27">
        <v>1.301256</v>
      </c>
      <c r="I37" s="27">
        <v>1.2991870000000001</v>
      </c>
      <c r="J37" s="27">
        <v>1.297126</v>
      </c>
      <c r="K37" s="27">
        <v>1.2950729999999999</v>
      </c>
      <c r="L37" s="27">
        <v>1.2930280000000001</v>
      </c>
      <c r="M37" s="27">
        <v>1.2909900000000001</v>
      </c>
      <c r="N37" s="27">
        <v>1.288961</v>
      </c>
      <c r="O37" s="27">
        <v>1.2869390000000001</v>
      </c>
      <c r="P37" s="27">
        <v>1.284924</v>
      </c>
      <c r="Q37" s="27">
        <v>1.2829170000000001</v>
      </c>
      <c r="R37" s="27">
        <v>1.280918</v>
      </c>
      <c r="S37" s="27">
        <v>1.2789250000000001</v>
      </c>
      <c r="T37" s="27">
        <v>1.27694</v>
      </c>
      <c r="U37" s="27">
        <v>1.2749619999999999</v>
      </c>
      <c r="V37" s="27">
        <v>1.272991</v>
      </c>
      <c r="W37" s="27">
        <v>1.2710269999999999</v>
      </c>
      <c r="X37" s="27">
        <v>1.2690699999999999</v>
      </c>
      <c r="Y37" s="27">
        <v>1.26712</v>
      </c>
      <c r="Z37" s="27">
        <v>1.2651760000000001</v>
      </c>
      <c r="AA37" s="27">
        <v>1.2632399999999999</v>
      </c>
      <c r="AB37" s="27">
        <v>1.261309</v>
      </c>
      <c r="AC37" s="27">
        <v>1.2593859999999999</v>
      </c>
      <c r="AD37" s="27">
        <v>1.2574689999999999</v>
      </c>
      <c r="AE37" s="27">
        <v>1.255558</v>
      </c>
      <c r="AF37" s="27">
        <v>1.253654</v>
      </c>
      <c r="AG37" s="27">
        <v>1.251757</v>
      </c>
      <c r="AH37" s="28">
        <v>-1.5590000000000001E-3</v>
      </c>
    </row>
    <row r="38" spans="1:34" x14ac:dyDescent="0.25">
      <c r="A38" s="20" t="s">
        <v>52</v>
      </c>
      <c r="B38" s="26" t="s">
        <v>46</v>
      </c>
      <c r="C38" s="27">
        <v>0.65997899999999998</v>
      </c>
      <c r="D38" s="27">
        <v>0.71618000000000004</v>
      </c>
      <c r="E38" s="27">
        <v>0.77247699999999997</v>
      </c>
      <c r="F38" s="27">
        <v>0.82748200000000005</v>
      </c>
      <c r="G38" s="27">
        <v>0.88144599999999995</v>
      </c>
      <c r="H38" s="27">
        <v>0.936504</v>
      </c>
      <c r="I38" s="27">
        <v>0.99155700000000002</v>
      </c>
      <c r="J38" s="27">
        <v>1.0458590000000001</v>
      </c>
      <c r="K38" s="27">
        <v>1.0999829999999999</v>
      </c>
      <c r="L38" s="27">
        <v>1.1541699999999999</v>
      </c>
      <c r="M38" s="27">
        <v>1.208737</v>
      </c>
      <c r="N38" s="27">
        <v>1.2635369999999999</v>
      </c>
      <c r="O38" s="27">
        <v>1.3192759999999999</v>
      </c>
      <c r="P38" s="27">
        <v>1.3752139999999999</v>
      </c>
      <c r="Q38" s="27">
        <v>1.43144</v>
      </c>
      <c r="R38" s="27">
        <v>1.4884029999999999</v>
      </c>
      <c r="S38" s="27">
        <v>1.5457050000000001</v>
      </c>
      <c r="T38" s="27">
        <v>1.601723</v>
      </c>
      <c r="U38" s="27">
        <v>1.6566479999999999</v>
      </c>
      <c r="V38" s="27">
        <v>1.7103680000000001</v>
      </c>
      <c r="W38" s="27">
        <v>1.7638579999999999</v>
      </c>
      <c r="X38" s="27">
        <v>1.8158589999999999</v>
      </c>
      <c r="Y38" s="27">
        <v>1.866222</v>
      </c>
      <c r="Z38" s="27">
        <v>1.9156679999999999</v>
      </c>
      <c r="AA38" s="27">
        <v>1.9639070000000001</v>
      </c>
      <c r="AB38" s="27">
        <v>2.0110070000000002</v>
      </c>
      <c r="AC38" s="27">
        <v>2.0568810000000002</v>
      </c>
      <c r="AD38" s="27">
        <v>2.1027969999999998</v>
      </c>
      <c r="AE38" s="27">
        <v>2.148898</v>
      </c>
      <c r="AF38" s="27">
        <v>2.1953719999999999</v>
      </c>
      <c r="AG38" s="27">
        <v>2.242273</v>
      </c>
      <c r="AH38" s="28">
        <v>4.1610000000000001E-2</v>
      </c>
    </row>
    <row r="39" spans="1:34" x14ac:dyDescent="0.25">
      <c r="A39" s="20" t="s">
        <v>53</v>
      </c>
      <c r="B39" s="26" t="s">
        <v>54</v>
      </c>
      <c r="C39" s="27">
        <v>62.428100999999998</v>
      </c>
      <c r="D39" s="27">
        <v>63.953915000000002</v>
      </c>
      <c r="E39" s="27">
        <v>65.475371999999993</v>
      </c>
      <c r="F39" s="27">
        <v>66.974930000000001</v>
      </c>
      <c r="G39" s="27">
        <v>68.467513999999994</v>
      </c>
      <c r="H39" s="27">
        <v>69.976921000000004</v>
      </c>
      <c r="I39" s="27">
        <v>71.482307000000006</v>
      </c>
      <c r="J39" s="27">
        <v>72.962569999999999</v>
      </c>
      <c r="K39" s="27">
        <v>74.424553000000003</v>
      </c>
      <c r="L39" s="27">
        <v>75.871016999999995</v>
      </c>
      <c r="M39" s="27">
        <v>77.306633000000005</v>
      </c>
      <c r="N39" s="27">
        <v>78.730209000000002</v>
      </c>
      <c r="O39" s="27">
        <v>80.146843000000004</v>
      </c>
      <c r="P39" s="27">
        <v>81.546088999999995</v>
      </c>
      <c r="Q39" s="27">
        <v>82.928229999999999</v>
      </c>
      <c r="R39" s="27">
        <v>84.308791999999997</v>
      </c>
      <c r="S39" s="27">
        <v>85.674201999999994</v>
      </c>
      <c r="T39" s="27">
        <v>87.028403999999995</v>
      </c>
      <c r="U39" s="27">
        <v>88.376594999999995</v>
      </c>
      <c r="V39" s="27">
        <v>89.718024999999997</v>
      </c>
      <c r="W39" s="27">
        <v>91.058234999999996</v>
      </c>
      <c r="X39" s="27">
        <v>92.392600999999999</v>
      </c>
      <c r="Y39" s="27">
        <v>93.725127999999998</v>
      </c>
      <c r="Z39" s="27">
        <v>95.062079999999995</v>
      </c>
      <c r="AA39" s="27">
        <v>96.402893000000006</v>
      </c>
      <c r="AB39" s="27">
        <v>97.743744000000007</v>
      </c>
      <c r="AC39" s="27">
        <v>99.079566999999997</v>
      </c>
      <c r="AD39" s="27">
        <v>100.409149</v>
      </c>
      <c r="AE39" s="27">
        <v>101.73503100000001</v>
      </c>
      <c r="AF39" s="27">
        <v>103.05970000000001</v>
      </c>
      <c r="AG39" s="27">
        <v>104.383331</v>
      </c>
      <c r="AH39" s="28">
        <v>1.7283E-2</v>
      </c>
    </row>
    <row r="40" spans="1:34" x14ac:dyDescent="0.25">
      <c r="A40" s="20" t="s">
        <v>55</v>
      </c>
      <c r="B40" s="26" t="s">
        <v>56</v>
      </c>
      <c r="C40" s="27">
        <v>57.979027000000002</v>
      </c>
      <c r="D40" s="27">
        <v>57.968623999999998</v>
      </c>
      <c r="E40" s="27">
        <v>57.958843000000002</v>
      </c>
      <c r="F40" s="27">
        <v>57.946987</v>
      </c>
      <c r="G40" s="27">
        <v>57.936081000000001</v>
      </c>
      <c r="H40" s="27">
        <v>57.930145000000003</v>
      </c>
      <c r="I40" s="27">
        <v>57.926803999999997</v>
      </c>
      <c r="J40" s="27">
        <v>57.919677999999998</v>
      </c>
      <c r="K40" s="27">
        <v>57.909824</v>
      </c>
      <c r="L40" s="27">
        <v>57.896877000000003</v>
      </c>
      <c r="M40" s="27">
        <v>57.882004000000002</v>
      </c>
      <c r="N40" s="27">
        <v>57.865940000000002</v>
      </c>
      <c r="O40" s="27">
        <v>57.849967999999997</v>
      </c>
      <c r="P40" s="27">
        <v>57.832377999999999</v>
      </c>
      <c r="Q40" s="27">
        <v>57.813763000000002</v>
      </c>
      <c r="R40" s="27">
        <v>57.797049999999999</v>
      </c>
      <c r="S40" s="27">
        <v>57.779147999999999</v>
      </c>
      <c r="T40" s="27">
        <v>57.760013999999998</v>
      </c>
      <c r="U40" s="27">
        <v>57.740668999999997</v>
      </c>
      <c r="V40" s="27">
        <v>57.721432</v>
      </c>
      <c r="W40" s="27">
        <v>57.703724000000001</v>
      </c>
      <c r="X40" s="27">
        <v>57.686256</v>
      </c>
      <c r="Y40" s="27">
        <v>57.669978999999998</v>
      </c>
      <c r="Z40" s="27">
        <v>57.656075000000001</v>
      </c>
      <c r="AA40" s="27">
        <v>57.644226000000003</v>
      </c>
      <c r="AB40" s="27">
        <v>57.633358000000001</v>
      </c>
      <c r="AC40" s="27">
        <v>57.621772999999997</v>
      </c>
      <c r="AD40" s="27">
        <v>57.609164999999997</v>
      </c>
      <c r="AE40" s="27">
        <v>57.596321000000003</v>
      </c>
      <c r="AF40" s="27">
        <v>57.583877999999999</v>
      </c>
      <c r="AG40" s="27">
        <v>57.571472</v>
      </c>
      <c r="AH40" s="28">
        <v>-2.3499999999999999E-4</v>
      </c>
    </row>
    <row r="41" spans="1:34" ht="15" customHeight="1" x14ac:dyDescent="0.2">
      <c r="A41" s="20" t="s">
        <v>57</v>
      </c>
      <c r="B41" s="25" t="s">
        <v>48</v>
      </c>
      <c r="C41" s="29">
        <v>134.96704099999999</v>
      </c>
      <c r="D41" s="29">
        <v>136.76516699999999</v>
      </c>
      <c r="E41" s="29">
        <v>138.55749499999999</v>
      </c>
      <c r="F41" s="29">
        <v>140.31605500000001</v>
      </c>
      <c r="G41" s="29">
        <v>142.067047</v>
      </c>
      <c r="H41" s="29">
        <v>143.848557</v>
      </c>
      <c r="I41" s="29">
        <v>145.62974500000001</v>
      </c>
      <c r="J41" s="29">
        <v>147.374878</v>
      </c>
      <c r="K41" s="29">
        <v>149.09449799999999</v>
      </c>
      <c r="L41" s="29">
        <v>150.79193100000001</v>
      </c>
      <c r="M41" s="29">
        <v>152.47524999999999</v>
      </c>
      <c r="N41" s="29">
        <v>154.14291399999999</v>
      </c>
      <c r="O41" s="29">
        <v>155.80349699999999</v>
      </c>
      <c r="P41" s="29">
        <v>157.440933</v>
      </c>
      <c r="Q41" s="29">
        <v>159.05671699999999</v>
      </c>
      <c r="R41" s="29">
        <v>160.67456100000001</v>
      </c>
      <c r="S41" s="29">
        <v>162.27401699999999</v>
      </c>
      <c r="T41" s="29">
        <v>163.85879499999999</v>
      </c>
      <c r="U41" s="29">
        <v>165.434631</v>
      </c>
      <c r="V41" s="29">
        <v>167.0009</v>
      </c>
      <c r="W41" s="29">
        <v>168.566971</v>
      </c>
      <c r="X41" s="29">
        <v>170.124908</v>
      </c>
      <c r="Y41" s="29">
        <v>171.681793</v>
      </c>
      <c r="Z41" s="29">
        <v>173.24804700000001</v>
      </c>
      <c r="AA41" s="29">
        <v>174.82171600000001</v>
      </c>
      <c r="AB41" s="29">
        <v>176.39691199999999</v>
      </c>
      <c r="AC41" s="29">
        <v>177.96537799999999</v>
      </c>
      <c r="AD41" s="29">
        <v>179.526962</v>
      </c>
      <c r="AE41" s="29">
        <v>181.085846</v>
      </c>
      <c r="AF41" s="29">
        <v>182.64605700000001</v>
      </c>
      <c r="AG41" s="29">
        <v>184.20735199999999</v>
      </c>
      <c r="AH41" s="30">
        <v>1.0422000000000001E-2</v>
      </c>
    </row>
    <row r="43" spans="1:34" ht="15" customHeight="1" x14ac:dyDescent="0.2">
      <c r="B43" s="25" t="s">
        <v>58</v>
      </c>
    </row>
    <row r="44" spans="1:34" ht="15" customHeight="1" x14ac:dyDescent="0.25">
      <c r="A44" s="20" t="s">
        <v>59</v>
      </c>
      <c r="B44" s="26" t="s">
        <v>60</v>
      </c>
      <c r="C44" s="27">
        <v>59.144154</v>
      </c>
      <c r="D44" s="27">
        <v>59.619190000000003</v>
      </c>
      <c r="E44" s="27">
        <v>60.172348</v>
      </c>
      <c r="F44" s="27">
        <v>60.685378999999998</v>
      </c>
      <c r="G44" s="27">
        <v>61.166573</v>
      </c>
      <c r="H44" s="27">
        <v>61.632961000000002</v>
      </c>
      <c r="I44" s="27">
        <v>62.073512999999998</v>
      </c>
      <c r="J44" s="27">
        <v>62.485264000000001</v>
      </c>
      <c r="K44" s="27">
        <v>62.871765000000003</v>
      </c>
      <c r="L44" s="27">
        <v>63.233958999999999</v>
      </c>
      <c r="M44" s="27">
        <v>63.586205</v>
      </c>
      <c r="N44" s="27">
        <v>63.949855999999997</v>
      </c>
      <c r="O44" s="27">
        <v>64.330260999999993</v>
      </c>
      <c r="P44" s="27">
        <v>64.712272999999996</v>
      </c>
      <c r="Q44" s="27">
        <v>65.097931000000003</v>
      </c>
      <c r="R44" s="27">
        <v>65.494643999999994</v>
      </c>
      <c r="S44" s="27">
        <v>65.893341000000007</v>
      </c>
      <c r="T44" s="27">
        <v>66.295180999999999</v>
      </c>
      <c r="U44" s="27">
        <v>66.703209000000001</v>
      </c>
      <c r="V44" s="27">
        <v>67.104752000000005</v>
      </c>
      <c r="W44" s="27">
        <v>67.501082999999994</v>
      </c>
      <c r="X44" s="27">
        <v>67.889922999999996</v>
      </c>
      <c r="Y44" s="27">
        <v>68.273375999999999</v>
      </c>
      <c r="Z44" s="27">
        <v>68.662125000000003</v>
      </c>
      <c r="AA44" s="27">
        <v>69.049689999999998</v>
      </c>
      <c r="AB44" s="27">
        <v>69.436676000000006</v>
      </c>
      <c r="AC44" s="27">
        <v>69.821922000000001</v>
      </c>
      <c r="AD44" s="27">
        <v>70.203957000000003</v>
      </c>
      <c r="AE44" s="27">
        <v>70.587592999999998</v>
      </c>
      <c r="AF44" s="27">
        <v>70.977867000000003</v>
      </c>
      <c r="AG44" s="27">
        <v>71.374390000000005</v>
      </c>
      <c r="AH44" s="28">
        <v>6.2849999999999998E-3</v>
      </c>
    </row>
    <row r="45" spans="1:34" ht="15" customHeight="1" x14ac:dyDescent="0.25">
      <c r="A45" s="20" t="s">
        <v>61</v>
      </c>
      <c r="B45" s="26" t="s">
        <v>62</v>
      </c>
      <c r="C45" s="27">
        <v>60.065635999999998</v>
      </c>
      <c r="D45" s="27">
        <v>60.662514000000002</v>
      </c>
      <c r="E45" s="27">
        <v>61.305073</v>
      </c>
      <c r="F45" s="27">
        <v>61.948349</v>
      </c>
      <c r="G45" s="27">
        <v>62.606468</v>
      </c>
      <c r="H45" s="27">
        <v>63.297924000000002</v>
      </c>
      <c r="I45" s="27">
        <v>64.002396000000005</v>
      </c>
      <c r="J45" s="27">
        <v>64.691269000000005</v>
      </c>
      <c r="K45" s="27">
        <v>65.372398000000004</v>
      </c>
      <c r="L45" s="27">
        <v>66.048385999999994</v>
      </c>
      <c r="M45" s="27">
        <v>66.712494000000007</v>
      </c>
      <c r="N45" s="27">
        <v>67.357269000000002</v>
      </c>
      <c r="O45" s="27">
        <v>67.984024000000005</v>
      </c>
      <c r="P45" s="27">
        <v>68.589332999999996</v>
      </c>
      <c r="Q45" s="27">
        <v>69.170471000000006</v>
      </c>
      <c r="R45" s="27">
        <v>69.742774999999995</v>
      </c>
      <c r="S45" s="27">
        <v>70.293678</v>
      </c>
      <c r="T45" s="27">
        <v>70.827965000000006</v>
      </c>
      <c r="U45" s="27">
        <v>71.349875999999995</v>
      </c>
      <c r="V45" s="27">
        <v>71.868835000000004</v>
      </c>
      <c r="W45" s="27">
        <v>72.391266000000002</v>
      </c>
      <c r="X45" s="27">
        <v>72.912200999999996</v>
      </c>
      <c r="Y45" s="27">
        <v>73.435944000000006</v>
      </c>
      <c r="Z45" s="27">
        <v>73.961867999999996</v>
      </c>
      <c r="AA45" s="27">
        <v>74.494690000000006</v>
      </c>
      <c r="AB45" s="27">
        <v>75.028312999999997</v>
      </c>
      <c r="AC45" s="27">
        <v>75.557281000000003</v>
      </c>
      <c r="AD45" s="27">
        <v>76.081824999999995</v>
      </c>
      <c r="AE45" s="27">
        <v>76.601151000000002</v>
      </c>
      <c r="AF45" s="27">
        <v>77.114632</v>
      </c>
      <c r="AG45" s="27">
        <v>77.623016000000007</v>
      </c>
      <c r="AH45" s="28">
        <v>8.5839999999999996E-3</v>
      </c>
    </row>
    <row r="46" spans="1:34" ht="15" customHeight="1" x14ac:dyDescent="0.25">
      <c r="A46" s="20" t="s">
        <v>63</v>
      </c>
      <c r="B46" s="26" t="s">
        <v>38</v>
      </c>
      <c r="C46" s="27">
        <v>2.6456409999999999</v>
      </c>
      <c r="D46" s="27">
        <v>2.6004489999999998</v>
      </c>
      <c r="E46" s="27">
        <v>2.5571549999999998</v>
      </c>
      <c r="F46" s="27">
        <v>2.5128750000000002</v>
      </c>
      <c r="G46" s="27">
        <v>2.470329</v>
      </c>
      <c r="H46" s="27">
        <v>2.431254</v>
      </c>
      <c r="I46" s="27">
        <v>2.394558</v>
      </c>
      <c r="J46" s="27">
        <v>2.3612160000000002</v>
      </c>
      <c r="K46" s="27">
        <v>2.3304749999999999</v>
      </c>
      <c r="L46" s="27">
        <v>2.3029989999999998</v>
      </c>
      <c r="M46" s="27">
        <v>2.2783310000000001</v>
      </c>
      <c r="N46" s="27">
        <v>2.2514349999999999</v>
      </c>
      <c r="O46" s="27">
        <v>2.2223649999999999</v>
      </c>
      <c r="P46" s="27">
        <v>2.1922709999999999</v>
      </c>
      <c r="Q46" s="27">
        <v>2.161311</v>
      </c>
      <c r="R46" s="27">
        <v>2.1298680000000001</v>
      </c>
      <c r="S46" s="27">
        <v>2.0981510000000001</v>
      </c>
      <c r="T46" s="27">
        <v>2.0664310000000001</v>
      </c>
      <c r="U46" s="27">
        <v>2.0350890000000001</v>
      </c>
      <c r="V46" s="27">
        <v>2.0046780000000002</v>
      </c>
      <c r="W46" s="27">
        <v>1.97492</v>
      </c>
      <c r="X46" s="27">
        <v>1.9461170000000001</v>
      </c>
      <c r="Y46" s="27">
        <v>1.9184559999999999</v>
      </c>
      <c r="Z46" s="27">
        <v>1.891527</v>
      </c>
      <c r="AA46" s="27">
        <v>1.865715</v>
      </c>
      <c r="AB46" s="27">
        <v>1.8407009999999999</v>
      </c>
      <c r="AC46" s="27">
        <v>1.8160559999999999</v>
      </c>
      <c r="AD46" s="27">
        <v>1.792019</v>
      </c>
      <c r="AE46" s="27">
        <v>1.7685770000000001</v>
      </c>
      <c r="AF46" s="27">
        <v>1.745433</v>
      </c>
      <c r="AG46" s="27">
        <v>1.722699</v>
      </c>
      <c r="AH46" s="28">
        <v>-1.4199E-2</v>
      </c>
    </row>
    <row r="47" spans="1:34" ht="15" customHeight="1" x14ac:dyDescent="0.25">
      <c r="A47" s="20" t="s">
        <v>64</v>
      </c>
      <c r="B47" s="26" t="s">
        <v>40</v>
      </c>
      <c r="C47" s="27">
        <v>4.0547789999999999</v>
      </c>
      <c r="D47" s="27">
        <v>3.9613520000000002</v>
      </c>
      <c r="E47" s="27">
        <v>3.8771309999999999</v>
      </c>
      <c r="F47" s="27">
        <v>3.8010079999999999</v>
      </c>
      <c r="G47" s="27">
        <v>3.7335539999999998</v>
      </c>
      <c r="H47" s="27">
        <v>3.6746340000000002</v>
      </c>
      <c r="I47" s="27">
        <v>3.6232630000000001</v>
      </c>
      <c r="J47" s="27">
        <v>3.5771199999999999</v>
      </c>
      <c r="K47" s="27">
        <v>3.5364149999999999</v>
      </c>
      <c r="L47" s="27">
        <v>3.5013260000000002</v>
      </c>
      <c r="M47" s="27">
        <v>3.4721479999999998</v>
      </c>
      <c r="N47" s="27">
        <v>3.437805</v>
      </c>
      <c r="O47" s="27">
        <v>3.3992399999999998</v>
      </c>
      <c r="P47" s="27">
        <v>3.3575409999999999</v>
      </c>
      <c r="Q47" s="27">
        <v>3.3138899999999998</v>
      </c>
      <c r="R47" s="27">
        <v>3.2698550000000002</v>
      </c>
      <c r="S47" s="27">
        <v>3.2253430000000001</v>
      </c>
      <c r="T47" s="27">
        <v>3.1809029999999998</v>
      </c>
      <c r="U47" s="27">
        <v>3.1373139999999999</v>
      </c>
      <c r="V47" s="27">
        <v>3.0953270000000002</v>
      </c>
      <c r="W47" s="27">
        <v>3.0556320000000001</v>
      </c>
      <c r="X47" s="27">
        <v>3.0179909999999999</v>
      </c>
      <c r="Y47" s="27">
        <v>2.9827620000000001</v>
      </c>
      <c r="Z47" s="27">
        <v>2.9498850000000001</v>
      </c>
      <c r="AA47" s="27">
        <v>2.9193370000000001</v>
      </c>
      <c r="AB47" s="27">
        <v>2.8907669999999999</v>
      </c>
      <c r="AC47" s="27">
        <v>2.863156</v>
      </c>
      <c r="AD47" s="27">
        <v>2.836211</v>
      </c>
      <c r="AE47" s="27">
        <v>2.8100610000000001</v>
      </c>
      <c r="AF47" s="27">
        <v>2.7847200000000001</v>
      </c>
      <c r="AG47" s="27">
        <v>2.7599309999999999</v>
      </c>
      <c r="AH47" s="28">
        <v>-1.2741000000000001E-2</v>
      </c>
    </row>
    <row r="48" spans="1:34" ht="15" customHeight="1" x14ac:dyDescent="0.25">
      <c r="A48" s="20" t="s">
        <v>65</v>
      </c>
      <c r="B48" s="26" t="s">
        <v>66</v>
      </c>
      <c r="C48" s="27">
        <v>1.6193630000000001</v>
      </c>
      <c r="D48" s="27">
        <v>1.7670729999999999</v>
      </c>
      <c r="E48" s="27">
        <v>1.7765200000000001</v>
      </c>
      <c r="F48" s="27">
        <v>1.7870980000000001</v>
      </c>
      <c r="G48" s="27">
        <v>1.797798</v>
      </c>
      <c r="H48" s="27">
        <v>1.8090459999999999</v>
      </c>
      <c r="I48" s="27">
        <v>1.821034</v>
      </c>
      <c r="J48" s="27">
        <v>1.832819</v>
      </c>
      <c r="K48" s="27">
        <v>1.844409</v>
      </c>
      <c r="L48" s="27">
        <v>1.8558460000000001</v>
      </c>
      <c r="M48" s="27">
        <v>1.8675919999999999</v>
      </c>
      <c r="N48" s="27">
        <v>1.879553</v>
      </c>
      <c r="O48" s="27">
        <v>1.8916539999999999</v>
      </c>
      <c r="P48" s="27">
        <v>1.9038930000000001</v>
      </c>
      <c r="Q48" s="27">
        <v>1.91611</v>
      </c>
      <c r="R48" s="27">
        <v>1.928145</v>
      </c>
      <c r="S48" s="27">
        <v>1.939872</v>
      </c>
      <c r="T48" s="27">
        <v>1.9511639999999999</v>
      </c>
      <c r="U48" s="27">
        <v>1.9619470000000001</v>
      </c>
      <c r="V48" s="27">
        <v>1.972987</v>
      </c>
      <c r="W48" s="27">
        <v>1.9842500000000001</v>
      </c>
      <c r="X48" s="27">
        <v>1.9956480000000001</v>
      </c>
      <c r="Y48" s="27">
        <v>2.0071500000000002</v>
      </c>
      <c r="Z48" s="27">
        <v>2.0185909999999998</v>
      </c>
      <c r="AA48" s="27">
        <v>2.0300720000000001</v>
      </c>
      <c r="AB48" s="27">
        <v>2.041553</v>
      </c>
      <c r="AC48" s="27">
        <v>2.052969</v>
      </c>
      <c r="AD48" s="27">
        <v>2.0643530000000001</v>
      </c>
      <c r="AE48" s="27">
        <v>2.075669</v>
      </c>
      <c r="AF48" s="27">
        <v>2.0868660000000001</v>
      </c>
      <c r="AG48" s="27">
        <v>2.0979239999999999</v>
      </c>
      <c r="AH48" s="28">
        <v>8.6680000000000004E-3</v>
      </c>
    </row>
    <row r="49" spans="1:34" ht="15" customHeight="1" x14ac:dyDescent="0.2">
      <c r="A49" s="20" t="s">
        <v>67</v>
      </c>
      <c r="B49" s="25" t="s">
        <v>48</v>
      </c>
      <c r="C49" s="29">
        <v>127.529572</v>
      </c>
      <c r="D49" s="29">
        <v>128.61058</v>
      </c>
      <c r="E49" s="29">
        <v>129.68821700000001</v>
      </c>
      <c r="F49" s="29">
        <v>130.734711</v>
      </c>
      <c r="G49" s="29">
        <v>131.774734</v>
      </c>
      <c r="H49" s="29">
        <v>132.84582499999999</v>
      </c>
      <c r="I49" s="29">
        <v>133.91476399999999</v>
      </c>
      <c r="J49" s="29">
        <v>134.94769299999999</v>
      </c>
      <c r="K49" s="29">
        <v>135.95547500000001</v>
      </c>
      <c r="L49" s="29">
        <v>136.94252</v>
      </c>
      <c r="M49" s="29">
        <v>137.91679400000001</v>
      </c>
      <c r="N49" s="29">
        <v>138.87591599999999</v>
      </c>
      <c r="O49" s="29">
        <v>139.82754499999999</v>
      </c>
      <c r="P49" s="29">
        <v>140.755325</v>
      </c>
      <c r="Q49" s="29">
        <v>141.65971400000001</v>
      </c>
      <c r="R49" s="29">
        <v>142.565292</v>
      </c>
      <c r="S49" s="29">
        <v>143.45036300000001</v>
      </c>
      <c r="T49" s="29">
        <v>144.32165499999999</v>
      </c>
      <c r="U49" s="29">
        <v>145.18743900000001</v>
      </c>
      <c r="V49" s="29">
        <v>146.04658499999999</v>
      </c>
      <c r="W49" s="29">
        <v>146.90715</v>
      </c>
      <c r="X49" s="29">
        <v>147.761887</v>
      </c>
      <c r="Y49" s="29">
        <v>148.61769100000001</v>
      </c>
      <c r="Z49" s="29">
        <v>149.483994</v>
      </c>
      <c r="AA49" s="29">
        <v>150.359497</v>
      </c>
      <c r="AB49" s="29">
        <v>151.23800700000001</v>
      </c>
      <c r="AC49" s="29">
        <v>152.111389</v>
      </c>
      <c r="AD49" s="29">
        <v>152.978363</v>
      </c>
      <c r="AE49" s="29">
        <v>153.84304800000001</v>
      </c>
      <c r="AF49" s="29">
        <v>154.709518</v>
      </c>
      <c r="AG49" s="29">
        <v>155.57797199999999</v>
      </c>
      <c r="AH49" s="30">
        <v>6.6490000000000004E-3</v>
      </c>
    </row>
    <row r="51" spans="1:34" ht="15" customHeight="1" x14ac:dyDescent="0.2">
      <c r="B51" s="25" t="s">
        <v>68</v>
      </c>
    </row>
    <row r="52" spans="1:34" ht="15" customHeight="1" x14ac:dyDescent="0.25">
      <c r="A52" s="20" t="s">
        <v>69</v>
      </c>
      <c r="B52" s="26" t="s">
        <v>60</v>
      </c>
      <c r="C52" s="27">
        <v>96.368842999999998</v>
      </c>
      <c r="D52" s="27">
        <v>96.942749000000006</v>
      </c>
      <c r="E52" s="27">
        <v>97.503653999999997</v>
      </c>
      <c r="F52" s="27">
        <v>98.032912999999994</v>
      </c>
      <c r="G52" s="27">
        <v>98.548614999999998</v>
      </c>
      <c r="H52" s="27">
        <v>99.076530000000005</v>
      </c>
      <c r="I52" s="27">
        <v>99.591660000000005</v>
      </c>
      <c r="J52" s="27">
        <v>100.067863</v>
      </c>
      <c r="K52" s="27">
        <v>100.511932</v>
      </c>
      <c r="L52" s="27">
        <v>100.901642</v>
      </c>
      <c r="M52" s="27">
        <v>101.241508</v>
      </c>
      <c r="N52" s="27">
        <v>101.520493</v>
      </c>
      <c r="O52" s="27">
        <v>101.739998</v>
      </c>
      <c r="P52" s="27">
        <v>101.972481</v>
      </c>
      <c r="Q52" s="27">
        <v>102.243881</v>
      </c>
      <c r="R52" s="27">
        <v>102.573959</v>
      </c>
      <c r="S52" s="27">
        <v>102.957954</v>
      </c>
      <c r="T52" s="27">
        <v>103.404991</v>
      </c>
      <c r="U52" s="27">
        <v>103.83766900000001</v>
      </c>
      <c r="V52" s="27">
        <v>104.25483699999999</v>
      </c>
      <c r="W52" s="27">
        <v>104.660873</v>
      </c>
      <c r="X52" s="27">
        <v>105.05027</v>
      </c>
      <c r="Y52" s="27">
        <v>105.427223</v>
      </c>
      <c r="Z52" s="27">
        <v>105.798241</v>
      </c>
      <c r="AA52" s="27">
        <v>106.161964</v>
      </c>
      <c r="AB52" s="27">
        <v>106.515961</v>
      </c>
      <c r="AC52" s="27">
        <v>106.857086</v>
      </c>
      <c r="AD52" s="27">
        <v>107.18897200000001</v>
      </c>
      <c r="AE52" s="27">
        <v>107.51947</v>
      </c>
      <c r="AF52" s="27">
        <v>107.856438</v>
      </c>
      <c r="AG52" s="27">
        <v>108.204758</v>
      </c>
      <c r="AH52" s="28">
        <v>3.869E-3</v>
      </c>
    </row>
    <row r="53" spans="1:34" ht="15" customHeight="1" x14ac:dyDescent="0.25">
      <c r="A53" s="20" t="s">
        <v>70</v>
      </c>
      <c r="B53" s="26" t="s">
        <v>62</v>
      </c>
      <c r="C53" s="27">
        <v>47.877865</v>
      </c>
      <c r="D53" s="27">
        <v>48.362495000000003</v>
      </c>
      <c r="E53" s="27">
        <v>48.857402999999998</v>
      </c>
      <c r="F53" s="27">
        <v>49.354205999999998</v>
      </c>
      <c r="G53" s="27">
        <v>49.859141999999999</v>
      </c>
      <c r="H53" s="27">
        <v>50.383578999999997</v>
      </c>
      <c r="I53" s="27">
        <v>50.920597000000001</v>
      </c>
      <c r="J53" s="27">
        <v>51.465285999999999</v>
      </c>
      <c r="K53" s="27">
        <v>52.021500000000003</v>
      </c>
      <c r="L53" s="27">
        <v>52.616168999999999</v>
      </c>
      <c r="M53" s="27">
        <v>53.252361000000001</v>
      </c>
      <c r="N53" s="27">
        <v>53.937569000000003</v>
      </c>
      <c r="O53" s="27">
        <v>54.676678000000003</v>
      </c>
      <c r="P53" s="27">
        <v>55.375377999999998</v>
      </c>
      <c r="Q53" s="27">
        <v>56.008087000000003</v>
      </c>
      <c r="R53" s="27">
        <v>56.578541000000001</v>
      </c>
      <c r="S53" s="27">
        <v>57.071021999999999</v>
      </c>
      <c r="T53" s="27">
        <v>57.483212000000002</v>
      </c>
      <c r="U53" s="27">
        <v>57.906883000000001</v>
      </c>
      <c r="V53" s="27">
        <v>58.341785000000002</v>
      </c>
      <c r="W53" s="27">
        <v>58.791488999999999</v>
      </c>
      <c r="X53" s="27">
        <v>59.254593</v>
      </c>
      <c r="Y53" s="27">
        <v>59.732914000000001</v>
      </c>
      <c r="Z53" s="27">
        <v>60.228724999999997</v>
      </c>
      <c r="AA53" s="27">
        <v>60.741034999999997</v>
      </c>
      <c r="AB53" s="27">
        <v>61.265610000000002</v>
      </c>
      <c r="AC53" s="27">
        <v>61.796985999999997</v>
      </c>
      <c r="AD53" s="27">
        <v>62.329875999999999</v>
      </c>
      <c r="AE53" s="27">
        <v>62.860290999999997</v>
      </c>
      <c r="AF53" s="27">
        <v>63.384501999999998</v>
      </c>
      <c r="AG53" s="27">
        <v>63.898890999999999</v>
      </c>
      <c r="AH53" s="28">
        <v>9.6679999999999995E-3</v>
      </c>
    </row>
    <row r="54" spans="1:34" ht="15" customHeight="1" x14ac:dyDescent="0.25">
      <c r="A54" s="20" t="s">
        <v>71</v>
      </c>
      <c r="B54" s="26" t="s">
        <v>40</v>
      </c>
      <c r="C54" s="27">
        <v>7.185219</v>
      </c>
      <c r="D54" s="27">
        <v>7.1717839999999997</v>
      </c>
      <c r="E54" s="27">
        <v>7.157959</v>
      </c>
      <c r="F54" s="27">
        <v>7.1429080000000003</v>
      </c>
      <c r="G54" s="27">
        <v>7.1269780000000003</v>
      </c>
      <c r="H54" s="27">
        <v>7.1104969999999996</v>
      </c>
      <c r="I54" s="27">
        <v>7.0923660000000002</v>
      </c>
      <c r="J54" s="27">
        <v>7.0695370000000004</v>
      </c>
      <c r="K54" s="27">
        <v>7.0423780000000002</v>
      </c>
      <c r="L54" s="27">
        <v>7.0105089999999999</v>
      </c>
      <c r="M54" s="27">
        <v>6.9743040000000001</v>
      </c>
      <c r="N54" s="27">
        <v>6.9350829999999997</v>
      </c>
      <c r="O54" s="27">
        <v>6.8940039999999998</v>
      </c>
      <c r="P54" s="27">
        <v>6.8566669999999998</v>
      </c>
      <c r="Q54" s="27">
        <v>6.8232889999999999</v>
      </c>
      <c r="R54" s="27">
        <v>6.7946140000000002</v>
      </c>
      <c r="S54" s="27">
        <v>6.7698340000000004</v>
      </c>
      <c r="T54" s="27">
        <v>6.7485179999999998</v>
      </c>
      <c r="U54" s="27">
        <v>6.724818</v>
      </c>
      <c r="V54" s="27">
        <v>6.6987519999999998</v>
      </c>
      <c r="W54" s="27">
        <v>6.670668</v>
      </c>
      <c r="X54" s="27">
        <v>6.6402429999999999</v>
      </c>
      <c r="Y54" s="27">
        <v>6.6080800000000002</v>
      </c>
      <c r="Z54" s="27">
        <v>6.5750739999999999</v>
      </c>
      <c r="AA54" s="27">
        <v>6.5420769999999999</v>
      </c>
      <c r="AB54" s="27">
        <v>6.5098039999999999</v>
      </c>
      <c r="AC54" s="27">
        <v>6.4785459999999997</v>
      </c>
      <c r="AD54" s="27">
        <v>6.4487199999999998</v>
      </c>
      <c r="AE54" s="27">
        <v>6.4206729999999999</v>
      </c>
      <c r="AF54" s="27">
        <v>6.394183</v>
      </c>
      <c r="AG54" s="27">
        <v>6.3682829999999999</v>
      </c>
      <c r="AH54" s="28">
        <v>-4.0150000000000003E-3</v>
      </c>
    </row>
    <row r="55" spans="1:34" ht="15" customHeight="1" x14ac:dyDescent="0.2">
      <c r="A55" s="20" t="s">
        <v>72</v>
      </c>
      <c r="B55" s="25" t="s">
        <v>48</v>
      </c>
      <c r="C55" s="29">
        <v>151.43193099999999</v>
      </c>
      <c r="D55" s="29">
        <v>152.47702000000001</v>
      </c>
      <c r="E55" s="29">
        <v>153.519012</v>
      </c>
      <c r="F55" s="29">
        <v>154.53002900000001</v>
      </c>
      <c r="G55" s="29">
        <v>155.53474399999999</v>
      </c>
      <c r="H55" s="29">
        <v>156.570618</v>
      </c>
      <c r="I55" s="29">
        <v>157.604614</v>
      </c>
      <c r="J55" s="29">
        <v>158.602676</v>
      </c>
      <c r="K55" s="29">
        <v>159.575806</v>
      </c>
      <c r="L55" s="29">
        <v>160.52832000000001</v>
      </c>
      <c r="M55" s="29">
        <v>161.46816999999999</v>
      </c>
      <c r="N55" s="29">
        <v>162.393158</v>
      </c>
      <c r="O55" s="29">
        <v>163.31066899999999</v>
      </c>
      <c r="P55" s="29">
        <v>164.20452900000001</v>
      </c>
      <c r="Q55" s="29">
        <v>165.075256</v>
      </c>
      <c r="R55" s="29">
        <v>165.947113</v>
      </c>
      <c r="S55" s="29">
        <v>166.798813</v>
      </c>
      <c r="T55" s="29">
        <v>167.636719</v>
      </c>
      <c r="U55" s="29">
        <v>168.46937600000001</v>
      </c>
      <c r="V55" s="29">
        <v>169.29536400000001</v>
      </c>
      <c r="W55" s="29">
        <v>170.12303199999999</v>
      </c>
      <c r="X55" s="29">
        <v>170.94511399999999</v>
      </c>
      <c r="Y55" s="29">
        <v>171.76821899999999</v>
      </c>
      <c r="Z55" s="29">
        <v>172.602036</v>
      </c>
      <c r="AA55" s="29">
        <v>173.44508400000001</v>
      </c>
      <c r="AB55" s="29">
        <v>174.291382</v>
      </c>
      <c r="AC55" s="29">
        <v>175.13261399999999</v>
      </c>
      <c r="AD55" s="29">
        <v>175.96755999999999</v>
      </c>
      <c r="AE55" s="29">
        <v>176.80043000000001</v>
      </c>
      <c r="AF55" s="29">
        <v>177.63511700000001</v>
      </c>
      <c r="AG55" s="29">
        <v>178.47193899999999</v>
      </c>
      <c r="AH55" s="30">
        <v>5.4910000000000002E-3</v>
      </c>
    </row>
    <row r="57" spans="1:34" ht="15" customHeight="1" x14ac:dyDescent="0.2">
      <c r="B57" s="25" t="s">
        <v>73</v>
      </c>
    </row>
    <row r="58" spans="1:34" x14ac:dyDescent="0.25">
      <c r="A58" s="20" t="s">
        <v>74</v>
      </c>
      <c r="B58" s="26" t="s">
        <v>60</v>
      </c>
      <c r="C58" s="27">
        <v>82.851844999999997</v>
      </c>
      <c r="D58" s="27">
        <v>84.434769000000003</v>
      </c>
      <c r="E58" s="27">
        <v>86.003913999999995</v>
      </c>
      <c r="F58" s="27">
        <v>87.535103000000007</v>
      </c>
      <c r="G58" s="27">
        <v>89.044799999999995</v>
      </c>
      <c r="H58" s="27">
        <v>90.584418999999997</v>
      </c>
      <c r="I58" s="27">
        <v>92.098228000000006</v>
      </c>
      <c r="J58" s="27">
        <v>93.568993000000006</v>
      </c>
      <c r="K58" s="27">
        <v>95.020256000000003</v>
      </c>
      <c r="L58" s="27">
        <v>96.453575000000001</v>
      </c>
      <c r="M58" s="27">
        <v>97.877448999999999</v>
      </c>
      <c r="N58" s="27">
        <v>99.289412999999996</v>
      </c>
      <c r="O58" s="27">
        <v>100.698921</v>
      </c>
      <c r="P58" s="27">
        <v>102.09251399999999</v>
      </c>
      <c r="Q58" s="27">
        <v>103.51160400000001</v>
      </c>
      <c r="R58" s="27">
        <v>104.943718</v>
      </c>
      <c r="S58" s="27">
        <v>106.371315</v>
      </c>
      <c r="T58" s="27">
        <v>107.772659</v>
      </c>
      <c r="U58" s="27">
        <v>109.156654</v>
      </c>
      <c r="V58" s="27">
        <v>110.526421</v>
      </c>
      <c r="W58" s="27">
        <v>111.888245</v>
      </c>
      <c r="X58" s="27">
        <v>113.236694</v>
      </c>
      <c r="Y58" s="27">
        <v>114.578934</v>
      </c>
      <c r="Z58" s="27">
        <v>115.927528</v>
      </c>
      <c r="AA58" s="27">
        <v>117.282501</v>
      </c>
      <c r="AB58" s="27">
        <v>118.64005299999999</v>
      </c>
      <c r="AC58" s="27">
        <v>119.99391199999999</v>
      </c>
      <c r="AD58" s="27">
        <v>121.341675</v>
      </c>
      <c r="AE58" s="27">
        <v>122.687737</v>
      </c>
      <c r="AF58" s="27">
        <v>124.03585099999999</v>
      </c>
      <c r="AG58" s="27">
        <v>125.385086</v>
      </c>
      <c r="AH58" s="28">
        <v>1.3906999999999999E-2</v>
      </c>
    </row>
    <row r="59" spans="1:34" ht="15" customHeight="1" x14ac:dyDescent="0.25">
      <c r="A59" s="20" t="s">
        <v>75</v>
      </c>
      <c r="B59" s="26" t="s">
        <v>62</v>
      </c>
      <c r="C59" s="27">
        <v>19.328486999999999</v>
      </c>
      <c r="D59" s="27">
        <v>19.644642000000001</v>
      </c>
      <c r="E59" s="27">
        <v>19.971333999999999</v>
      </c>
      <c r="F59" s="27">
        <v>20.305873999999999</v>
      </c>
      <c r="G59" s="27">
        <v>20.652743999999998</v>
      </c>
      <c r="H59" s="27">
        <v>21.019148000000001</v>
      </c>
      <c r="I59" s="27">
        <v>21.406513</v>
      </c>
      <c r="J59" s="27">
        <v>21.814143999999999</v>
      </c>
      <c r="K59" s="27">
        <v>22.215074999999999</v>
      </c>
      <c r="L59" s="27">
        <v>22.611955999999999</v>
      </c>
      <c r="M59" s="27">
        <v>23.003239000000001</v>
      </c>
      <c r="N59" s="27">
        <v>23.389247999999998</v>
      </c>
      <c r="O59" s="27">
        <v>23.769030000000001</v>
      </c>
      <c r="P59" s="27">
        <v>24.139009000000001</v>
      </c>
      <c r="Q59" s="27">
        <v>24.495508000000001</v>
      </c>
      <c r="R59" s="27">
        <v>24.837340999999999</v>
      </c>
      <c r="S59" s="27">
        <v>25.159787999999999</v>
      </c>
      <c r="T59" s="27">
        <v>25.490696</v>
      </c>
      <c r="U59" s="27">
        <v>25.829661999999999</v>
      </c>
      <c r="V59" s="27">
        <v>26.175219999999999</v>
      </c>
      <c r="W59" s="27">
        <v>26.527622000000001</v>
      </c>
      <c r="X59" s="27">
        <v>26.884416999999999</v>
      </c>
      <c r="Y59" s="27">
        <v>27.244651999999999</v>
      </c>
      <c r="Z59" s="27">
        <v>27.606628000000001</v>
      </c>
      <c r="AA59" s="27">
        <v>27.970261000000001</v>
      </c>
      <c r="AB59" s="27">
        <v>28.333168000000001</v>
      </c>
      <c r="AC59" s="27">
        <v>28.69331</v>
      </c>
      <c r="AD59" s="27">
        <v>29.050346000000001</v>
      </c>
      <c r="AE59" s="27">
        <v>29.404036000000001</v>
      </c>
      <c r="AF59" s="27">
        <v>29.754584999999999</v>
      </c>
      <c r="AG59" s="27">
        <v>30.103121000000002</v>
      </c>
      <c r="AH59" s="28">
        <v>1.4878000000000001E-2</v>
      </c>
    </row>
    <row r="60" spans="1:34" ht="15" customHeight="1" x14ac:dyDescent="0.2">
      <c r="A60" s="20" t="s">
        <v>76</v>
      </c>
      <c r="B60" s="25" t="s">
        <v>48</v>
      </c>
      <c r="C60" s="29">
        <v>102.180328</v>
      </c>
      <c r="D60" s="29">
        <v>104.079407</v>
      </c>
      <c r="E60" s="29">
        <v>105.97525</v>
      </c>
      <c r="F60" s="29">
        <v>107.84097300000001</v>
      </c>
      <c r="G60" s="29">
        <v>109.69754</v>
      </c>
      <c r="H60" s="29">
        <v>111.60356899999999</v>
      </c>
      <c r="I60" s="29">
        <v>113.504745</v>
      </c>
      <c r="J60" s="29">
        <v>115.383133</v>
      </c>
      <c r="K60" s="29">
        <v>117.23532899999999</v>
      </c>
      <c r="L60" s="29">
        <v>119.065529</v>
      </c>
      <c r="M60" s="29">
        <v>120.880692</v>
      </c>
      <c r="N60" s="29">
        <v>122.678665</v>
      </c>
      <c r="O60" s="29">
        <v>124.467949</v>
      </c>
      <c r="P60" s="29">
        <v>126.231522</v>
      </c>
      <c r="Q60" s="29">
        <v>128.00711100000001</v>
      </c>
      <c r="R60" s="29">
        <v>129.78106700000001</v>
      </c>
      <c r="S60" s="29">
        <v>131.53109699999999</v>
      </c>
      <c r="T60" s="29">
        <v>133.263351</v>
      </c>
      <c r="U60" s="29">
        <v>134.986313</v>
      </c>
      <c r="V60" s="29">
        <v>136.70164500000001</v>
      </c>
      <c r="W60" s="29">
        <v>138.415863</v>
      </c>
      <c r="X60" s="29">
        <v>140.12110899999999</v>
      </c>
      <c r="Y60" s="29">
        <v>141.823578</v>
      </c>
      <c r="Z60" s="29">
        <v>143.53414900000001</v>
      </c>
      <c r="AA60" s="29">
        <v>145.25276199999999</v>
      </c>
      <c r="AB60" s="29">
        <v>146.973221</v>
      </c>
      <c r="AC60" s="29">
        <v>148.68722500000001</v>
      </c>
      <c r="AD60" s="29">
        <v>150.39202900000001</v>
      </c>
      <c r="AE60" s="29">
        <v>152.09176600000001</v>
      </c>
      <c r="AF60" s="29">
        <v>153.790436</v>
      </c>
      <c r="AG60" s="29">
        <v>155.48820499999999</v>
      </c>
      <c r="AH60" s="30">
        <v>1.4093E-2</v>
      </c>
    </row>
    <row r="62" spans="1:34" ht="15" customHeight="1" x14ac:dyDescent="0.2">
      <c r="B62" s="25" t="s">
        <v>77</v>
      </c>
    </row>
    <row r="63" spans="1:34" ht="15" customHeight="1" x14ac:dyDescent="0.25">
      <c r="A63" s="20" t="s">
        <v>78</v>
      </c>
      <c r="B63" s="26" t="s">
        <v>79</v>
      </c>
      <c r="C63" s="27">
        <v>168.42892499999999</v>
      </c>
      <c r="D63" s="27">
        <v>170.038681</v>
      </c>
      <c r="E63" s="27">
        <v>171.64540099999999</v>
      </c>
      <c r="F63" s="27">
        <v>173.20907600000001</v>
      </c>
      <c r="G63" s="27">
        <v>174.760132</v>
      </c>
      <c r="H63" s="27">
        <v>176.35292100000001</v>
      </c>
      <c r="I63" s="27">
        <v>177.94099399999999</v>
      </c>
      <c r="J63" s="27">
        <v>179.478714</v>
      </c>
      <c r="K63" s="27">
        <v>180.98118600000001</v>
      </c>
      <c r="L63" s="27">
        <v>182.45451399999999</v>
      </c>
      <c r="M63" s="27">
        <v>183.90808100000001</v>
      </c>
      <c r="N63" s="27">
        <v>185.33956900000001</v>
      </c>
      <c r="O63" s="27">
        <v>186.761337</v>
      </c>
      <c r="P63" s="27">
        <v>188.148865</v>
      </c>
      <c r="Q63" s="27">
        <v>189.50233499999999</v>
      </c>
      <c r="R63" s="27">
        <v>190.85659799999999</v>
      </c>
      <c r="S63" s="27">
        <v>192.18159499999999</v>
      </c>
      <c r="T63" s="27">
        <v>193.48487900000001</v>
      </c>
      <c r="U63" s="27">
        <v>194.77815200000001</v>
      </c>
      <c r="V63" s="27">
        <v>196.05892900000001</v>
      </c>
      <c r="W63" s="27">
        <v>197.34178199999999</v>
      </c>
      <c r="X63" s="27">
        <v>198.615814</v>
      </c>
      <c r="Y63" s="27">
        <v>199.889084</v>
      </c>
      <c r="Z63" s="27">
        <v>201.17648299999999</v>
      </c>
      <c r="AA63" s="27">
        <v>202.47851600000001</v>
      </c>
      <c r="AB63" s="27">
        <v>203.786224</v>
      </c>
      <c r="AC63" s="27">
        <v>205.08871500000001</v>
      </c>
      <c r="AD63" s="27">
        <v>206.38133199999999</v>
      </c>
      <c r="AE63" s="27">
        <v>207.66941800000001</v>
      </c>
      <c r="AF63" s="27">
        <v>208.958572</v>
      </c>
      <c r="AG63" s="27">
        <v>210.24925200000001</v>
      </c>
      <c r="AH63" s="28">
        <v>7.4200000000000004E-3</v>
      </c>
    </row>
    <row r="64" spans="1:34" ht="15" customHeight="1" x14ac:dyDescent="0.25">
      <c r="A64" s="20" t="s">
        <v>80</v>
      </c>
      <c r="B64" s="26" t="s">
        <v>81</v>
      </c>
      <c r="C64" s="27">
        <v>44.426056000000003</v>
      </c>
      <c r="D64" s="27">
        <v>44.797764000000001</v>
      </c>
      <c r="E64" s="27">
        <v>45.169562999999997</v>
      </c>
      <c r="F64" s="27">
        <v>45.532837000000001</v>
      </c>
      <c r="G64" s="27">
        <v>45.893023999999997</v>
      </c>
      <c r="H64" s="27">
        <v>46.262492999999999</v>
      </c>
      <c r="I64" s="27">
        <v>46.632998999999998</v>
      </c>
      <c r="J64" s="27">
        <v>46.991402000000001</v>
      </c>
      <c r="K64" s="27">
        <v>47.340961</v>
      </c>
      <c r="L64" s="27">
        <v>47.681728</v>
      </c>
      <c r="M64" s="27">
        <v>48.015438000000003</v>
      </c>
      <c r="N64" s="27">
        <v>48.343440999999999</v>
      </c>
      <c r="O64" s="27">
        <v>48.669730999999999</v>
      </c>
      <c r="P64" s="27">
        <v>48.988585999999998</v>
      </c>
      <c r="Q64" s="27">
        <v>49.300331</v>
      </c>
      <c r="R64" s="27">
        <v>49.613503000000001</v>
      </c>
      <c r="S64" s="27">
        <v>49.920231000000001</v>
      </c>
      <c r="T64" s="27">
        <v>50.220714999999998</v>
      </c>
      <c r="U64" s="27">
        <v>50.517471</v>
      </c>
      <c r="V64" s="27">
        <v>50.810509000000003</v>
      </c>
      <c r="W64" s="27">
        <v>51.104858</v>
      </c>
      <c r="X64" s="27">
        <v>51.397190000000002</v>
      </c>
      <c r="Y64" s="27">
        <v>51.689185999999999</v>
      </c>
      <c r="Z64" s="27">
        <v>51.984814</v>
      </c>
      <c r="AA64" s="27">
        <v>52.284903999999997</v>
      </c>
      <c r="AB64" s="27">
        <v>52.586928999999998</v>
      </c>
      <c r="AC64" s="27">
        <v>52.887360000000001</v>
      </c>
      <c r="AD64" s="27">
        <v>53.184013</v>
      </c>
      <c r="AE64" s="27">
        <v>53.478270999999999</v>
      </c>
      <c r="AF64" s="27">
        <v>53.771709000000001</v>
      </c>
      <c r="AG64" s="27">
        <v>54.063847000000003</v>
      </c>
      <c r="AH64" s="28">
        <v>6.5659999999999998E-3</v>
      </c>
    </row>
    <row r="66" spans="1:36" ht="12" x14ac:dyDescent="0.2">
      <c r="B66" s="25" t="s">
        <v>82</v>
      </c>
    </row>
    <row r="67" spans="1:36" ht="15" customHeight="1" x14ac:dyDescent="0.2">
      <c r="B67" s="25" t="s">
        <v>28</v>
      </c>
    </row>
    <row r="68" spans="1:36" ht="15" customHeight="1" x14ac:dyDescent="0.25">
      <c r="A68" s="20" t="s">
        <v>83</v>
      </c>
      <c r="B68" s="26" t="s">
        <v>84</v>
      </c>
      <c r="C68" s="27">
        <v>8.1115349999999999</v>
      </c>
      <c r="D68" s="27">
        <v>8.1480139999999999</v>
      </c>
      <c r="E68" s="27">
        <v>8.1852330000000002</v>
      </c>
      <c r="F68" s="27">
        <v>8.2384839999999997</v>
      </c>
      <c r="G68" s="27">
        <v>8.2880059999999993</v>
      </c>
      <c r="H68" s="27">
        <v>8.3345219999999998</v>
      </c>
      <c r="I68" s="27">
        <v>8.3775630000000003</v>
      </c>
      <c r="J68" s="27">
        <v>8.4172049999999992</v>
      </c>
      <c r="K68" s="27">
        <v>8.4534610000000008</v>
      </c>
      <c r="L68" s="27">
        <v>8.4866069999999993</v>
      </c>
      <c r="M68" s="27">
        <v>8.5165480000000002</v>
      </c>
      <c r="N68" s="27">
        <v>8.5433420000000009</v>
      </c>
      <c r="O68" s="27">
        <v>8.5669760000000004</v>
      </c>
      <c r="P68" s="27">
        <v>8.5872770000000003</v>
      </c>
      <c r="Q68" s="27">
        <v>8.6041950000000007</v>
      </c>
      <c r="R68" s="27">
        <v>8.6175160000000002</v>
      </c>
      <c r="S68" s="27">
        <v>8.6267490000000002</v>
      </c>
      <c r="T68" s="27">
        <v>8.6314580000000003</v>
      </c>
      <c r="U68" s="27">
        <v>8.6356760000000001</v>
      </c>
      <c r="V68" s="27">
        <v>8.6393369999999994</v>
      </c>
      <c r="W68" s="27">
        <v>8.6424020000000006</v>
      </c>
      <c r="X68" s="27">
        <v>8.6448640000000001</v>
      </c>
      <c r="Y68" s="27">
        <v>8.6467539999999996</v>
      </c>
      <c r="Z68" s="27">
        <v>8.648123</v>
      </c>
      <c r="AA68" s="27">
        <v>8.6490419999999997</v>
      </c>
      <c r="AB68" s="27">
        <v>8.6495850000000001</v>
      </c>
      <c r="AC68" s="27">
        <v>8.6498369999999998</v>
      </c>
      <c r="AD68" s="27">
        <v>8.6498749999999998</v>
      </c>
      <c r="AE68" s="27">
        <v>8.6497620000000008</v>
      </c>
      <c r="AF68" s="27">
        <v>8.6495510000000007</v>
      </c>
      <c r="AG68" s="27">
        <v>8.6492839999999998</v>
      </c>
      <c r="AH68" s="28">
        <v>2.1419999999999998E-3</v>
      </c>
    </row>
    <row r="69" spans="1:36" ht="15" customHeight="1" x14ac:dyDescent="0.25">
      <c r="A69" s="20" t="s">
        <v>85</v>
      </c>
      <c r="B69" s="26" t="s">
        <v>86</v>
      </c>
      <c r="C69" s="27">
        <v>1.3</v>
      </c>
      <c r="D69" s="27">
        <v>1.3</v>
      </c>
      <c r="E69" s="27">
        <v>1.3</v>
      </c>
      <c r="F69" s="27">
        <v>1.3</v>
      </c>
      <c r="G69" s="27">
        <v>1.3</v>
      </c>
      <c r="H69" s="27">
        <v>1.3</v>
      </c>
      <c r="I69" s="27">
        <v>1.3</v>
      </c>
      <c r="J69" s="27">
        <v>1.3</v>
      </c>
      <c r="K69" s="27">
        <v>1.3</v>
      </c>
      <c r="L69" s="27">
        <v>1.3</v>
      </c>
      <c r="M69" s="27">
        <v>1.3</v>
      </c>
      <c r="N69" s="27">
        <v>1.3</v>
      </c>
      <c r="O69" s="27">
        <v>1.3</v>
      </c>
      <c r="P69" s="27">
        <v>1.3</v>
      </c>
      <c r="Q69" s="27">
        <v>1.3</v>
      </c>
      <c r="R69" s="27">
        <v>1.3</v>
      </c>
      <c r="S69" s="27">
        <v>1.3</v>
      </c>
      <c r="T69" s="27">
        <v>1.3</v>
      </c>
      <c r="U69" s="27">
        <v>1.3</v>
      </c>
      <c r="V69" s="27">
        <v>1.3</v>
      </c>
      <c r="W69" s="27">
        <v>1.3</v>
      </c>
      <c r="X69" s="27">
        <v>1.3</v>
      </c>
      <c r="Y69" s="27">
        <v>1.3</v>
      </c>
      <c r="Z69" s="27">
        <v>1.3</v>
      </c>
      <c r="AA69" s="27">
        <v>1.3</v>
      </c>
      <c r="AB69" s="27">
        <v>1.3</v>
      </c>
      <c r="AC69" s="27">
        <v>1.3</v>
      </c>
      <c r="AD69" s="27">
        <v>1.3</v>
      </c>
      <c r="AE69" s="27">
        <v>1.3</v>
      </c>
      <c r="AF69" s="27">
        <v>1.3</v>
      </c>
      <c r="AG69" s="27">
        <v>1.3</v>
      </c>
      <c r="AH69" s="28">
        <v>0</v>
      </c>
    </row>
    <row r="70" spans="1:36" ht="15" customHeight="1" x14ac:dyDescent="0.25">
      <c r="A70" s="20" t="s">
        <v>87</v>
      </c>
      <c r="B70" s="26" t="s">
        <v>88</v>
      </c>
      <c r="C70" s="27">
        <v>3.4048039999999999</v>
      </c>
      <c r="D70" s="27">
        <v>3.4565969999999999</v>
      </c>
      <c r="E70" s="27">
        <v>3.4859089999999999</v>
      </c>
      <c r="F70" s="27">
        <v>3.5114960000000002</v>
      </c>
      <c r="G70" s="27">
        <v>3.5347909999999998</v>
      </c>
      <c r="H70" s="27">
        <v>3.5529890000000002</v>
      </c>
      <c r="I70" s="27">
        <v>3.569423</v>
      </c>
      <c r="J70" s="27">
        <v>3.583685</v>
      </c>
      <c r="K70" s="27">
        <v>3.5960839999999998</v>
      </c>
      <c r="L70" s="27">
        <v>3.6069369999999998</v>
      </c>
      <c r="M70" s="27">
        <v>3.616463</v>
      </c>
      <c r="N70" s="27">
        <v>3.6248819999999999</v>
      </c>
      <c r="O70" s="27">
        <v>3.632444</v>
      </c>
      <c r="P70" s="27">
        <v>3.6394340000000001</v>
      </c>
      <c r="Q70" s="27">
        <v>3.645931</v>
      </c>
      <c r="R70" s="27">
        <v>3.6519789999999999</v>
      </c>
      <c r="S70" s="27">
        <v>3.6575350000000002</v>
      </c>
      <c r="T70" s="27">
        <v>3.6626099999999999</v>
      </c>
      <c r="U70" s="27">
        <v>3.6671610000000001</v>
      </c>
      <c r="V70" s="27">
        <v>3.6712880000000001</v>
      </c>
      <c r="W70" s="27">
        <v>3.6749010000000002</v>
      </c>
      <c r="X70" s="27">
        <v>3.6780819999999999</v>
      </c>
      <c r="Y70" s="27">
        <v>3.6807810000000001</v>
      </c>
      <c r="Z70" s="27">
        <v>3.6828159999999999</v>
      </c>
      <c r="AA70" s="27">
        <v>3.684329</v>
      </c>
      <c r="AB70" s="27">
        <v>3.6852529999999999</v>
      </c>
      <c r="AC70" s="27">
        <v>3.6855699999999998</v>
      </c>
      <c r="AD70" s="27">
        <v>3.68594</v>
      </c>
      <c r="AE70" s="27">
        <v>3.6862900000000001</v>
      </c>
      <c r="AF70" s="27">
        <v>3.6865679999999998</v>
      </c>
      <c r="AG70" s="27">
        <v>3.6867540000000001</v>
      </c>
      <c r="AH70" s="28">
        <v>2.6559999999999999E-3</v>
      </c>
    </row>
    <row r="71" spans="1:36" ht="15" customHeight="1" x14ac:dyDescent="0.25">
      <c r="A71" s="20" t="s">
        <v>89</v>
      </c>
      <c r="B71" s="26" t="s">
        <v>90</v>
      </c>
      <c r="C71" s="27">
        <v>0.82003599999999999</v>
      </c>
      <c r="D71" s="27">
        <v>0.82414600000000005</v>
      </c>
      <c r="E71" s="27">
        <v>0.82821599999999995</v>
      </c>
      <c r="F71" s="27">
        <v>0.83241900000000002</v>
      </c>
      <c r="G71" s="27">
        <v>0.83660900000000005</v>
      </c>
      <c r="H71" s="27">
        <v>0.84082299999999999</v>
      </c>
      <c r="I71" s="27">
        <v>0.84509000000000001</v>
      </c>
      <c r="J71" s="27">
        <v>0.84904400000000002</v>
      </c>
      <c r="K71" s="27">
        <v>0.85270599999999996</v>
      </c>
      <c r="L71" s="27">
        <v>0.85604999999999998</v>
      </c>
      <c r="M71" s="27">
        <v>0.85907999999999995</v>
      </c>
      <c r="N71" s="27">
        <v>0.86181099999999999</v>
      </c>
      <c r="O71" s="27">
        <v>0.864236</v>
      </c>
      <c r="P71" s="27">
        <v>0.86637600000000003</v>
      </c>
      <c r="Q71" s="27">
        <v>0.86821999999999999</v>
      </c>
      <c r="R71" s="27">
        <v>0.86977700000000002</v>
      </c>
      <c r="S71" s="27">
        <v>0.87104800000000004</v>
      </c>
      <c r="T71" s="27">
        <v>0.872058</v>
      </c>
      <c r="U71" s="27">
        <v>0.87279899999999999</v>
      </c>
      <c r="V71" s="27">
        <v>0.87327399999999999</v>
      </c>
      <c r="W71" s="27">
        <v>0.87347399999999997</v>
      </c>
      <c r="X71" s="27">
        <v>0.87341000000000002</v>
      </c>
      <c r="Y71" s="27">
        <v>0.87336000000000003</v>
      </c>
      <c r="Z71" s="27">
        <v>0.87331700000000001</v>
      </c>
      <c r="AA71" s="27">
        <v>0.873278</v>
      </c>
      <c r="AB71" s="27">
        <v>0.87324199999999996</v>
      </c>
      <c r="AC71" s="27">
        <v>0.87320399999999998</v>
      </c>
      <c r="AD71" s="27">
        <v>0.87316400000000005</v>
      </c>
      <c r="AE71" s="27">
        <v>0.87311899999999998</v>
      </c>
      <c r="AF71" s="27">
        <v>0.87307299999999999</v>
      </c>
      <c r="AG71" s="27">
        <v>0.87302400000000002</v>
      </c>
      <c r="AH71" s="28">
        <v>2.0890000000000001E-3</v>
      </c>
      <c r="AJ71" s="67" t="s">
        <v>677</v>
      </c>
    </row>
    <row r="72" spans="1:36" ht="15" customHeight="1" x14ac:dyDescent="0.25">
      <c r="A72" s="20" t="s">
        <v>91</v>
      </c>
      <c r="B72" s="26" t="s">
        <v>92</v>
      </c>
      <c r="C72" s="27">
        <v>0.83380600000000005</v>
      </c>
      <c r="D72" s="27">
        <v>0.83460699999999999</v>
      </c>
      <c r="E72" s="27">
        <v>0.835426</v>
      </c>
      <c r="F72" s="27">
        <v>0.83628199999999997</v>
      </c>
      <c r="G72" s="27">
        <v>0.83716800000000002</v>
      </c>
      <c r="H72" s="27">
        <v>0.83808499999999997</v>
      </c>
      <c r="I72" s="27">
        <v>0.83903799999999995</v>
      </c>
      <c r="J72" s="27">
        <v>0.83994400000000002</v>
      </c>
      <c r="K72" s="27">
        <v>0.84081099999999998</v>
      </c>
      <c r="L72" s="27">
        <v>0.84161699999999995</v>
      </c>
      <c r="M72" s="27">
        <v>0.84235599999999999</v>
      </c>
      <c r="N72" s="27">
        <v>0.84303499999999998</v>
      </c>
      <c r="O72" s="27">
        <v>0.84364399999999995</v>
      </c>
      <c r="P72" s="27">
        <v>0.84418899999999997</v>
      </c>
      <c r="Q72" s="27">
        <v>0.84467000000000003</v>
      </c>
      <c r="R72" s="27">
        <v>0.84508700000000003</v>
      </c>
      <c r="S72" s="27">
        <v>0.84543999999999997</v>
      </c>
      <c r="T72" s="27">
        <v>0.84573600000000004</v>
      </c>
      <c r="U72" s="27">
        <v>0.84597199999999995</v>
      </c>
      <c r="V72" s="27">
        <v>0.84614199999999995</v>
      </c>
      <c r="W72" s="27">
        <v>0.846248</v>
      </c>
      <c r="X72" s="27">
        <v>0.84629900000000002</v>
      </c>
      <c r="Y72" s="27">
        <v>0.84635800000000005</v>
      </c>
      <c r="Z72" s="27">
        <v>0.84642399999999995</v>
      </c>
      <c r="AA72" s="27">
        <v>0.84648999999999996</v>
      </c>
      <c r="AB72" s="27">
        <v>0.846557</v>
      </c>
      <c r="AC72" s="27">
        <v>0.84662800000000005</v>
      </c>
      <c r="AD72" s="27">
        <v>0.846696</v>
      </c>
      <c r="AE72" s="27">
        <v>0.84675199999999995</v>
      </c>
      <c r="AF72" s="27">
        <v>0.84679800000000005</v>
      </c>
      <c r="AG72" s="27">
        <v>0.846827</v>
      </c>
      <c r="AH72" s="28">
        <v>5.1699999999999999E-4</v>
      </c>
      <c r="AJ72" s="67" t="s">
        <v>678</v>
      </c>
    </row>
    <row r="73" spans="1:36" ht="15" customHeight="1" x14ac:dyDescent="0.25">
      <c r="AJ73" s="67" t="s">
        <v>679</v>
      </c>
    </row>
    <row r="74" spans="1:36" x14ac:dyDescent="0.25">
      <c r="B74" s="25" t="s">
        <v>93</v>
      </c>
      <c r="AJ74" s="67" t="s">
        <v>680</v>
      </c>
    </row>
    <row r="75" spans="1:36" ht="15" customHeight="1" x14ac:dyDescent="0.25">
      <c r="A75" s="20" t="s">
        <v>94</v>
      </c>
      <c r="B75" s="26" t="s">
        <v>95</v>
      </c>
      <c r="C75" s="27">
        <v>13.797464</v>
      </c>
      <c r="D75" s="27">
        <v>13.926145</v>
      </c>
      <c r="E75" s="27">
        <v>14.057539</v>
      </c>
      <c r="F75" s="27">
        <v>14.243650000000001</v>
      </c>
      <c r="G75" s="27">
        <v>14.416046</v>
      </c>
      <c r="H75" s="27">
        <v>14.576999000000001</v>
      </c>
      <c r="I75" s="27">
        <v>14.725918999999999</v>
      </c>
      <c r="J75" s="27">
        <v>14.863075</v>
      </c>
      <c r="K75" s="27">
        <v>14.98847</v>
      </c>
      <c r="L75" s="27">
        <v>15.103061</v>
      </c>
      <c r="M75" s="27">
        <v>15.206502</v>
      </c>
      <c r="N75" s="27">
        <v>15.299010000000001</v>
      </c>
      <c r="O75" s="27">
        <v>15.380507</v>
      </c>
      <c r="P75" s="27">
        <v>15.450474</v>
      </c>
      <c r="Q75" s="27">
        <v>15.508678</v>
      </c>
      <c r="R75" s="27">
        <v>15.554347999999999</v>
      </c>
      <c r="S75" s="27">
        <v>15.585750000000001</v>
      </c>
      <c r="T75" s="27">
        <v>15.601323000000001</v>
      </c>
      <c r="U75" s="27">
        <v>15.61544</v>
      </c>
      <c r="V75" s="27">
        <v>15.62781</v>
      </c>
      <c r="W75" s="27">
        <v>15.638287</v>
      </c>
      <c r="X75" s="27">
        <v>15.64683</v>
      </c>
      <c r="Y75" s="27">
        <v>15.653504999999999</v>
      </c>
      <c r="Z75" s="27">
        <v>15.658438</v>
      </c>
      <c r="AA75" s="27">
        <v>15.661846000000001</v>
      </c>
      <c r="AB75" s="27">
        <v>15.664005</v>
      </c>
      <c r="AC75" s="27">
        <v>15.665172</v>
      </c>
      <c r="AD75" s="27">
        <v>15.665626</v>
      </c>
      <c r="AE75" s="27">
        <v>15.665576</v>
      </c>
      <c r="AF75" s="27">
        <v>15.665175</v>
      </c>
      <c r="AG75" s="27">
        <v>15.664565</v>
      </c>
      <c r="AH75" s="28">
        <v>4.2399999999999998E-3</v>
      </c>
      <c r="AJ75" s="67" t="s">
        <v>685</v>
      </c>
    </row>
    <row r="76" spans="1:36" ht="15" customHeight="1" x14ac:dyDescent="0.25">
      <c r="A76" s="20" t="s">
        <v>96</v>
      </c>
      <c r="B76" s="26" t="s">
        <v>86</v>
      </c>
      <c r="C76" s="27">
        <v>0.60571200000000003</v>
      </c>
      <c r="D76" s="27">
        <v>0.61105600000000004</v>
      </c>
      <c r="E76" s="27">
        <v>0.617004</v>
      </c>
      <c r="F76" s="27">
        <v>0.62358599999999997</v>
      </c>
      <c r="G76" s="27">
        <v>0.62997199999999998</v>
      </c>
      <c r="H76" s="27">
        <v>0.636158</v>
      </c>
      <c r="I76" s="27">
        <v>0.642119</v>
      </c>
      <c r="J76" s="27">
        <v>0.647926</v>
      </c>
      <c r="K76" s="27">
        <v>0.65364299999999997</v>
      </c>
      <c r="L76" s="27">
        <v>0.65943399999999996</v>
      </c>
      <c r="M76" s="27">
        <v>0.665412</v>
      </c>
      <c r="N76" s="27">
        <v>0.67168000000000005</v>
      </c>
      <c r="O76" s="27">
        <v>0.67818000000000001</v>
      </c>
      <c r="P76" s="27">
        <v>0.68459800000000004</v>
      </c>
      <c r="Q76" s="27">
        <v>0.69042300000000001</v>
      </c>
      <c r="R76" s="27">
        <v>0.69506000000000001</v>
      </c>
      <c r="S76" s="27">
        <v>0.69805499999999998</v>
      </c>
      <c r="T76" s="27">
        <v>0.69928699999999999</v>
      </c>
      <c r="U76" s="27">
        <v>0.69981199999999999</v>
      </c>
      <c r="V76" s="27">
        <v>0.69996800000000003</v>
      </c>
      <c r="W76" s="27">
        <v>0.69999699999999998</v>
      </c>
      <c r="X76" s="27">
        <v>0.7</v>
      </c>
      <c r="Y76" s="27">
        <v>0.7</v>
      </c>
      <c r="Z76" s="27">
        <v>0.7</v>
      </c>
      <c r="AA76" s="27">
        <v>0.7</v>
      </c>
      <c r="AB76" s="27">
        <v>0.7</v>
      </c>
      <c r="AC76" s="27">
        <v>0.7</v>
      </c>
      <c r="AD76" s="27">
        <v>0.7</v>
      </c>
      <c r="AE76" s="27">
        <v>0.7</v>
      </c>
      <c r="AF76" s="27">
        <v>0.7</v>
      </c>
      <c r="AG76" s="27">
        <v>0.7</v>
      </c>
      <c r="AH76" s="28">
        <v>4.8339999999999998E-3</v>
      </c>
      <c r="AJ76" s="67" t="s">
        <v>684</v>
      </c>
    </row>
    <row r="77" spans="1:36" ht="15" customHeight="1" x14ac:dyDescent="0.25">
      <c r="A77" s="20" t="s">
        <v>97</v>
      </c>
      <c r="B77" s="26" t="s">
        <v>98</v>
      </c>
      <c r="C77" s="27">
        <v>15.371586000000001</v>
      </c>
      <c r="D77" s="27">
        <v>15.732431</v>
      </c>
      <c r="E77" s="27">
        <v>15.935124999999999</v>
      </c>
      <c r="F77" s="27">
        <v>16.109176999999999</v>
      </c>
      <c r="G77" s="27">
        <v>16.269310000000001</v>
      </c>
      <c r="H77" s="27">
        <v>16.394227999999998</v>
      </c>
      <c r="I77" s="27">
        <v>16.505904999999998</v>
      </c>
      <c r="J77" s="27">
        <v>16.60313</v>
      </c>
      <c r="K77" s="27">
        <v>16.687823999999999</v>
      </c>
      <c r="L77" s="27">
        <v>16.761948</v>
      </c>
      <c r="M77" s="27">
        <v>16.826929</v>
      </c>
      <c r="N77" s="27">
        <v>16.884169</v>
      </c>
      <c r="O77" s="27">
        <v>16.935347</v>
      </c>
      <c r="P77" s="27">
        <v>16.982278999999998</v>
      </c>
      <c r="Q77" s="27">
        <v>17.025534</v>
      </c>
      <c r="R77" s="27">
        <v>17.065550000000002</v>
      </c>
      <c r="S77" s="27">
        <v>17.102004999999998</v>
      </c>
      <c r="T77" s="27">
        <v>17.135107000000001</v>
      </c>
      <c r="U77" s="27">
        <v>17.164626999999999</v>
      </c>
      <c r="V77" s="27">
        <v>17.191261000000001</v>
      </c>
      <c r="W77" s="27">
        <v>17.214447</v>
      </c>
      <c r="X77" s="27">
        <v>17.2348</v>
      </c>
      <c r="Y77" s="27">
        <v>17.251985999999999</v>
      </c>
      <c r="Z77" s="27">
        <v>17.264873999999999</v>
      </c>
      <c r="AA77" s="27">
        <v>17.274401000000001</v>
      </c>
      <c r="AB77" s="27">
        <v>17.280114999999999</v>
      </c>
      <c r="AC77" s="27">
        <v>17.281884999999999</v>
      </c>
      <c r="AD77" s="27">
        <v>17.284008</v>
      </c>
      <c r="AE77" s="27">
        <v>17.286034000000001</v>
      </c>
      <c r="AF77" s="27">
        <v>17.287603000000001</v>
      </c>
      <c r="AG77" s="27">
        <v>17.288599000000001</v>
      </c>
      <c r="AH77" s="28">
        <v>3.9249999999999997E-3</v>
      </c>
    </row>
    <row r="78" spans="1:36" ht="15" customHeight="1" x14ac:dyDescent="0.25">
      <c r="A78" s="20" t="s">
        <v>99</v>
      </c>
      <c r="B78" s="26" t="s">
        <v>100</v>
      </c>
      <c r="C78" s="27">
        <v>13.228505</v>
      </c>
      <c r="D78" s="27">
        <v>13.367863</v>
      </c>
      <c r="E78" s="27">
        <v>13.506122</v>
      </c>
      <c r="F78" s="27">
        <v>13.697357</v>
      </c>
      <c r="G78" s="27">
        <v>13.875621000000001</v>
      </c>
      <c r="H78" s="27">
        <v>14.040111</v>
      </c>
      <c r="I78" s="27">
        <v>14.190115</v>
      </c>
      <c r="J78" s="27">
        <v>14.325987</v>
      </c>
      <c r="K78" s="27">
        <v>14.44805</v>
      </c>
      <c r="L78" s="27">
        <v>14.558259</v>
      </c>
      <c r="M78" s="27">
        <v>14.656115</v>
      </c>
      <c r="N78" s="27">
        <v>14.741606000000001</v>
      </c>
      <c r="O78" s="27">
        <v>14.81574</v>
      </c>
      <c r="P78" s="27">
        <v>14.880043000000001</v>
      </c>
      <c r="Q78" s="27">
        <v>14.934082</v>
      </c>
      <c r="R78" s="27">
        <v>14.978555999999999</v>
      </c>
      <c r="S78" s="27">
        <v>15.012733000000001</v>
      </c>
      <c r="T78" s="27">
        <v>15.03523</v>
      </c>
      <c r="U78" s="27">
        <v>15.057380999999999</v>
      </c>
      <c r="V78" s="27">
        <v>15.078707</v>
      </c>
      <c r="W78" s="27">
        <v>15.098718999999999</v>
      </c>
      <c r="X78" s="27">
        <v>15.117012000000001</v>
      </c>
      <c r="Y78" s="27">
        <v>15.133302</v>
      </c>
      <c r="Z78" s="27">
        <v>15.147366999999999</v>
      </c>
      <c r="AA78" s="27">
        <v>15.159212</v>
      </c>
      <c r="AB78" s="27">
        <v>15.16893</v>
      </c>
      <c r="AC78" s="27">
        <v>15.176716000000001</v>
      </c>
      <c r="AD78" s="27">
        <v>15.182848999999999</v>
      </c>
      <c r="AE78" s="27">
        <v>15.187613000000001</v>
      </c>
      <c r="AF78" s="27">
        <v>15.191269</v>
      </c>
      <c r="AG78" s="27">
        <v>15.194077</v>
      </c>
      <c r="AH78" s="28">
        <v>4.6280000000000002E-3</v>
      </c>
    </row>
    <row r="79" spans="1:36" ht="15" customHeight="1" x14ac:dyDescent="0.25">
      <c r="A79" s="20" t="s">
        <v>101</v>
      </c>
      <c r="B79" s="26" t="s">
        <v>102</v>
      </c>
      <c r="C79" s="27">
        <v>11.152911</v>
      </c>
      <c r="D79" s="27">
        <v>11.219044</v>
      </c>
      <c r="E79" s="27">
        <v>11.291074</v>
      </c>
      <c r="F79" s="27">
        <v>11.367876000000001</v>
      </c>
      <c r="G79" s="27">
        <v>11.450351</v>
      </c>
      <c r="H79" s="27">
        <v>11.526009999999999</v>
      </c>
      <c r="I79" s="27">
        <v>11.592032</v>
      </c>
      <c r="J79" s="27">
        <v>11.648078</v>
      </c>
      <c r="K79" s="27">
        <v>11.695417000000001</v>
      </c>
      <c r="L79" s="27">
        <v>11.73333</v>
      </c>
      <c r="M79" s="27">
        <v>11.784250999999999</v>
      </c>
      <c r="N79" s="27">
        <v>11.820665999999999</v>
      </c>
      <c r="O79" s="27">
        <v>11.843190999999999</v>
      </c>
      <c r="P79" s="27">
        <v>11.866998000000001</v>
      </c>
      <c r="Q79" s="27">
        <v>11.891579999999999</v>
      </c>
      <c r="R79" s="27">
        <v>11.916288</v>
      </c>
      <c r="S79" s="27">
        <v>11.940212000000001</v>
      </c>
      <c r="T79" s="27">
        <v>11.962337</v>
      </c>
      <c r="U79" s="27">
        <v>11.981684</v>
      </c>
      <c r="V79" s="27">
        <v>11.997503999999999</v>
      </c>
      <c r="W79" s="27">
        <v>12.02318</v>
      </c>
      <c r="X79" s="27">
        <v>12.044784</v>
      </c>
      <c r="Y79" s="27">
        <v>12.063219999999999</v>
      </c>
      <c r="Z79" s="27">
        <v>12.079250999999999</v>
      </c>
      <c r="AA79" s="27">
        <v>12.093821</v>
      </c>
      <c r="AB79" s="27">
        <v>12.107393</v>
      </c>
      <c r="AC79" s="27">
        <v>12.120037</v>
      </c>
      <c r="AD79" s="27">
        <v>12.131655</v>
      </c>
      <c r="AE79" s="27">
        <v>12.141817</v>
      </c>
      <c r="AF79" s="27">
        <v>12.150126</v>
      </c>
      <c r="AG79" s="27">
        <v>12.156421999999999</v>
      </c>
      <c r="AH79" s="28">
        <v>2.8760000000000001E-3</v>
      </c>
    </row>
    <row r="80" spans="1:36" ht="12" x14ac:dyDescent="0.2"/>
    <row r="81" spans="1:34" ht="15" customHeight="1" x14ac:dyDescent="0.2">
      <c r="B81" s="25" t="s">
        <v>103</v>
      </c>
    </row>
    <row r="82" spans="1:34" ht="15" customHeight="1" x14ac:dyDescent="0.25">
      <c r="A82" s="20" t="s">
        <v>104</v>
      </c>
      <c r="B82" s="26" t="s">
        <v>105</v>
      </c>
      <c r="C82" s="27">
        <v>0.90693800000000002</v>
      </c>
      <c r="D82" s="27">
        <v>0.91220800000000002</v>
      </c>
      <c r="E82" s="27">
        <v>0.91753399999999996</v>
      </c>
      <c r="F82" s="27">
        <v>0.92281500000000005</v>
      </c>
      <c r="G82" s="27">
        <v>0.92808199999999996</v>
      </c>
      <c r="H82" s="27">
        <v>0.93334399999999995</v>
      </c>
      <c r="I82" s="27">
        <v>0.93857199999999996</v>
      </c>
      <c r="J82" s="27">
        <v>0.94331399999999999</v>
      </c>
      <c r="K82" s="27">
        <v>0.94759300000000002</v>
      </c>
      <c r="L82" s="27">
        <v>0.951403</v>
      </c>
      <c r="M82" s="27">
        <v>0.95477199999999995</v>
      </c>
      <c r="N82" s="27">
        <v>0.95769899999999997</v>
      </c>
      <c r="O82" s="27">
        <v>0.96018800000000004</v>
      </c>
      <c r="P82" s="27">
        <v>0.96225400000000005</v>
      </c>
      <c r="Q82" s="27">
        <v>0.963893</v>
      </c>
      <c r="R82" s="27">
        <v>0.96511000000000002</v>
      </c>
      <c r="S82" s="27">
        <v>0.96592199999999995</v>
      </c>
      <c r="T82" s="27">
        <v>0.96631699999999998</v>
      </c>
      <c r="U82" s="27">
        <v>0.96631400000000001</v>
      </c>
      <c r="V82" s="27">
        <v>0.96631100000000003</v>
      </c>
      <c r="W82" s="27">
        <v>0.96631</v>
      </c>
      <c r="X82" s="27">
        <v>0.96630799999999994</v>
      </c>
      <c r="Y82" s="27">
        <v>0.96630700000000003</v>
      </c>
      <c r="Z82" s="27">
        <v>0.966306</v>
      </c>
      <c r="AA82" s="27">
        <v>0.96630499999999997</v>
      </c>
      <c r="AB82" s="27">
        <v>0.96630400000000005</v>
      </c>
      <c r="AC82" s="27">
        <v>0.96630300000000002</v>
      </c>
      <c r="AD82" s="27">
        <v>0.96630199999999999</v>
      </c>
      <c r="AE82" s="27">
        <v>0.96630099999999997</v>
      </c>
      <c r="AF82" s="27">
        <v>0.96630000000000005</v>
      </c>
      <c r="AG82" s="27">
        <v>0.96629900000000002</v>
      </c>
      <c r="AH82" s="28">
        <v>2.1150000000000001E-3</v>
      </c>
    </row>
    <row r="83" spans="1:34" ht="15" customHeight="1" x14ac:dyDescent="0.25">
      <c r="A83" s="20" t="s">
        <v>106</v>
      </c>
      <c r="B83" s="26" t="s">
        <v>107</v>
      </c>
      <c r="C83" s="27">
        <v>0.60857099999999997</v>
      </c>
      <c r="D83" s="27">
        <v>0.61371500000000001</v>
      </c>
      <c r="E83" s="27">
        <v>0.61825600000000003</v>
      </c>
      <c r="F83" s="27">
        <v>0.62218799999999996</v>
      </c>
      <c r="G83" s="27">
        <v>0.625502</v>
      </c>
      <c r="H83" s="27">
        <v>0.62823700000000005</v>
      </c>
      <c r="I83" s="27">
        <v>0.63040300000000005</v>
      </c>
      <c r="J83" s="27">
        <v>0.63202400000000003</v>
      </c>
      <c r="K83" s="27">
        <v>0.63306200000000001</v>
      </c>
      <c r="L83" s="27">
        <v>0.63355099999999998</v>
      </c>
      <c r="M83" s="27">
        <v>0.633571</v>
      </c>
      <c r="N83" s="27">
        <v>0.63359600000000005</v>
      </c>
      <c r="O83" s="27">
        <v>0.63363100000000006</v>
      </c>
      <c r="P83" s="27">
        <v>0.63367499999999999</v>
      </c>
      <c r="Q83" s="27">
        <v>0.63372600000000001</v>
      </c>
      <c r="R83" s="27">
        <v>0.63377899999999998</v>
      </c>
      <c r="S83" s="27">
        <v>0.63383299999999998</v>
      </c>
      <c r="T83" s="27">
        <v>0.63388800000000001</v>
      </c>
      <c r="U83" s="27">
        <v>0.63394300000000003</v>
      </c>
      <c r="V83" s="27">
        <v>0.633996</v>
      </c>
      <c r="W83" s="27">
        <v>0.63404700000000003</v>
      </c>
      <c r="X83" s="27">
        <v>0.63409499999999996</v>
      </c>
      <c r="Y83" s="27">
        <v>0.63414000000000004</v>
      </c>
      <c r="Z83" s="27">
        <v>0.63417999999999997</v>
      </c>
      <c r="AA83" s="27">
        <v>0.63421700000000003</v>
      </c>
      <c r="AB83" s="27">
        <v>0.63424999999999998</v>
      </c>
      <c r="AC83" s="27">
        <v>0.63427900000000004</v>
      </c>
      <c r="AD83" s="27">
        <v>0.63430799999999998</v>
      </c>
      <c r="AE83" s="27">
        <v>0.63433499999999998</v>
      </c>
      <c r="AF83" s="27">
        <v>0.63436300000000001</v>
      </c>
      <c r="AG83" s="27">
        <v>0.63439000000000001</v>
      </c>
      <c r="AH83" s="28">
        <v>1.3860000000000001E-3</v>
      </c>
    </row>
    <row r="84" spans="1:34" ht="15" customHeight="1" x14ac:dyDescent="0.25">
      <c r="A84" s="20" t="s">
        <v>108</v>
      </c>
      <c r="B84" s="26" t="s">
        <v>109</v>
      </c>
      <c r="C84" s="27">
        <v>0.58255999999999997</v>
      </c>
      <c r="D84" s="27">
        <v>0.59794800000000004</v>
      </c>
      <c r="E84" s="27">
        <v>0.612174</v>
      </c>
      <c r="F84" s="27">
        <v>0.62500800000000001</v>
      </c>
      <c r="G84" s="27">
        <v>0.63619099999999995</v>
      </c>
      <c r="H84" s="27">
        <v>0.64563499999999996</v>
      </c>
      <c r="I84" s="27">
        <v>0.65339999999999998</v>
      </c>
      <c r="J84" s="27">
        <v>0.65935100000000002</v>
      </c>
      <c r="K84" s="27">
        <v>0.66341700000000003</v>
      </c>
      <c r="L84" s="27">
        <v>0.66549700000000001</v>
      </c>
      <c r="M84" s="27">
        <v>0.66554199999999997</v>
      </c>
      <c r="N84" s="27">
        <v>0.66559100000000004</v>
      </c>
      <c r="O84" s="27">
        <v>0.66564699999999999</v>
      </c>
      <c r="P84" s="27">
        <v>0.66570499999999999</v>
      </c>
      <c r="Q84" s="27">
        <v>0.665767</v>
      </c>
      <c r="R84" s="27">
        <v>0.66582799999999998</v>
      </c>
      <c r="S84" s="27">
        <v>0.66588999999999998</v>
      </c>
      <c r="T84" s="27">
        <v>0.66595199999999999</v>
      </c>
      <c r="U84" s="27">
        <v>0.66601299999999997</v>
      </c>
      <c r="V84" s="27">
        <v>0.66606900000000002</v>
      </c>
      <c r="W84" s="27">
        <v>0.66612499999999997</v>
      </c>
      <c r="X84" s="27">
        <v>0.66617800000000005</v>
      </c>
      <c r="Y84" s="27">
        <v>0.66622700000000001</v>
      </c>
      <c r="Z84" s="27">
        <v>0.66627400000000003</v>
      </c>
      <c r="AA84" s="27">
        <v>0.66631499999999999</v>
      </c>
      <c r="AB84" s="27">
        <v>0.66635200000000006</v>
      </c>
      <c r="AC84" s="27">
        <v>0.66638799999999998</v>
      </c>
      <c r="AD84" s="27">
        <v>0.66642199999999996</v>
      </c>
      <c r="AE84" s="27">
        <v>0.66645200000000004</v>
      </c>
      <c r="AF84" s="27">
        <v>0.66647999999999996</v>
      </c>
      <c r="AG84" s="27">
        <v>0.66650600000000004</v>
      </c>
      <c r="AH84" s="28">
        <v>4.4970000000000001E-3</v>
      </c>
    </row>
    <row r="85" spans="1:34" x14ac:dyDescent="0.25">
      <c r="A85" s="20" t="s">
        <v>110</v>
      </c>
      <c r="B85" s="26" t="s">
        <v>111</v>
      </c>
      <c r="C85" s="27">
        <v>0.59947300000000003</v>
      </c>
      <c r="D85" s="27">
        <v>0.60308499999999998</v>
      </c>
      <c r="E85" s="27">
        <v>0.60643499999999995</v>
      </c>
      <c r="F85" s="27">
        <v>0.60944399999999999</v>
      </c>
      <c r="G85" s="27">
        <v>0.61204899999999995</v>
      </c>
      <c r="H85" s="27">
        <v>0.61426400000000003</v>
      </c>
      <c r="I85" s="27">
        <v>0.616093</v>
      </c>
      <c r="J85" s="27">
        <v>0.61751400000000001</v>
      </c>
      <c r="K85" s="27">
        <v>0.61850099999999997</v>
      </c>
      <c r="L85" s="27">
        <v>0.61903900000000001</v>
      </c>
      <c r="M85" s="27">
        <v>0.61912</v>
      </c>
      <c r="N85" s="27">
        <v>0.61922299999999997</v>
      </c>
      <c r="O85" s="27">
        <v>0.61934999999999996</v>
      </c>
      <c r="P85" s="27">
        <v>0.61949799999999999</v>
      </c>
      <c r="Q85" s="27">
        <v>0.61966200000000005</v>
      </c>
      <c r="R85" s="27">
        <v>0.61984099999999998</v>
      </c>
      <c r="S85" s="27">
        <v>0.620031</v>
      </c>
      <c r="T85" s="27">
        <v>0.62022900000000003</v>
      </c>
      <c r="U85" s="27">
        <v>0.62043400000000004</v>
      </c>
      <c r="V85" s="27">
        <v>0.620641</v>
      </c>
      <c r="W85" s="27">
        <v>0.62084899999999998</v>
      </c>
      <c r="X85" s="27">
        <v>0.62105699999999997</v>
      </c>
      <c r="Y85" s="27">
        <v>0.62126000000000003</v>
      </c>
      <c r="Z85" s="27">
        <v>0.62145799999999995</v>
      </c>
      <c r="AA85" s="27">
        <v>0.62164799999999998</v>
      </c>
      <c r="AB85" s="27">
        <v>0.62182599999999999</v>
      </c>
      <c r="AC85" s="27">
        <v>0.62199700000000002</v>
      </c>
      <c r="AD85" s="27">
        <v>0.62216300000000002</v>
      </c>
      <c r="AE85" s="27">
        <v>0.62232299999999996</v>
      </c>
      <c r="AF85" s="27">
        <v>0.62247600000000003</v>
      </c>
      <c r="AG85" s="27">
        <v>0.62262300000000004</v>
      </c>
      <c r="AH85" s="28">
        <v>1.2639999999999999E-3</v>
      </c>
    </row>
    <row r="87" spans="1:34" ht="15" customHeight="1" x14ac:dyDescent="0.2">
      <c r="B87" s="25" t="s">
        <v>112</v>
      </c>
    </row>
    <row r="88" spans="1:34" ht="15" customHeight="1" x14ac:dyDescent="0.25">
      <c r="A88" s="20" t="s">
        <v>113</v>
      </c>
      <c r="B88" s="26" t="s">
        <v>79</v>
      </c>
      <c r="C88" s="27">
        <v>621.62365699999998</v>
      </c>
      <c r="D88" s="27">
        <v>612.01818800000001</v>
      </c>
      <c r="E88" s="27">
        <v>602.28479000000004</v>
      </c>
      <c r="F88" s="27">
        <v>592.479736</v>
      </c>
      <c r="G88" s="27">
        <v>583.20446800000002</v>
      </c>
      <c r="H88" s="27">
        <v>574.44616699999995</v>
      </c>
      <c r="I88" s="27">
        <v>566.20953399999996</v>
      </c>
      <c r="J88" s="27">
        <v>558.49230999999997</v>
      </c>
      <c r="K88" s="27">
        <v>551.26983600000005</v>
      </c>
      <c r="L88" s="27">
        <v>544.52148399999999</v>
      </c>
      <c r="M88" s="27">
        <v>538.27191200000004</v>
      </c>
      <c r="N88" s="27">
        <v>532.59918200000004</v>
      </c>
      <c r="O88" s="27">
        <v>527.47186299999998</v>
      </c>
      <c r="P88" s="27">
        <v>522.88592500000004</v>
      </c>
      <c r="Q88" s="27">
        <v>518.83972200000005</v>
      </c>
      <c r="R88" s="27">
        <v>515.30096400000002</v>
      </c>
      <c r="S88" s="27">
        <v>512.27239999999995</v>
      </c>
      <c r="T88" s="27">
        <v>509.72567700000002</v>
      </c>
      <c r="U88" s="27">
        <v>507.68588299999999</v>
      </c>
      <c r="V88" s="27">
        <v>506.12710600000003</v>
      </c>
      <c r="W88" s="27">
        <v>505.07431000000003</v>
      </c>
      <c r="X88" s="27">
        <v>504.55255099999999</v>
      </c>
      <c r="Y88" s="27">
        <v>504.54827899999998</v>
      </c>
      <c r="Z88" s="27">
        <v>504.54702800000001</v>
      </c>
      <c r="AA88" s="27">
        <v>504.54577599999999</v>
      </c>
      <c r="AB88" s="27">
        <v>504.54580700000002</v>
      </c>
      <c r="AC88" s="27">
        <v>504.54843099999999</v>
      </c>
      <c r="AD88" s="27">
        <v>504.55181900000002</v>
      </c>
      <c r="AE88" s="27">
        <v>504.55670199999997</v>
      </c>
      <c r="AF88" s="27">
        <v>504.56478900000002</v>
      </c>
      <c r="AG88" s="27">
        <v>504.57586700000002</v>
      </c>
      <c r="AH88" s="28">
        <v>-6.9300000000000004E-3</v>
      </c>
    </row>
    <row r="89" spans="1:34" x14ac:dyDescent="0.25">
      <c r="A89" s="20" t="s">
        <v>114</v>
      </c>
      <c r="B89" s="26" t="s">
        <v>81</v>
      </c>
      <c r="C89" s="27">
        <v>458.335938</v>
      </c>
      <c r="D89" s="27">
        <v>453.55163599999997</v>
      </c>
      <c r="E89" s="27">
        <v>448.814301</v>
      </c>
      <c r="F89" s="27">
        <v>444.035889</v>
      </c>
      <c r="G89" s="27">
        <v>439.17800899999997</v>
      </c>
      <c r="H89" s="27">
        <v>434.23580900000002</v>
      </c>
      <c r="I89" s="27">
        <v>429.214539</v>
      </c>
      <c r="J89" s="27">
        <v>424.16973899999999</v>
      </c>
      <c r="K89" s="27">
        <v>419.37210099999999</v>
      </c>
      <c r="L89" s="27">
        <v>414.81243899999998</v>
      </c>
      <c r="M89" s="27">
        <v>410.49929800000001</v>
      </c>
      <c r="N89" s="27">
        <v>406.41418499999997</v>
      </c>
      <c r="O89" s="27">
        <v>402.53903200000002</v>
      </c>
      <c r="P89" s="27">
        <v>398.89767499999999</v>
      </c>
      <c r="Q89" s="27">
        <v>395.50134300000002</v>
      </c>
      <c r="R89" s="27">
        <v>392.33050500000002</v>
      </c>
      <c r="S89" s="27">
        <v>389.42733800000002</v>
      </c>
      <c r="T89" s="27">
        <v>386.766571</v>
      </c>
      <c r="U89" s="27">
        <v>384.35879499999999</v>
      </c>
      <c r="V89" s="27">
        <v>382.18890399999998</v>
      </c>
      <c r="W89" s="27">
        <v>380.24139400000001</v>
      </c>
      <c r="X89" s="27">
        <v>378.563019</v>
      </c>
      <c r="Y89" s="27">
        <v>377.130157</v>
      </c>
      <c r="Z89" s="27">
        <v>375.979919</v>
      </c>
      <c r="AA89" s="27">
        <v>375.13104199999998</v>
      </c>
      <c r="AB89" s="27">
        <v>374.58502199999998</v>
      </c>
      <c r="AC89" s="27">
        <v>374.33551</v>
      </c>
      <c r="AD89" s="27">
        <v>374.33480800000001</v>
      </c>
      <c r="AE89" s="27">
        <v>374.33431999999999</v>
      </c>
      <c r="AF89" s="27">
        <v>374.33462500000002</v>
      </c>
      <c r="AG89" s="27">
        <v>374.33563199999998</v>
      </c>
      <c r="AH89" s="28">
        <v>-6.7260000000000002E-3</v>
      </c>
    </row>
    <row r="91" spans="1:34" ht="15" customHeight="1" x14ac:dyDescent="0.2">
      <c r="B91" s="25" t="s">
        <v>115</v>
      </c>
    </row>
    <row r="92" spans="1:34" ht="15" customHeight="1" x14ac:dyDescent="0.2">
      <c r="B92" s="25" t="s">
        <v>116</v>
      </c>
    </row>
    <row r="93" spans="1:34" ht="15" customHeight="1" x14ac:dyDescent="0.25">
      <c r="A93" s="20" t="s">
        <v>117</v>
      </c>
      <c r="B93" s="26" t="s">
        <v>118</v>
      </c>
      <c r="C93" s="27">
        <v>0.96857000000000004</v>
      </c>
      <c r="D93" s="27">
        <v>0.96233100000000005</v>
      </c>
      <c r="E93" s="27">
        <v>0.95540199999999997</v>
      </c>
      <c r="F93" s="27">
        <v>0.94838500000000003</v>
      </c>
      <c r="G93" s="27">
        <v>0.94176300000000002</v>
      </c>
      <c r="H93" s="27">
        <v>0.93492900000000001</v>
      </c>
      <c r="I93" s="27">
        <v>0.92780600000000002</v>
      </c>
      <c r="J93" s="27">
        <v>0.92064000000000001</v>
      </c>
      <c r="K93" s="27">
        <v>0.91351300000000002</v>
      </c>
      <c r="L93" s="27">
        <v>0.90638600000000002</v>
      </c>
      <c r="M93" s="27">
        <v>0.89898100000000003</v>
      </c>
      <c r="N93" s="27">
        <v>0.89179799999999998</v>
      </c>
      <c r="O93" s="27">
        <v>0.88479300000000005</v>
      </c>
      <c r="P93" s="27">
        <v>0.87782700000000002</v>
      </c>
      <c r="Q93" s="27">
        <v>0.87090199999999995</v>
      </c>
      <c r="R93" s="27">
        <v>0.864066</v>
      </c>
      <c r="S93" s="27">
        <v>0.85734299999999997</v>
      </c>
      <c r="T93" s="27">
        <v>0.85064099999999998</v>
      </c>
      <c r="U93" s="27">
        <v>0.84393799999999997</v>
      </c>
      <c r="V93" s="27">
        <v>0.83725700000000003</v>
      </c>
      <c r="W93" s="27">
        <v>0.83058299999999996</v>
      </c>
      <c r="X93" s="27">
        <v>0.823905</v>
      </c>
      <c r="Y93" s="27">
        <v>0.81723900000000005</v>
      </c>
      <c r="Z93" s="27">
        <v>0.81062599999999996</v>
      </c>
      <c r="AA93" s="27">
        <v>0.80402600000000002</v>
      </c>
      <c r="AB93" s="27">
        <v>0.79739199999999999</v>
      </c>
      <c r="AC93" s="27">
        <v>0.79076900000000006</v>
      </c>
      <c r="AD93" s="27">
        <v>0.78410400000000002</v>
      </c>
      <c r="AE93" s="27">
        <v>0.77743399999999996</v>
      </c>
      <c r="AF93" s="27">
        <v>0.77076100000000003</v>
      </c>
      <c r="AG93" s="27">
        <v>0.76411700000000005</v>
      </c>
      <c r="AH93" s="28">
        <v>-7.8720000000000005E-3</v>
      </c>
    </row>
    <row r="94" spans="1:34" ht="15" customHeight="1" x14ac:dyDescent="0.25">
      <c r="A94" s="20" t="s">
        <v>119</v>
      </c>
      <c r="B94" s="26" t="s">
        <v>120</v>
      </c>
      <c r="C94" s="27">
        <v>0.87612199999999996</v>
      </c>
      <c r="D94" s="27">
        <v>0.86092299999999999</v>
      </c>
      <c r="E94" s="27">
        <v>0.86012500000000003</v>
      </c>
      <c r="F94" s="27">
        <v>0.83567999999999998</v>
      </c>
      <c r="G94" s="27">
        <v>0.83592</v>
      </c>
      <c r="H94" s="27">
        <v>0.84489199999999998</v>
      </c>
      <c r="I94" s="27">
        <v>0.84365900000000005</v>
      </c>
      <c r="J94" s="27">
        <v>0.84190200000000004</v>
      </c>
      <c r="K94" s="27">
        <v>0.84028999999999998</v>
      </c>
      <c r="L94" s="27">
        <v>0.83898600000000001</v>
      </c>
      <c r="M94" s="27">
        <v>0.83846799999999999</v>
      </c>
      <c r="N94" s="27">
        <v>0.83748800000000001</v>
      </c>
      <c r="O94" s="27">
        <v>0.83532499999999998</v>
      </c>
      <c r="P94" s="27">
        <v>0.833453</v>
      </c>
      <c r="Q94" s="27">
        <v>0.83209599999999995</v>
      </c>
      <c r="R94" s="27">
        <v>0.83057000000000003</v>
      </c>
      <c r="S94" s="27">
        <v>0.829044</v>
      </c>
      <c r="T94" s="27">
        <v>0.82872199999999996</v>
      </c>
      <c r="U94" s="27">
        <v>0.82871600000000001</v>
      </c>
      <c r="V94" s="27">
        <v>0.82896999999999998</v>
      </c>
      <c r="W94" s="27">
        <v>0.82718999999999998</v>
      </c>
      <c r="X94" s="27">
        <v>0.82593899999999998</v>
      </c>
      <c r="Y94" s="27">
        <v>0.82575200000000004</v>
      </c>
      <c r="Z94" s="27">
        <v>0.82474899999999995</v>
      </c>
      <c r="AA94" s="27">
        <v>0.82213899999999995</v>
      </c>
      <c r="AB94" s="27">
        <v>0.81958299999999995</v>
      </c>
      <c r="AC94" s="27">
        <v>0.81712399999999996</v>
      </c>
      <c r="AD94" s="27">
        <v>0.81638100000000002</v>
      </c>
      <c r="AE94" s="27">
        <v>0.81601500000000005</v>
      </c>
      <c r="AF94" s="27">
        <v>0.81575699999999995</v>
      </c>
      <c r="AG94" s="27">
        <v>0.81567299999999998</v>
      </c>
      <c r="AH94" s="28">
        <v>-2.3800000000000002E-3</v>
      </c>
    </row>
    <row r="95" spans="1:34" ht="15" customHeight="1" x14ac:dyDescent="0.25">
      <c r="A95" s="20" t="s">
        <v>121</v>
      </c>
      <c r="B95" s="26" t="s">
        <v>122</v>
      </c>
      <c r="C95" s="27">
        <v>0.96265100000000003</v>
      </c>
      <c r="D95" s="27">
        <v>0.95564899999999997</v>
      </c>
      <c r="E95" s="27">
        <v>0.94815899999999997</v>
      </c>
      <c r="F95" s="27">
        <v>0.94050199999999995</v>
      </c>
      <c r="G95" s="27">
        <v>0.93337499999999995</v>
      </c>
      <c r="H95" s="27">
        <v>0.92628299999999997</v>
      </c>
      <c r="I95" s="27">
        <v>0.91907399999999995</v>
      </c>
      <c r="J95" s="27">
        <v>0.91198000000000001</v>
      </c>
      <c r="K95" s="27">
        <v>0.90505999999999998</v>
      </c>
      <c r="L95" s="27">
        <v>0.89827500000000005</v>
      </c>
      <c r="M95" s="27">
        <v>0.89138700000000004</v>
      </c>
      <c r="N95" s="27">
        <v>0.88481200000000004</v>
      </c>
      <c r="O95" s="27">
        <v>0.87848999999999999</v>
      </c>
      <c r="P95" s="27">
        <v>0.87230700000000005</v>
      </c>
      <c r="Q95" s="27">
        <v>0.86626300000000001</v>
      </c>
      <c r="R95" s="27">
        <v>0.86038400000000004</v>
      </c>
      <c r="S95" s="27">
        <v>0.85468900000000003</v>
      </c>
      <c r="T95" s="27">
        <v>0.84910799999999997</v>
      </c>
      <c r="U95" s="27">
        <v>0.84362099999999995</v>
      </c>
      <c r="V95" s="27">
        <v>0.83824600000000005</v>
      </c>
      <c r="W95" s="27">
        <v>0.83294999999999997</v>
      </c>
      <c r="X95" s="27">
        <v>0.82772800000000002</v>
      </c>
      <c r="Y95" s="27">
        <v>0.82259899999999997</v>
      </c>
      <c r="Z95" s="27">
        <v>0.81758600000000003</v>
      </c>
      <c r="AA95" s="27">
        <v>0.81264400000000003</v>
      </c>
      <c r="AB95" s="27">
        <v>0.80773600000000001</v>
      </c>
      <c r="AC95" s="27">
        <v>0.80289500000000003</v>
      </c>
      <c r="AD95" s="27">
        <v>0.79809399999999997</v>
      </c>
      <c r="AE95" s="27">
        <v>0.79336399999999996</v>
      </c>
      <c r="AF95" s="27">
        <v>0.78870600000000002</v>
      </c>
      <c r="AG95" s="27">
        <v>0.78414099999999998</v>
      </c>
      <c r="AH95" s="28">
        <v>-6.8129999999999996E-3</v>
      </c>
    </row>
    <row r="97" spans="1:34" ht="12" x14ac:dyDescent="0.2">
      <c r="B97" s="25" t="s">
        <v>93</v>
      </c>
    </row>
    <row r="98" spans="1:34" ht="15" customHeight="1" x14ac:dyDescent="0.25">
      <c r="A98" s="20" t="s">
        <v>123</v>
      </c>
      <c r="B98" s="26" t="s">
        <v>118</v>
      </c>
      <c r="C98" s="27">
        <v>0.98903099999999999</v>
      </c>
      <c r="D98" s="27">
        <v>0.98685699999999998</v>
      </c>
      <c r="E98" s="27">
        <v>0.98438700000000001</v>
      </c>
      <c r="F98" s="27">
        <v>0.98185500000000003</v>
      </c>
      <c r="G98" s="27">
        <v>0.97946</v>
      </c>
      <c r="H98" s="27">
        <v>0.97699400000000003</v>
      </c>
      <c r="I98" s="27">
        <v>0.97443199999999996</v>
      </c>
      <c r="J98" s="27">
        <v>0.97185299999999997</v>
      </c>
      <c r="K98" s="27">
        <v>0.96928099999999995</v>
      </c>
      <c r="L98" s="27">
        <v>0.96671300000000004</v>
      </c>
      <c r="M98" s="27">
        <v>0.96404699999999999</v>
      </c>
      <c r="N98" s="27">
        <v>0.96145899999999995</v>
      </c>
      <c r="O98" s="27">
        <v>0.95892699999999997</v>
      </c>
      <c r="P98" s="27">
        <v>0.95639799999999997</v>
      </c>
      <c r="Q98" s="27">
        <v>0.95388200000000001</v>
      </c>
      <c r="R98" s="27">
        <v>0.95140199999999997</v>
      </c>
      <c r="S98" s="27">
        <v>0.94896000000000003</v>
      </c>
      <c r="T98" s="27">
        <v>0.94652099999999995</v>
      </c>
      <c r="U98" s="27">
        <v>0.94407600000000003</v>
      </c>
      <c r="V98" s="27">
        <v>0.941639</v>
      </c>
      <c r="W98" s="27">
        <v>0.93919600000000003</v>
      </c>
      <c r="X98" s="27">
        <v>0.93674100000000005</v>
      </c>
      <c r="Y98" s="27">
        <v>0.93428699999999998</v>
      </c>
      <c r="Z98" s="27">
        <v>0.93184999999999996</v>
      </c>
      <c r="AA98" s="27">
        <v>0.92942000000000002</v>
      </c>
      <c r="AB98" s="27">
        <v>0.92697499999999999</v>
      </c>
      <c r="AC98" s="27">
        <v>0.92452999999999996</v>
      </c>
      <c r="AD98" s="27">
        <v>0.92206600000000005</v>
      </c>
      <c r="AE98" s="27">
        <v>0.91959999999999997</v>
      </c>
      <c r="AF98" s="27">
        <v>0.91713100000000003</v>
      </c>
      <c r="AG98" s="27">
        <v>0.91467200000000004</v>
      </c>
      <c r="AH98" s="28">
        <v>-2.6020000000000001E-3</v>
      </c>
    </row>
    <row r="99" spans="1:34" ht="15" customHeight="1" x14ac:dyDescent="0.25">
      <c r="A99" s="20" t="s">
        <v>124</v>
      </c>
      <c r="B99" s="26" t="s">
        <v>120</v>
      </c>
      <c r="C99" s="27">
        <v>0.99050800000000006</v>
      </c>
      <c r="D99" s="27">
        <v>0.98360199999999998</v>
      </c>
      <c r="E99" s="27">
        <v>0.98295600000000005</v>
      </c>
      <c r="F99" s="27">
        <v>0.97541999999999995</v>
      </c>
      <c r="G99" s="27">
        <v>0.97588900000000001</v>
      </c>
      <c r="H99" s="27">
        <v>0.98048999999999997</v>
      </c>
      <c r="I99" s="27">
        <v>0.98061799999999999</v>
      </c>
      <c r="J99" s="27">
        <v>0.97965400000000002</v>
      </c>
      <c r="K99" s="27">
        <v>0.978653</v>
      </c>
      <c r="L99" s="27">
        <v>0.97759600000000002</v>
      </c>
      <c r="M99" s="27">
        <v>0.97713799999999995</v>
      </c>
      <c r="N99" s="27">
        <v>0.976661</v>
      </c>
      <c r="O99" s="27">
        <v>0.97563900000000003</v>
      </c>
      <c r="P99" s="27">
        <v>0.97499499999999995</v>
      </c>
      <c r="Q99" s="27">
        <v>0.97484099999999996</v>
      </c>
      <c r="R99" s="27">
        <v>0.97460100000000005</v>
      </c>
      <c r="S99" s="27">
        <v>0.97419500000000003</v>
      </c>
      <c r="T99" s="27">
        <v>0.97425300000000004</v>
      </c>
      <c r="U99" s="27">
        <v>0.97450999999999999</v>
      </c>
      <c r="V99" s="27">
        <v>0.97514500000000004</v>
      </c>
      <c r="W99" s="27">
        <v>0.97466299999999995</v>
      </c>
      <c r="X99" s="27">
        <v>0.97435000000000005</v>
      </c>
      <c r="Y99" s="27">
        <v>0.97473600000000005</v>
      </c>
      <c r="Z99" s="27">
        <v>0.97458599999999995</v>
      </c>
      <c r="AA99" s="27">
        <v>0.97345400000000004</v>
      </c>
      <c r="AB99" s="27">
        <v>0.97227200000000003</v>
      </c>
      <c r="AC99" s="27">
        <v>0.97086300000000003</v>
      </c>
      <c r="AD99" s="27">
        <v>0.97048299999999998</v>
      </c>
      <c r="AE99" s="27">
        <v>0.97045099999999995</v>
      </c>
      <c r="AF99" s="27">
        <v>0.97052499999999997</v>
      </c>
      <c r="AG99" s="27">
        <v>0.97056799999999999</v>
      </c>
      <c r="AH99" s="28">
        <v>-6.78E-4</v>
      </c>
    </row>
    <row r="100" spans="1:34" ht="15" customHeight="1" x14ac:dyDescent="0.25">
      <c r="A100" s="20" t="s">
        <v>125</v>
      </c>
      <c r="B100" s="26" t="s">
        <v>122</v>
      </c>
      <c r="C100" s="27">
        <v>0.989178</v>
      </c>
      <c r="D100" s="27">
        <v>0.98706099999999997</v>
      </c>
      <c r="E100" s="27">
        <v>0.98470000000000002</v>
      </c>
      <c r="F100" s="27">
        <v>0.98225200000000001</v>
      </c>
      <c r="G100" s="27">
        <v>0.97997699999999999</v>
      </c>
      <c r="H100" s="27">
        <v>0.977719</v>
      </c>
      <c r="I100" s="27">
        <v>0.97541100000000003</v>
      </c>
      <c r="J100" s="27">
        <v>0.97311599999999998</v>
      </c>
      <c r="K100" s="27">
        <v>0.97085200000000005</v>
      </c>
      <c r="L100" s="27">
        <v>0.968615</v>
      </c>
      <c r="M100" s="27">
        <v>0.96631999999999996</v>
      </c>
      <c r="N100" s="27">
        <v>0.96411800000000003</v>
      </c>
      <c r="O100" s="27">
        <v>0.96198600000000001</v>
      </c>
      <c r="P100" s="27">
        <v>0.95987800000000001</v>
      </c>
      <c r="Q100" s="27">
        <v>0.95780200000000004</v>
      </c>
      <c r="R100" s="27">
        <v>0.95578099999999999</v>
      </c>
      <c r="S100" s="27">
        <v>0.95381000000000005</v>
      </c>
      <c r="T100" s="27">
        <v>0.95186300000000001</v>
      </c>
      <c r="U100" s="27">
        <v>0.949932</v>
      </c>
      <c r="V100" s="27">
        <v>0.94803199999999999</v>
      </c>
      <c r="W100" s="27">
        <v>0.94614399999999999</v>
      </c>
      <c r="X100" s="27">
        <v>0.94426200000000005</v>
      </c>
      <c r="Y100" s="27">
        <v>0.94240299999999999</v>
      </c>
      <c r="Z100" s="27">
        <v>0.94057599999999997</v>
      </c>
      <c r="AA100" s="27">
        <v>0.93876700000000002</v>
      </c>
      <c r="AB100" s="27">
        <v>0.93695700000000004</v>
      </c>
      <c r="AC100" s="27">
        <v>0.93515199999999998</v>
      </c>
      <c r="AD100" s="27">
        <v>0.93334600000000001</v>
      </c>
      <c r="AE100" s="27">
        <v>0.93155399999999999</v>
      </c>
      <c r="AF100" s="27">
        <v>0.92977500000000002</v>
      </c>
      <c r="AG100" s="27">
        <v>0.92802200000000001</v>
      </c>
      <c r="AH100" s="28">
        <v>-2.1250000000000002E-3</v>
      </c>
    </row>
    <row r="102" spans="1:34" ht="15" customHeight="1" x14ac:dyDescent="0.2">
      <c r="B102" s="25" t="s">
        <v>126</v>
      </c>
    </row>
    <row r="103" spans="1:34" ht="15" customHeight="1" x14ac:dyDescent="0.2">
      <c r="B103" s="25" t="s">
        <v>127</v>
      </c>
    </row>
    <row r="104" spans="1:34" ht="12" x14ac:dyDescent="0.2">
      <c r="B104" s="25" t="s">
        <v>128</v>
      </c>
    </row>
    <row r="105" spans="1:34" ht="15" customHeight="1" x14ac:dyDescent="0.25">
      <c r="A105" s="20" t="s">
        <v>129</v>
      </c>
      <c r="B105" s="26" t="s">
        <v>130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1.9999999999999999E-6</v>
      </c>
      <c r="R105" s="27">
        <v>5.0000000000000004E-6</v>
      </c>
      <c r="S105" s="27">
        <v>1.1E-5</v>
      </c>
      <c r="T105" s="27">
        <v>2.0999999999999999E-5</v>
      </c>
      <c r="U105" s="27">
        <v>4.1999999999999998E-5</v>
      </c>
      <c r="V105" s="27">
        <v>7.8999999999999996E-5</v>
      </c>
      <c r="W105" s="27">
        <v>1.4899999999999999E-4</v>
      </c>
      <c r="X105" s="27">
        <v>2.7500000000000002E-4</v>
      </c>
      <c r="Y105" s="27">
        <v>4.0099999999999999E-4</v>
      </c>
      <c r="Z105" s="27">
        <v>5.2899999999999996E-4</v>
      </c>
      <c r="AA105" s="27">
        <v>6.5700000000000003E-4</v>
      </c>
      <c r="AB105" s="27">
        <v>7.8600000000000002E-4</v>
      </c>
      <c r="AC105" s="27">
        <v>9.1600000000000004E-4</v>
      </c>
      <c r="AD105" s="27">
        <v>1.047E-3</v>
      </c>
      <c r="AE105" s="27">
        <v>1.178E-3</v>
      </c>
      <c r="AF105" s="27">
        <v>1.31E-3</v>
      </c>
      <c r="AG105" s="27">
        <v>1.4419999999999999E-3</v>
      </c>
      <c r="AH105" s="28" t="s">
        <v>131</v>
      </c>
    </row>
    <row r="106" spans="1:34" s="42" customFormat="1" ht="15" customHeight="1" x14ac:dyDescent="0.25">
      <c r="A106" s="38" t="s">
        <v>132</v>
      </c>
      <c r="B106" s="39" t="s">
        <v>133</v>
      </c>
      <c r="C106" s="40">
        <v>18.317457000000001</v>
      </c>
      <c r="D106" s="40">
        <v>21.084343000000001</v>
      </c>
      <c r="E106" s="40">
        <v>23.516522999999999</v>
      </c>
      <c r="F106" s="40">
        <v>25.894663000000001</v>
      </c>
      <c r="G106" s="40">
        <v>28.233685000000001</v>
      </c>
      <c r="H106" s="40">
        <v>30.602914999999999</v>
      </c>
      <c r="I106" s="40">
        <v>33.043982999999997</v>
      </c>
      <c r="J106" s="40">
        <v>35.500655999999999</v>
      </c>
      <c r="K106" s="40">
        <v>37.989353000000001</v>
      </c>
      <c r="L106" s="40">
        <v>40.496803</v>
      </c>
      <c r="M106" s="40">
        <v>43.066375999999998</v>
      </c>
      <c r="N106" s="40">
        <v>45.709667000000003</v>
      </c>
      <c r="O106" s="40">
        <v>48.418140000000001</v>
      </c>
      <c r="P106" s="40">
        <v>51.178306999999997</v>
      </c>
      <c r="Q106" s="40">
        <v>54.011135000000003</v>
      </c>
      <c r="R106" s="40">
        <v>56.892811000000002</v>
      </c>
      <c r="S106" s="40">
        <v>59.839118999999997</v>
      </c>
      <c r="T106" s="40">
        <v>62.829639</v>
      </c>
      <c r="U106" s="40">
        <v>65.8797</v>
      </c>
      <c r="V106" s="40">
        <v>68.974991000000003</v>
      </c>
      <c r="W106" s="40">
        <v>72.148323000000005</v>
      </c>
      <c r="X106" s="40">
        <v>75.381859000000006</v>
      </c>
      <c r="Y106" s="40">
        <v>78.697502</v>
      </c>
      <c r="Z106" s="40">
        <v>82.109238000000005</v>
      </c>
      <c r="AA106" s="40">
        <v>85.603210000000004</v>
      </c>
      <c r="AB106" s="40">
        <v>89.215485000000001</v>
      </c>
      <c r="AC106" s="40">
        <v>92.923705999999996</v>
      </c>
      <c r="AD106" s="40">
        <v>96.717796000000007</v>
      </c>
      <c r="AE106" s="40">
        <v>100.63557400000001</v>
      </c>
      <c r="AF106" s="40">
        <v>104.64640799999999</v>
      </c>
      <c r="AG106" s="40">
        <v>108.747871</v>
      </c>
      <c r="AH106" s="41">
        <v>6.1171000000000003E-2</v>
      </c>
    </row>
    <row r="107" spans="1:34" ht="15" customHeight="1" x14ac:dyDescent="0.25">
      <c r="A107" s="20" t="s">
        <v>134</v>
      </c>
      <c r="B107" s="26" t="s">
        <v>135</v>
      </c>
      <c r="C107" s="31">
        <v>1.4232E-2</v>
      </c>
      <c r="D107" s="31">
        <v>1.4232E-2</v>
      </c>
      <c r="E107" s="31">
        <v>1.4232E-2</v>
      </c>
      <c r="F107" s="31">
        <v>1.4232E-2</v>
      </c>
      <c r="G107" s="31">
        <v>1.4232E-2</v>
      </c>
      <c r="H107" s="31">
        <v>1.4232E-2</v>
      </c>
      <c r="I107" s="31">
        <v>1.4232E-2</v>
      </c>
      <c r="J107" s="31">
        <v>1.4232E-2</v>
      </c>
      <c r="K107" s="31">
        <v>1.4232E-2</v>
      </c>
      <c r="L107" s="31">
        <v>1.4232E-2</v>
      </c>
      <c r="M107" s="31">
        <v>1.4232E-2</v>
      </c>
      <c r="N107" s="31">
        <v>1.4232E-2</v>
      </c>
      <c r="O107" s="31">
        <v>1.4233000000000001E-2</v>
      </c>
      <c r="P107" s="31">
        <v>1.4233000000000001E-2</v>
      </c>
      <c r="Q107" s="31">
        <v>1.4236E-2</v>
      </c>
      <c r="R107" s="31">
        <v>1.4241999999999999E-2</v>
      </c>
      <c r="S107" s="31">
        <v>1.4253999999999999E-2</v>
      </c>
      <c r="T107" s="31">
        <v>1.4274999999999999E-2</v>
      </c>
      <c r="U107" s="31">
        <v>1.4317E-2</v>
      </c>
      <c r="V107" s="31">
        <v>1.4390999999999999E-2</v>
      </c>
      <c r="W107" s="31">
        <v>1.453E-2</v>
      </c>
      <c r="X107" s="31">
        <v>1.4782E-2</v>
      </c>
      <c r="Y107" s="31">
        <v>1.5035E-2</v>
      </c>
      <c r="Z107" s="31">
        <v>1.529E-2</v>
      </c>
      <c r="AA107" s="31">
        <v>1.5546000000000001E-2</v>
      </c>
      <c r="AB107" s="31">
        <v>1.5805E-2</v>
      </c>
      <c r="AC107" s="31">
        <v>1.6064999999999999E-2</v>
      </c>
      <c r="AD107" s="31">
        <v>1.6326E-2</v>
      </c>
      <c r="AE107" s="31">
        <v>1.6587999999999999E-2</v>
      </c>
      <c r="AF107" s="31">
        <v>1.6851999999999999E-2</v>
      </c>
      <c r="AG107" s="31">
        <v>1.7117E-2</v>
      </c>
      <c r="AH107" s="28">
        <v>6.1710000000000003E-3</v>
      </c>
    </row>
    <row r="108" spans="1:34" ht="15" customHeight="1" x14ac:dyDescent="0.25">
      <c r="A108" s="20" t="s">
        <v>136</v>
      </c>
      <c r="B108" s="26" t="s">
        <v>137</v>
      </c>
      <c r="C108" s="31">
        <v>18.331689999999998</v>
      </c>
      <c r="D108" s="31">
        <v>21.098576000000001</v>
      </c>
      <c r="E108" s="31">
        <v>23.530756</v>
      </c>
      <c r="F108" s="31">
        <v>25.908895000000001</v>
      </c>
      <c r="G108" s="31">
        <v>28.247917000000001</v>
      </c>
      <c r="H108" s="31">
        <v>30.617146999999999</v>
      </c>
      <c r="I108" s="31">
        <v>33.058216000000002</v>
      </c>
      <c r="J108" s="31">
        <v>35.514888999999997</v>
      </c>
      <c r="K108" s="31">
        <v>38.003585999999999</v>
      </c>
      <c r="L108" s="31">
        <v>40.511035999999997</v>
      </c>
      <c r="M108" s="31">
        <v>43.080607999999998</v>
      </c>
      <c r="N108" s="31">
        <v>45.7239</v>
      </c>
      <c r="O108" s="31">
        <v>48.432372999999998</v>
      </c>
      <c r="P108" s="31">
        <v>51.192538999999996</v>
      </c>
      <c r="Q108" s="31">
        <v>54.025374999999997</v>
      </c>
      <c r="R108" s="31">
        <v>56.907055</v>
      </c>
      <c r="S108" s="31">
        <v>59.853382000000003</v>
      </c>
      <c r="T108" s="31">
        <v>62.843936999999997</v>
      </c>
      <c r="U108" s="31">
        <v>65.894065999999995</v>
      </c>
      <c r="V108" s="31">
        <v>68.989456000000004</v>
      </c>
      <c r="W108" s="31">
        <v>72.162993999999998</v>
      </c>
      <c r="X108" s="31">
        <v>75.396912</v>
      </c>
      <c r="Y108" s="31">
        <v>78.712943999999993</v>
      </c>
      <c r="Z108" s="31">
        <v>82.125052999999994</v>
      </c>
      <c r="AA108" s="31">
        <v>85.619415000000004</v>
      </c>
      <c r="AB108" s="31">
        <v>89.232078999999999</v>
      </c>
      <c r="AC108" s="31">
        <v>92.940689000000006</v>
      </c>
      <c r="AD108" s="31">
        <v>96.735168000000002</v>
      </c>
      <c r="AE108" s="31">
        <v>100.653336</v>
      </c>
      <c r="AF108" s="31">
        <v>104.664574</v>
      </c>
      <c r="AG108" s="31">
        <v>108.766434</v>
      </c>
      <c r="AH108" s="28">
        <v>6.1149000000000002E-2</v>
      </c>
    </row>
    <row r="109" spans="1:34" ht="15" customHeight="1" x14ac:dyDescent="0.2">
      <c r="B109" s="25" t="s">
        <v>138</v>
      </c>
    </row>
    <row r="110" spans="1:34" s="47" customFormat="1" x14ac:dyDescent="0.25">
      <c r="A110" s="43" t="s">
        <v>139</v>
      </c>
      <c r="B110" s="44" t="s">
        <v>130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9.9999999999999995E-7</v>
      </c>
      <c r="Q110" s="45">
        <v>5.0000000000000004E-6</v>
      </c>
      <c r="R110" s="45">
        <v>1.4E-5</v>
      </c>
      <c r="S110" s="45">
        <v>3.0000000000000001E-5</v>
      </c>
      <c r="T110" s="45">
        <v>6.0000000000000002E-5</v>
      </c>
      <c r="U110" s="45">
        <v>1.18E-4</v>
      </c>
      <c r="V110" s="45">
        <v>2.22E-4</v>
      </c>
      <c r="W110" s="45">
        <v>4.15E-4</v>
      </c>
      <c r="X110" s="45">
        <v>7.67E-4</v>
      </c>
      <c r="Y110" s="45">
        <v>1.1199999999999999E-3</v>
      </c>
      <c r="Z110" s="45">
        <v>1.475E-3</v>
      </c>
      <c r="AA110" s="45">
        <v>1.833E-3</v>
      </c>
      <c r="AB110" s="45">
        <v>2.1940000000000002E-3</v>
      </c>
      <c r="AC110" s="45">
        <v>2.5569999999999998E-3</v>
      </c>
      <c r="AD110" s="45">
        <v>2.9199999999999999E-3</v>
      </c>
      <c r="AE110" s="45">
        <v>3.2859999999999999E-3</v>
      </c>
      <c r="AF110" s="45">
        <v>3.6549999999999998E-3</v>
      </c>
      <c r="AG110" s="45">
        <v>4.0239999999999998E-3</v>
      </c>
      <c r="AH110" s="46" t="s">
        <v>131</v>
      </c>
    </row>
    <row r="111" spans="1:34" s="42" customFormat="1" ht="15" customHeight="1" x14ac:dyDescent="0.25">
      <c r="A111" s="38" t="s">
        <v>140</v>
      </c>
      <c r="B111" s="39" t="s">
        <v>133</v>
      </c>
      <c r="C111" s="40">
        <v>27.108371999999999</v>
      </c>
      <c r="D111" s="40">
        <v>31.215744000000001</v>
      </c>
      <c r="E111" s="40">
        <v>34.788094000000001</v>
      </c>
      <c r="F111" s="40">
        <v>38.276352000000003</v>
      </c>
      <c r="G111" s="40">
        <v>41.703795999999997</v>
      </c>
      <c r="H111" s="40">
        <v>45.180264000000001</v>
      </c>
      <c r="I111" s="40">
        <v>48.771351000000003</v>
      </c>
      <c r="J111" s="40">
        <v>52.388221999999999</v>
      </c>
      <c r="K111" s="40">
        <v>56.057406999999998</v>
      </c>
      <c r="L111" s="40">
        <v>59.757607</v>
      </c>
      <c r="M111" s="40">
        <v>63.557827000000003</v>
      </c>
      <c r="N111" s="40">
        <v>67.476478999999998</v>
      </c>
      <c r="O111" s="40">
        <v>71.500702000000004</v>
      </c>
      <c r="P111" s="40">
        <v>75.608688000000001</v>
      </c>
      <c r="Q111" s="40">
        <v>79.834709000000004</v>
      </c>
      <c r="R111" s="40">
        <v>84.139983999999998</v>
      </c>
      <c r="S111" s="40">
        <v>88.550430000000006</v>
      </c>
      <c r="T111" s="40">
        <v>93.033073000000002</v>
      </c>
      <c r="U111" s="40">
        <v>97.612778000000006</v>
      </c>
      <c r="V111" s="40">
        <v>102.266693</v>
      </c>
      <c r="W111" s="40">
        <v>107.04759199999999</v>
      </c>
      <c r="X111" s="40">
        <v>111.92656700000001</v>
      </c>
      <c r="Y111" s="40">
        <v>116.938721</v>
      </c>
      <c r="Z111" s="40">
        <v>122.10702499999999</v>
      </c>
      <c r="AA111" s="40">
        <v>127.408951</v>
      </c>
      <c r="AB111" s="40">
        <v>132.90258800000001</v>
      </c>
      <c r="AC111" s="40">
        <v>138.55166600000001</v>
      </c>
      <c r="AD111" s="40">
        <v>144.34007299999999</v>
      </c>
      <c r="AE111" s="40">
        <v>150.32884200000001</v>
      </c>
      <c r="AF111" s="40">
        <v>156.46839900000001</v>
      </c>
      <c r="AG111" s="40">
        <v>162.754898</v>
      </c>
      <c r="AH111" s="41">
        <v>6.1567999999999998E-2</v>
      </c>
    </row>
    <row r="112" spans="1:34" ht="15" customHeight="1" x14ac:dyDescent="0.25">
      <c r="A112" s="20" t="s">
        <v>141</v>
      </c>
      <c r="B112" s="26" t="s">
        <v>135</v>
      </c>
      <c r="C112" s="31">
        <v>1.8546E-2</v>
      </c>
      <c r="D112" s="31">
        <v>1.8546E-2</v>
      </c>
      <c r="E112" s="31">
        <v>1.8546E-2</v>
      </c>
      <c r="F112" s="31">
        <v>1.8546E-2</v>
      </c>
      <c r="G112" s="31">
        <v>1.8546E-2</v>
      </c>
      <c r="H112" s="31">
        <v>1.8546E-2</v>
      </c>
      <c r="I112" s="31">
        <v>1.8546E-2</v>
      </c>
      <c r="J112" s="31">
        <v>1.8546E-2</v>
      </c>
      <c r="K112" s="31">
        <v>1.8546E-2</v>
      </c>
      <c r="L112" s="31">
        <v>1.8546E-2</v>
      </c>
      <c r="M112" s="31">
        <v>1.8546E-2</v>
      </c>
      <c r="N112" s="31">
        <v>1.8546E-2</v>
      </c>
      <c r="O112" s="31">
        <v>1.8546E-2</v>
      </c>
      <c r="P112" s="31">
        <v>1.8547000000000001E-2</v>
      </c>
      <c r="Q112" s="31">
        <v>1.8550000000000001E-2</v>
      </c>
      <c r="R112" s="31">
        <v>1.8556E-2</v>
      </c>
      <c r="S112" s="31">
        <v>1.8568000000000001E-2</v>
      </c>
      <c r="T112" s="31">
        <v>1.8589999999999999E-2</v>
      </c>
      <c r="U112" s="31">
        <v>1.8631999999999999E-2</v>
      </c>
      <c r="V112" s="31">
        <v>1.8709E-2</v>
      </c>
      <c r="W112" s="31">
        <v>1.8851E-2</v>
      </c>
      <c r="X112" s="31">
        <v>1.9109999999999999E-2</v>
      </c>
      <c r="Y112" s="31">
        <v>1.9369999999999998E-2</v>
      </c>
      <c r="Z112" s="31">
        <v>1.9630999999999999E-2</v>
      </c>
      <c r="AA112" s="31">
        <v>1.9893000000000001E-2</v>
      </c>
      <c r="AB112" s="31">
        <v>2.0157999999999999E-2</v>
      </c>
      <c r="AC112" s="31">
        <v>2.0424999999999999E-2</v>
      </c>
      <c r="AD112" s="31">
        <v>2.0691000000000001E-2</v>
      </c>
      <c r="AE112" s="31">
        <v>2.0958999999999998E-2</v>
      </c>
      <c r="AF112" s="31">
        <v>2.1229000000000001E-2</v>
      </c>
      <c r="AG112" s="31">
        <v>2.1499000000000001E-2</v>
      </c>
      <c r="AH112" s="28">
        <v>4.9379999999999997E-3</v>
      </c>
    </row>
    <row r="113" spans="1:34" ht="15" customHeight="1" x14ac:dyDescent="0.25">
      <c r="A113" s="20" t="s">
        <v>142</v>
      </c>
      <c r="B113" s="26" t="s">
        <v>137</v>
      </c>
      <c r="C113" s="31">
        <v>27.126916999999999</v>
      </c>
      <c r="D113" s="31">
        <v>31.234289</v>
      </c>
      <c r="E113" s="31">
        <v>34.806640999999999</v>
      </c>
      <c r="F113" s="31">
        <v>38.294899000000001</v>
      </c>
      <c r="G113" s="31">
        <v>41.722343000000002</v>
      </c>
      <c r="H113" s="31">
        <v>45.198810999999999</v>
      </c>
      <c r="I113" s="31">
        <v>48.789898000000001</v>
      </c>
      <c r="J113" s="31">
        <v>52.406768999999997</v>
      </c>
      <c r="K113" s="31">
        <v>56.075954000000003</v>
      </c>
      <c r="L113" s="31">
        <v>59.776153999999998</v>
      </c>
      <c r="M113" s="31">
        <v>63.576374000000001</v>
      </c>
      <c r="N113" s="31">
        <v>67.495025999999996</v>
      </c>
      <c r="O113" s="31">
        <v>71.519249000000002</v>
      </c>
      <c r="P113" s="31">
        <v>75.627234999999999</v>
      </c>
      <c r="Q113" s="31">
        <v>79.853263999999996</v>
      </c>
      <c r="R113" s="31">
        <v>84.158553999999995</v>
      </c>
      <c r="S113" s="31">
        <v>88.569030999999995</v>
      </c>
      <c r="T113" s="31">
        <v>93.051727</v>
      </c>
      <c r="U113" s="31">
        <v>97.631523000000001</v>
      </c>
      <c r="V113" s="31">
        <v>102.285622</v>
      </c>
      <c r="W113" s="31">
        <v>107.066856</v>
      </c>
      <c r="X113" s="31">
        <v>111.946442</v>
      </c>
      <c r="Y113" s="31">
        <v>116.95921300000001</v>
      </c>
      <c r="Z113" s="31">
        <v>122.128128</v>
      </c>
      <c r="AA113" s="31">
        <v>127.430672</v>
      </c>
      <c r="AB113" s="31">
        <v>132.92494199999999</v>
      </c>
      <c r="AC113" s="31">
        <v>138.57466099999999</v>
      </c>
      <c r="AD113" s="31">
        <v>144.36367799999999</v>
      </c>
      <c r="AE113" s="31">
        <v>150.35308800000001</v>
      </c>
      <c r="AF113" s="31">
        <v>156.49328600000001</v>
      </c>
      <c r="AG113" s="31">
        <v>162.78042600000001</v>
      </c>
      <c r="AH113" s="28">
        <v>6.1549E-2</v>
      </c>
    </row>
    <row r="114" spans="1:34" ht="12" x14ac:dyDescent="0.2">
      <c r="B114" s="25" t="s">
        <v>143</v>
      </c>
    </row>
    <row r="115" spans="1:34" ht="15" customHeight="1" x14ac:dyDescent="0.25">
      <c r="A115" s="20" t="s">
        <v>144</v>
      </c>
      <c r="B115" s="26" t="s">
        <v>145</v>
      </c>
      <c r="C115" s="31">
        <v>4.2281009999999997</v>
      </c>
      <c r="D115" s="31">
        <v>5.0213380000000001</v>
      </c>
      <c r="E115" s="31">
        <v>5.7924220000000002</v>
      </c>
      <c r="F115" s="31">
        <v>6.5586409999999997</v>
      </c>
      <c r="G115" s="31">
        <v>7.3108329999999997</v>
      </c>
      <c r="H115" s="31">
        <v>8.0868610000000007</v>
      </c>
      <c r="I115" s="31">
        <v>8.9040859999999995</v>
      </c>
      <c r="J115" s="31">
        <v>9.7290949999999992</v>
      </c>
      <c r="K115" s="31">
        <v>10.578289</v>
      </c>
      <c r="L115" s="31">
        <v>11.434063999999999</v>
      </c>
      <c r="M115" s="31">
        <v>12.326750000000001</v>
      </c>
      <c r="N115" s="31">
        <v>13.25057</v>
      </c>
      <c r="O115" s="31">
        <v>14.213450999999999</v>
      </c>
      <c r="P115" s="31">
        <v>15.196372999999999</v>
      </c>
      <c r="Q115" s="31">
        <v>16.220752999999998</v>
      </c>
      <c r="R115" s="31">
        <v>17.261377</v>
      </c>
      <c r="S115" s="31">
        <v>18.338630999999999</v>
      </c>
      <c r="T115" s="31">
        <v>19.42831</v>
      </c>
      <c r="U115" s="31">
        <v>20.551067</v>
      </c>
      <c r="V115" s="31">
        <v>21.68573</v>
      </c>
      <c r="W115" s="31">
        <v>22.863507999999999</v>
      </c>
      <c r="X115" s="31">
        <v>24.060963000000001</v>
      </c>
      <c r="Y115" s="31">
        <v>25.287199000000001</v>
      </c>
      <c r="Z115" s="31">
        <v>26.563316</v>
      </c>
      <c r="AA115" s="31">
        <v>27.865891999999999</v>
      </c>
      <c r="AB115" s="31">
        <v>29.228740999999999</v>
      </c>
      <c r="AC115" s="31">
        <v>30.623450999999999</v>
      </c>
      <c r="AD115" s="31">
        <v>32.044162999999998</v>
      </c>
      <c r="AE115" s="31">
        <v>33.525517000000001</v>
      </c>
      <c r="AF115" s="31">
        <v>35.033732999999998</v>
      </c>
      <c r="AG115" s="31">
        <v>36.565852999999997</v>
      </c>
      <c r="AH115" s="28">
        <v>7.4561000000000002E-2</v>
      </c>
    </row>
    <row r="116" spans="1:34" ht="15" customHeight="1" x14ac:dyDescent="0.25">
      <c r="A116" s="20" t="s">
        <v>146</v>
      </c>
      <c r="B116" s="26" t="s">
        <v>147</v>
      </c>
      <c r="C116" s="31">
        <v>22.898817000000001</v>
      </c>
      <c r="D116" s="31">
        <v>26.212952000000001</v>
      </c>
      <c r="E116" s="31">
        <v>29.014215</v>
      </c>
      <c r="F116" s="31">
        <v>31.736253999999999</v>
      </c>
      <c r="G116" s="31">
        <v>34.411507</v>
      </c>
      <c r="H116" s="31">
        <v>37.111946000000003</v>
      </c>
      <c r="I116" s="31">
        <v>39.885810999999997</v>
      </c>
      <c r="J116" s="31">
        <v>42.677672999999999</v>
      </c>
      <c r="K116" s="31">
        <v>45.497664999999998</v>
      </c>
      <c r="L116" s="31">
        <v>48.342086999999999</v>
      </c>
      <c r="M116" s="31">
        <v>51.249622000000002</v>
      </c>
      <c r="N116" s="31">
        <v>54.244453</v>
      </c>
      <c r="O116" s="31">
        <v>57.305798000000003</v>
      </c>
      <c r="P116" s="31">
        <v>60.430858999999998</v>
      </c>
      <c r="Q116" s="31">
        <v>63.632514999999998</v>
      </c>
      <c r="R116" s="31">
        <v>66.897171</v>
      </c>
      <c r="S116" s="31">
        <v>70.230400000000003</v>
      </c>
      <c r="T116" s="31">
        <v>73.623405000000005</v>
      </c>
      <c r="U116" s="31">
        <v>77.080460000000002</v>
      </c>
      <c r="V116" s="31">
        <v>80.599891999999997</v>
      </c>
      <c r="W116" s="31">
        <v>84.203354000000004</v>
      </c>
      <c r="X116" s="31">
        <v>87.885482999999994</v>
      </c>
      <c r="Y116" s="31">
        <v>91.672004999999999</v>
      </c>
      <c r="Z116" s="31">
        <v>95.564812000000003</v>
      </c>
      <c r="AA116" s="31">
        <v>99.564789000000005</v>
      </c>
      <c r="AB116" s="31">
        <v>103.69620500000001</v>
      </c>
      <c r="AC116" s="31">
        <v>107.95120199999999</v>
      </c>
      <c r="AD116" s="31">
        <v>112.31952699999999</v>
      </c>
      <c r="AE116" s="31">
        <v>116.82757599999999</v>
      </c>
      <c r="AF116" s="31">
        <v>121.459549</v>
      </c>
      <c r="AG116" s="31">
        <v>126.214561</v>
      </c>
      <c r="AH116" s="28">
        <v>5.8546000000000001E-2</v>
      </c>
    </row>
    <row r="117" spans="1:34" ht="15" customHeight="1" x14ac:dyDescent="0.2">
      <c r="B117" s="25" t="s">
        <v>148</v>
      </c>
    </row>
    <row r="118" spans="1:34" ht="15" customHeight="1" x14ac:dyDescent="0.25">
      <c r="A118" s="20" t="s">
        <v>149</v>
      </c>
      <c r="B118" s="26" t="s">
        <v>130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3.0000000000000001E-6</v>
      </c>
      <c r="P118" s="32">
        <v>9.0000000000000002E-6</v>
      </c>
      <c r="Q118" s="32">
        <v>4.1999999999999998E-5</v>
      </c>
      <c r="R118" s="32">
        <v>1.0399999999999999E-4</v>
      </c>
      <c r="S118" s="32">
        <v>2.2800000000000001E-4</v>
      </c>
      <c r="T118" s="32">
        <v>4.5899999999999999E-4</v>
      </c>
      <c r="U118" s="32">
        <v>8.9899999999999995E-4</v>
      </c>
      <c r="V118" s="32">
        <v>1.6869999999999999E-3</v>
      </c>
      <c r="W118" s="32">
        <v>3.153E-3</v>
      </c>
      <c r="X118" s="32">
        <v>5.8149999999999999E-3</v>
      </c>
      <c r="Y118" s="32">
        <v>8.4799999999999997E-3</v>
      </c>
      <c r="Z118" s="32">
        <v>1.1155E-2</v>
      </c>
      <c r="AA118" s="32">
        <v>1.3845E-2</v>
      </c>
      <c r="AB118" s="32">
        <v>1.6552000000000001E-2</v>
      </c>
      <c r="AC118" s="32">
        <v>1.9268E-2</v>
      </c>
      <c r="AD118" s="32">
        <v>2.1982999999999999E-2</v>
      </c>
      <c r="AE118" s="32">
        <v>2.4708999999999998E-2</v>
      </c>
      <c r="AF118" s="32">
        <v>2.7446999999999999E-2</v>
      </c>
      <c r="AG118" s="32">
        <v>3.0190000000000002E-2</v>
      </c>
      <c r="AH118" s="28" t="s">
        <v>131</v>
      </c>
    </row>
    <row r="119" spans="1:34" s="47" customFormat="1" ht="15" customHeight="1" x14ac:dyDescent="0.25">
      <c r="A119" s="43" t="s">
        <v>150</v>
      </c>
      <c r="B119" s="44" t="s">
        <v>133</v>
      </c>
      <c r="C119" s="48">
        <v>224.748413</v>
      </c>
      <c r="D119" s="48">
        <v>259.52951000000002</v>
      </c>
      <c r="E119" s="48">
        <v>289.51034499999997</v>
      </c>
      <c r="F119" s="48">
        <v>315.22586100000001</v>
      </c>
      <c r="G119" s="48">
        <v>341.95782500000001</v>
      </c>
      <c r="H119" s="48">
        <v>364.65490699999998</v>
      </c>
      <c r="I119" s="48">
        <v>389.78845200000001</v>
      </c>
      <c r="J119" s="48">
        <v>417.90271000000001</v>
      </c>
      <c r="K119" s="48">
        <v>446.81738300000001</v>
      </c>
      <c r="L119" s="48">
        <v>474.85968000000003</v>
      </c>
      <c r="M119" s="48">
        <v>507.02349900000002</v>
      </c>
      <c r="N119" s="48">
        <v>537.50622599999997</v>
      </c>
      <c r="O119" s="48">
        <v>566.87408400000004</v>
      </c>
      <c r="P119" s="48">
        <v>597.01336700000002</v>
      </c>
      <c r="Q119" s="48">
        <v>629.14929199999995</v>
      </c>
      <c r="R119" s="48">
        <v>662.30139199999996</v>
      </c>
      <c r="S119" s="48">
        <v>696.74890100000005</v>
      </c>
      <c r="T119" s="48">
        <v>733.66729699999996</v>
      </c>
      <c r="U119" s="48">
        <v>765.23278800000003</v>
      </c>
      <c r="V119" s="48">
        <v>801.81372099999999</v>
      </c>
      <c r="W119" s="48">
        <v>838.75805700000001</v>
      </c>
      <c r="X119" s="48">
        <v>876.30835000000002</v>
      </c>
      <c r="Y119" s="48">
        <v>914.82665999999995</v>
      </c>
      <c r="Z119" s="48">
        <v>953.36914100000001</v>
      </c>
      <c r="AA119" s="48">
        <v>992.79748500000005</v>
      </c>
      <c r="AB119" s="48">
        <v>1031.041138</v>
      </c>
      <c r="AC119" s="48">
        <v>1070.8823239999999</v>
      </c>
      <c r="AD119" s="48">
        <v>1114.576294</v>
      </c>
      <c r="AE119" s="48">
        <v>1155.9357910000001</v>
      </c>
      <c r="AF119" s="48">
        <v>1196.9060059999999</v>
      </c>
      <c r="AG119" s="48">
        <v>1241.6982419999999</v>
      </c>
      <c r="AH119" s="46">
        <v>5.8630000000000002E-2</v>
      </c>
    </row>
    <row r="120" spans="1:34" x14ac:dyDescent="0.25">
      <c r="A120" s="20" t="s">
        <v>151</v>
      </c>
      <c r="B120" s="26" t="s">
        <v>135</v>
      </c>
      <c r="C120" s="31">
        <v>0.17232</v>
      </c>
      <c r="D120" s="31">
        <v>0.173653</v>
      </c>
      <c r="E120" s="31">
        <v>0.17324300000000001</v>
      </c>
      <c r="F120" s="31">
        <v>0.170738</v>
      </c>
      <c r="G120" s="31">
        <v>0.17019500000000001</v>
      </c>
      <c r="H120" s="31">
        <v>0.16525300000000001</v>
      </c>
      <c r="I120" s="31">
        <v>0.163936</v>
      </c>
      <c r="J120" s="31">
        <v>0.16298799999999999</v>
      </c>
      <c r="K120" s="31">
        <v>0.1628</v>
      </c>
      <c r="L120" s="31">
        <v>0.162434</v>
      </c>
      <c r="M120" s="31">
        <v>0.16234299999999999</v>
      </c>
      <c r="N120" s="31">
        <v>0.16192000000000001</v>
      </c>
      <c r="O120" s="31">
        <v>0.16159000000000001</v>
      </c>
      <c r="P120" s="31">
        <v>0.16122</v>
      </c>
      <c r="Q120" s="31">
        <v>0.16101299999999999</v>
      </c>
      <c r="R120" s="31">
        <v>0.16069600000000001</v>
      </c>
      <c r="S120" s="31">
        <v>0.160609</v>
      </c>
      <c r="T120" s="31">
        <v>0.16059599999999999</v>
      </c>
      <c r="U120" s="31">
        <v>0.16033500000000001</v>
      </c>
      <c r="V120" s="31">
        <v>0.16078700000000001</v>
      </c>
      <c r="W120" s="31">
        <v>0.161716</v>
      </c>
      <c r="X120" s="31">
        <v>0.163496</v>
      </c>
      <c r="Y120" s="31">
        <v>0.16536200000000001</v>
      </c>
      <c r="Z120" s="31">
        <v>0.16701199999999999</v>
      </c>
      <c r="AA120" s="31">
        <v>0.16881299999999999</v>
      </c>
      <c r="AB120" s="31">
        <v>0.170381</v>
      </c>
      <c r="AC120" s="31">
        <v>0.17213999999999999</v>
      </c>
      <c r="AD120" s="31">
        <v>0.17400599999999999</v>
      </c>
      <c r="AE120" s="31">
        <v>0.17602200000000001</v>
      </c>
      <c r="AF120" s="31">
        <v>0.177785</v>
      </c>
      <c r="AG120" s="31">
        <v>0.17956900000000001</v>
      </c>
      <c r="AH120" s="28">
        <v>1.374E-3</v>
      </c>
    </row>
    <row r="121" spans="1:34" ht="15" customHeight="1" x14ac:dyDescent="0.25">
      <c r="A121" s="20" t="s">
        <v>152</v>
      </c>
      <c r="B121" s="26" t="s">
        <v>137</v>
      </c>
      <c r="C121" s="31">
        <v>224.92073099999999</v>
      </c>
      <c r="D121" s="31">
        <v>259.70315599999998</v>
      </c>
      <c r="E121" s="31">
        <v>289.68359400000003</v>
      </c>
      <c r="F121" s="31">
        <v>315.39660600000002</v>
      </c>
      <c r="G121" s="31">
        <v>342.12802099999999</v>
      </c>
      <c r="H121" s="31">
        <v>364.82015999999999</v>
      </c>
      <c r="I121" s="31">
        <v>389.95239299999997</v>
      </c>
      <c r="J121" s="31">
        <v>418.06570399999998</v>
      </c>
      <c r="K121" s="31">
        <v>446.98019399999998</v>
      </c>
      <c r="L121" s="31">
        <v>475.02212500000002</v>
      </c>
      <c r="M121" s="31">
        <v>507.18585200000001</v>
      </c>
      <c r="N121" s="31">
        <v>537.66815199999996</v>
      </c>
      <c r="O121" s="31">
        <v>567.03564500000005</v>
      </c>
      <c r="P121" s="31">
        <v>597.17456100000004</v>
      </c>
      <c r="Q121" s="31">
        <v>629.31036400000005</v>
      </c>
      <c r="R121" s="31">
        <v>662.462219</v>
      </c>
      <c r="S121" s="31">
        <v>696.90972899999997</v>
      </c>
      <c r="T121" s="31">
        <v>733.82836899999995</v>
      </c>
      <c r="U121" s="31">
        <v>765.39404300000001</v>
      </c>
      <c r="V121" s="31">
        <v>801.97619599999996</v>
      </c>
      <c r="W121" s="31">
        <v>838.92297399999995</v>
      </c>
      <c r="X121" s="31">
        <v>876.47766100000001</v>
      </c>
      <c r="Y121" s="31">
        <v>915.00048800000002</v>
      </c>
      <c r="Z121" s="31">
        <v>953.54730199999995</v>
      </c>
      <c r="AA121" s="31">
        <v>992.98016399999995</v>
      </c>
      <c r="AB121" s="31">
        <v>1031.228149</v>
      </c>
      <c r="AC121" s="31">
        <v>1071.0737300000001</v>
      </c>
      <c r="AD121" s="31">
        <v>1114.772217</v>
      </c>
      <c r="AE121" s="31">
        <v>1156.136475</v>
      </c>
      <c r="AF121" s="31">
        <v>1197.111206</v>
      </c>
      <c r="AG121" s="31">
        <v>1241.9079589999999</v>
      </c>
      <c r="AH121" s="28">
        <v>5.8608E-2</v>
      </c>
    </row>
    <row r="123" spans="1:34" ht="15" customHeight="1" x14ac:dyDescent="0.2">
      <c r="B123" s="92" t="s">
        <v>153</v>
      </c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33"/>
    </row>
    <row r="124" spans="1:34" ht="15" customHeight="1" x14ac:dyDescent="0.2">
      <c r="B124" s="34" t="s">
        <v>154</v>
      </c>
    </row>
    <row r="125" spans="1:34" ht="12" x14ac:dyDescent="0.2">
      <c r="B125" s="34" t="s">
        <v>155</v>
      </c>
      <c r="C125" s="49" t="s">
        <v>277</v>
      </c>
      <c r="D125" s="51">
        <f>+D106/C106-1</f>
        <v>0.15105186271216575</v>
      </c>
      <c r="E125" s="51">
        <f t="shared" ref="E125:AG125" si="0">+E106/D106-1</f>
        <v>0.11535479194205855</v>
      </c>
      <c r="F125" s="51">
        <f t="shared" si="0"/>
        <v>0.10112634423039513</v>
      </c>
      <c r="G125" s="51">
        <f t="shared" si="0"/>
        <v>9.0328342948506446E-2</v>
      </c>
      <c r="H125" s="51">
        <f t="shared" si="0"/>
        <v>8.3915011448204346E-2</v>
      </c>
      <c r="I125" s="51">
        <f t="shared" si="0"/>
        <v>7.9765865441249639E-2</v>
      </c>
      <c r="J125" s="51">
        <f t="shared" si="0"/>
        <v>7.4345547266502443E-2</v>
      </c>
      <c r="K125" s="51">
        <f t="shared" si="0"/>
        <v>7.0102845423476223E-2</v>
      </c>
      <c r="L125" s="51">
        <f t="shared" si="0"/>
        <v>6.6004019599912533E-2</v>
      </c>
      <c r="M125" s="51">
        <f t="shared" si="0"/>
        <v>6.3451255646032045E-2</v>
      </c>
      <c r="N125" s="51">
        <f t="shared" si="0"/>
        <v>6.1377140254383233E-2</v>
      </c>
      <c r="O125" s="51">
        <f t="shared" si="0"/>
        <v>5.9253833549038903E-2</v>
      </c>
      <c r="P125" s="51">
        <f t="shared" si="0"/>
        <v>5.7006878000683159E-2</v>
      </c>
      <c r="Q125" s="51">
        <f t="shared" si="0"/>
        <v>5.5352124094296462E-2</v>
      </c>
      <c r="R125" s="51">
        <f t="shared" si="0"/>
        <v>5.3353368708137561E-2</v>
      </c>
      <c r="S125" s="51">
        <f t="shared" si="0"/>
        <v>5.1786999942751821E-2</v>
      </c>
      <c r="T125" s="51">
        <f t="shared" si="0"/>
        <v>4.9976003156062543E-2</v>
      </c>
      <c r="U125" s="51">
        <f t="shared" si="0"/>
        <v>4.8544939117030506E-2</v>
      </c>
      <c r="V125" s="51">
        <f t="shared" si="0"/>
        <v>4.6983987480210265E-2</v>
      </c>
      <c r="W125" s="51">
        <f t="shared" si="0"/>
        <v>4.6006994042231852E-2</v>
      </c>
      <c r="X125" s="51">
        <f t="shared" si="0"/>
        <v>4.4817895490100401E-2</v>
      </c>
      <c r="Y125" s="51">
        <f t="shared" si="0"/>
        <v>4.398462765424771E-2</v>
      </c>
      <c r="Z125" s="51">
        <f t="shared" si="0"/>
        <v>4.3352532333237326E-2</v>
      </c>
      <c r="AA125" s="51">
        <f t="shared" si="0"/>
        <v>4.2552727136500712E-2</v>
      </c>
      <c r="AB125" s="51">
        <f t="shared" si="0"/>
        <v>4.2197891878119842E-2</v>
      </c>
      <c r="AC125" s="51">
        <f t="shared" si="0"/>
        <v>4.1564768717000211E-2</v>
      </c>
      <c r="AD125" s="51">
        <f t="shared" si="0"/>
        <v>4.083016232693093E-2</v>
      </c>
      <c r="AE125" s="51">
        <f t="shared" si="0"/>
        <v>4.0507312635618797E-2</v>
      </c>
      <c r="AF125" s="51">
        <f t="shared" si="0"/>
        <v>3.9855031780312578E-2</v>
      </c>
      <c r="AG125" s="51">
        <f t="shared" si="0"/>
        <v>3.9193538300903885E-2</v>
      </c>
    </row>
    <row r="126" spans="1:34" ht="15" customHeight="1" x14ac:dyDescent="0.2">
      <c r="B126" s="34" t="s">
        <v>156</v>
      </c>
      <c r="C126" s="50" t="s">
        <v>278</v>
      </c>
      <c r="D126" s="51">
        <f>+D111/C111-1</f>
        <v>0.15151673438744306</v>
      </c>
      <c r="E126" s="51">
        <f t="shared" ref="E126:AG126" si="1">+E111/D111-1</f>
        <v>0.11444064892382522</v>
      </c>
      <c r="F126" s="51">
        <f t="shared" si="1"/>
        <v>0.10027160441730443</v>
      </c>
      <c r="G126" s="51">
        <f t="shared" si="1"/>
        <v>8.9544688062226818E-2</v>
      </c>
      <c r="H126" s="51">
        <f t="shared" si="1"/>
        <v>8.3360948725147432E-2</v>
      </c>
      <c r="I126" s="51">
        <f t="shared" si="1"/>
        <v>7.9483532898346976E-2</v>
      </c>
      <c r="J126" s="51">
        <f t="shared" si="1"/>
        <v>7.4159745954135881E-2</v>
      </c>
      <c r="K126" s="51">
        <f t="shared" si="1"/>
        <v>7.0038357094844628E-2</v>
      </c>
      <c r="L126" s="51">
        <f t="shared" si="1"/>
        <v>6.6007334231495962E-2</v>
      </c>
      <c r="M126" s="51">
        <f t="shared" si="1"/>
        <v>6.3593911985130314E-2</v>
      </c>
      <c r="N126" s="51">
        <f t="shared" si="1"/>
        <v>6.1654908371867378E-2</v>
      </c>
      <c r="O126" s="51">
        <f t="shared" si="1"/>
        <v>5.9638900245521098E-2</v>
      </c>
      <c r="P126" s="51">
        <f t="shared" si="1"/>
        <v>5.7453785558636783E-2</v>
      </c>
      <c r="Q126" s="51">
        <f t="shared" si="1"/>
        <v>5.5893325380808045E-2</v>
      </c>
      <c r="R126" s="51">
        <f t="shared" si="1"/>
        <v>5.3927358838371742E-2</v>
      </c>
      <c r="S126" s="51">
        <f t="shared" si="1"/>
        <v>5.2417956247769348E-2</v>
      </c>
      <c r="T126" s="51">
        <f t="shared" si="1"/>
        <v>5.0622487095771218E-2</v>
      </c>
      <c r="U126" s="51">
        <f t="shared" si="1"/>
        <v>4.9226633629526617E-2</v>
      </c>
      <c r="V126" s="51">
        <f t="shared" si="1"/>
        <v>4.7677313312402658E-2</v>
      </c>
      <c r="W126" s="51">
        <f t="shared" si="1"/>
        <v>4.6749326293361149E-2</v>
      </c>
      <c r="X126" s="51">
        <f t="shared" si="1"/>
        <v>4.5577624950218443E-2</v>
      </c>
      <c r="Y126" s="51">
        <f t="shared" si="1"/>
        <v>4.4780735569241559E-2</v>
      </c>
      <c r="Z126" s="51">
        <f t="shared" si="1"/>
        <v>4.419668657056719E-2</v>
      </c>
      <c r="AA126" s="51">
        <f t="shared" si="1"/>
        <v>4.3420319183110179E-2</v>
      </c>
      <c r="AB126" s="51">
        <f t="shared" si="1"/>
        <v>4.3118140106184644E-2</v>
      </c>
      <c r="AC126" s="51">
        <f t="shared" si="1"/>
        <v>4.2505402528353997E-2</v>
      </c>
      <c r="AD126" s="51">
        <f t="shared" si="1"/>
        <v>4.1777967505637781E-2</v>
      </c>
      <c r="AE126" s="51">
        <f t="shared" si="1"/>
        <v>4.1490688452125335E-2</v>
      </c>
      <c r="AF126" s="51">
        <f t="shared" si="1"/>
        <v>4.0840845431377781E-2</v>
      </c>
      <c r="AG126" s="51">
        <f t="shared" si="1"/>
        <v>4.017743544496799E-2</v>
      </c>
      <c r="AH126" s="23"/>
    </row>
    <row r="127" spans="1:34" ht="15" customHeight="1" x14ac:dyDescent="0.2">
      <c r="B127" s="34" t="s">
        <v>157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ht="15" customHeight="1" x14ac:dyDescent="0.2">
      <c r="B128" s="34" t="s">
        <v>158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5" customHeight="1" x14ac:dyDescent="0.2">
      <c r="B129" s="34" t="s">
        <v>159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5" customHeight="1" x14ac:dyDescent="0.2">
      <c r="B130" s="34" t="s">
        <v>160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5" customHeight="1" x14ac:dyDescent="0.2">
      <c r="B131" s="34" t="s">
        <v>161</v>
      </c>
    </row>
    <row r="132" spans="2:34" ht="15" customHeight="1" x14ac:dyDescent="0.2">
      <c r="B132" s="34" t="s">
        <v>162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5" customHeight="1" x14ac:dyDescent="0.2">
      <c r="B133" s="34" t="s">
        <v>163</v>
      </c>
    </row>
    <row r="134" spans="2:34" ht="15" customHeight="1" x14ac:dyDescent="0.2">
      <c r="B134" s="34" t="s">
        <v>164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  <row r="135" spans="2:34" ht="15" customHeight="1" x14ac:dyDescent="0.2">
      <c r="B135" s="34" t="s">
        <v>165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</row>
    <row r="136" spans="2:34" ht="15" customHeight="1" x14ac:dyDescent="0.2">
      <c r="B136" s="34" t="s">
        <v>166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</row>
    <row r="137" spans="2:34" ht="15" customHeight="1" x14ac:dyDescent="0.2">
      <c r="B137" s="34" t="s">
        <v>167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</row>
    <row r="138" spans="2:34" ht="15" customHeight="1" x14ac:dyDescent="0.2">
      <c r="B138" s="34" t="s">
        <v>168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</row>
    <row r="139" spans="2:34" ht="15" customHeight="1" x14ac:dyDescent="0.2">
      <c r="B139" s="34" t="s">
        <v>169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</row>
    <row r="140" spans="2:34" ht="15" customHeight="1" x14ac:dyDescent="0.2">
      <c r="B140" s="34" t="s">
        <v>170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</row>
    <row r="141" spans="2:34" ht="15" customHeight="1" x14ac:dyDescent="0.2">
      <c r="B141" s="34" t="s">
        <v>171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</row>
    <row r="142" spans="2:34" ht="15" customHeight="1" x14ac:dyDescent="0.2">
      <c r="B142" s="34" t="s">
        <v>172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</row>
    <row r="143" spans="2:34" ht="15" customHeight="1" x14ac:dyDescent="0.2">
      <c r="B143" s="34" t="s">
        <v>173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</row>
    <row r="144" spans="2:34" ht="15" customHeight="1" x14ac:dyDescent="0.2">
      <c r="B144" s="34" t="s">
        <v>174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spans="2:34" ht="15" customHeight="1" x14ac:dyDescent="0.2">
      <c r="B145" s="34" t="s">
        <v>175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</row>
    <row r="146" spans="2:34" ht="15" customHeight="1" x14ac:dyDescent="0.2">
      <c r="B146" s="34" t="s">
        <v>176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2:34" s="23" customFormat="1" ht="15" customHeight="1" x14ac:dyDescent="0.2">
      <c r="B147" s="94" t="s">
        <v>177</v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</row>
    <row r="148" spans="2:34" s="23" customFormat="1" ht="15" customHeight="1" x14ac:dyDescent="0.2">
      <c r="B148" s="34" t="s">
        <v>178</v>
      </c>
    </row>
    <row r="149" spans="2:34" s="23" customFormat="1" ht="15" customHeight="1" x14ac:dyDescent="0.2">
      <c r="B149" s="34" t="s">
        <v>179</v>
      </c>
    </row>
    <row r="150" spans="2:34" s="35" customFormat="1" ht="15" customHeight="1" x14ac:dyDescent="0.2">
      <c r="B150" s="34" t="s">
        <v>180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</row>
    <row r="151" spans="2:34" s="35" customFormat="1" ht="15" customHeight="1" x14ac:dyDescent="0.2"/>
    <row r="152" spans="2:34" s="35" customFormat="1" ht="15" customHeight="1" x14ac:dyDescent="0.2"/>
    <row r="153" spans="2:34" s="35" customFormat="1" ht="15" customHeight="1" x14ac:dyDescent="0.2"/>
    <row r="154" spans="2:34" s="35" customFormat="1" ht="15" customHeight="1" x14ac:dyDescent="0.2"/>
    <row r="155" spans="2:34" s="23" customFormat="1" ht="15" customHeight="1" x14ac:dyDescent="0.2"/>
    <row r="156" spans="2:34" s="35" customFormat="1" ht="15" customHeight="1" x14ac:dyDescent="0.2"/>
    <row r="157" spans="2:34" s="23" customFormat="1" ht="15" customHeight="1" x14ac:dyDescent="0.2"/>
    <row r="158" spans="2:34" s="35" customFormat="1" ht="15" customHeight="1" x14ac:dyDescent="0.2"/>
    <row r="160" spans="2:34" s="35" customFormat="1" ht="15" customHeight="1" x14ac:dyDescent="0.2"/>
    <row r="162" s="35" customFormat="1" ht="15" customHeight="1" x14ac:dyDescent="0.2"/>
    <row r="164" s="35" customFormat="1" ht="15" customHeight="1" x14ac:dyDescent="0.2"/>
    <row r="165" s="35" customFormat="1" ht="15" customHeight="1" x14ac:dyDescent="0.2"/>
    <row r="167" s="35" customFormat="1" ht="15" customHeight="1" x14ac:dyDescent="0.2"/>
    <row r="169" s="35" customFormat="1" ht="15" customHeight="1" x14ac:dyDescent="0.2"/>
    <row r="174" s="35" customFormat="1" ht="15" customHeight="1" x14ac:dyDescent="0.2"/>
    <row r="283" spans="2:34" ht="15" customHeight="1" x14ac:dyDescent="0.2"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</row>
    <row r="368" spans="2:34" ht="15" customHeight="1" x14ac:dyDescent="0.2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</row>
    <row r="551" spans="2:34" ht="15" customHeight="1" x14ac:dyDescent="0.2"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</row>
    <row r="643" spans="2:34" ht="15" customHeight="1" x14ac:dyDescent="0.2"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</row>
    <row r="719" spans="2:34" ht="15" customHeight="1" x14ac:dyDescent="0.2"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</row>
    <row r="810" spans="2:34" ht="15" customHeight="1" x14ac:dyDescent="0.2"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</row>
    <row r="888" spans="2:34" ht="15" customHeight="1" x14ac:dyDescent="0.2"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</row>
    <row r="973" spans="2:34" ht="15" customHeight="1" x14ac:dyDescent="0.2"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</row>
    <row r="1048" spans="2:34" ht="15" customHeight="1" x14ac:dyDescent="0.2"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  <c r="AH1048" s="91"/>
    </row>
    <row r="1120" spans="2:34" ht="15" customHeight="1" x14ac:dyDescent="0.2">
      <c r="B1120" s="91"/>
      <c r="C1120" s="91"/>
      <c r="D1120" s="91"/>
      <c r="E1120" s="91"/>
      <c r="F1120" s="91"/>
      <c r="G1120" s="91"/>
      <c r="H1120" s="91"/>
      <c r="I1120" s="91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  <c r="V1120" s="91"/>
      <c r="W1120" s="91"/>
      <c r="X1120" s="91"/>
      <c r="Y1120" s="91"/>
      <c r="Z1120" s="91"/>
      <c r="AA1120" s="91"/>
      <c r="AB1120" s="91"/>
      <c r="AC1120" s="91"/>
      <c r="AD1120" s="91"/>
      <c r="AE1120" s="91"/>
      <c r="AF1120" s="91"/>
      <c r="AG1120" s="91"/>
      <c r="AH1120" s="91"/>
    </row>
    <row r="1254" spans="2:34" ht="15" customHeight="1" x14ac:dyDescent="0.2">
      <c r="B1254" s="91"/>
      <c r="C1254" s="91"/>
      <c r="D1254" s="91"/>
      <c r="E1254" s="91"/>
      <c r="F1254" s="91"/>
      <c r="G1254" s="91"/>
      <c r="H1254" s="91"/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  <c r="AF1254" s="91"/>
      <c r="AG1254" s="91"/>
      <c r="AH1254" s="91"/>
    </row>
    <row r="1372" spans="2:34" ht="15" customHeight="1" x14ac:dyDescent="0.2">
      <c r="B1372" s="91"/>
      <c r="C1372" s="91"/>
      <c r="D1372" s="91"/>
      <c r="E1372" s="91"/>
      <c r="F1372" s="91"/>
      <c r="G1372" s="91"/>
      <c r="H1372" s="91"/>
      <c r="I1372" s="91"/>
      <c r="J1372" s="91"/>
      <c r="K1372" s="91"/>
      <c r="L1372" s="91"/>
      <c r="M1372" s="91"/>
      <c r="N1372" s="91"/>
      <c r="O1372" s="91"/>
      <c r="P1372" s="91"/>
      <c r="Q1372" s="91"/>
      <c r="R1372" s="91"/>
      <c r="S1372" s="91"/>
      <c r="T1372" s="91"/>
      <c r="U1372" s="91"/>
      <c r="V1372" s="91"/>
      <c r="W1372" s="91"/>
      <c r="X1372" s="91"/>
      <c r="Y1372" s="91"/>
      <c r="Z1372" s="91"/>
      <c r="AA1372" s="91"/>
      <c r="AB1372" s="91"/>
      <c r="AC1372" s="91"/>
      <c r="AD1372" s="91"/>
      <c r="AE1372" s="91"/>
      <c r="AF1372" s="91"/>
      <c r="AG1372" s="91"/>
      <c r="AH1372" s="91"/>
    </row>
    <row r="1476" spans="2:34" ht="15" customHeight="1" x14ac:dyDescent="0.2">
      <c r="B1476" s="91"/>
      <c r="C1476" s="91"/>
      <c r="D1476" s="91"/>
      <c r="E1476" s="91"/>
      <c r="F1476" s="91"/>
      <c r="G1476" s="91"/>
      <c r="H1476" s="91"/>
      <c r="I1476" s="91"/>
      <c r="J1476" s="91"/>
      <c r="K1476" s="91"/>
      <c r="L1476" s="91"/>
      <c r="M1476" s="91"/>
      <c r="N1476" s="91"/>
      <c r="O1476" s="91"/>
      <c r="P1476" s="91"/>
      <c r="Q1476" s="91"/>
      <c r="R1476" s="91"/>
      <c r="S1476" s="91"/>
      <c r="T1476" s="91"/>
      <c r="U1476" s="91"/>
      <c r="V1476" s="91"/>
      <c r="W1476" s="91"/>
      <c r="X1476" s="91"/>
      <c r="Y1476" s="91"/>
      <c r="Z1476" s="91"/>
      <c r="AA1476" s="91"/>
      <c r="AB1476" s="91"/>
      <c r="AC1476" s="91"/>
      <c r="AD1476" s="91"/>
      <c r="AE1476" s="91"/>
      <c r="AF1476" s="91"/>
      <c r="AG1476" s="91"/>
      <c r="AH1476" s="91"/>
    </row>
  </sheetData>
  <mergeCells count="15">
    <mergeCell ref="B643:AH643"/>
    <mergeCell ref="B123:AG123"/>
    <mergeCell ref="B147:AH147"/>
    <mergeCell ref="B283:AH283"/>
    <mergeCell ref="B368:AH368"/>
    <mergeCell ref="B551:AH551"/>
    <mergeCell ref="B1254:AH1254"/>
    <mergeCell ref="B1372:AH1372"/>
    <mergeCell ref="B1476:AH1476"/>
    <mergeCell ref="B719:AH719"/>
    <mergeCell ref="B810:AH810"/>
    <mergeCell ref="B888:AH888"/>
    <mergeCell ref="B973:AH973"/>
    <mergeCell ref="B1048:AH1048"/>
    <mergeCell ref="B1120:AH1120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00"/>
  <sheetViews>
    <sheetView topLeftCell="AA32" workbookViewId="0">
      <selection activeCell="AL33" sqref="AL33:AL38"/>
    </sheetView>
  </sheetViews>
  <sheetFormatPr defaultRowHeight="15" x14ac:dyDescent="0.25"/>
  <cols>
    <col min="1" max="1" width="37" customWidth="1"/>
  </cols>
  <sheetData>
    <row r="1" spans="1:36" x14ac:dyDescent="0.25">
      <c r="A1" t="s">
        <v>283</v>
      </c>
    </row>
    <row r="2" spans="1:36" x14ac:dyDescent="0.25">
      <c r="A2" t="s">
        <v>284</v>
      </c>
    </row>
    <row r="3" spans="1:36" x14ac:dyDescent="0.25">
      <c r="A3" t="s">
        <v>285</v>
      </c>
    </row>
    <row r="4" spans="1:36" x14ac:dyDescent="0.25">
      <c r="A4" t="s">
        <v>286</v>
      </c>
    </row>
    <row r="5" spans="1:36" x14ac:dyDescent="0.25">
      <c r="B5" t="s">
        <v>287</v>
      </c>
      <c r="C5" t="s">
        <v>288</v>
      </c>
      <c r="D5" t="s">
        <v>289</v>
      </c>
      <c r="E5">
        <v>2020</v>
      </c>
      <c r="F5">
        <v>2021</v>
      </c>
      <c r="G5">
        <v>2022</v>
      </c>
      <c r="H5">
        <v>2023</v>
      </c>
      <c r="I5">
        <v>2024</v>
      </c>
      <c r="J5">
        <v>2025</v>
      </c>
      <c r="K5">
        <v>2026</v>
      </c>
      <c r="L5">
        <v>2027</v>
      </c>
      <c r="M5">
        <v>2028</v>
      </c>
      <c r="N5">
        <v>2029</v>
      </c>
      <c r="O5">
        <v>2030</v>
      </c>
      <c r="P5">
        <v>2031</v>
      </c>
      <c r="Q5">
        <v>2032</v>
      </c>
      <c r="R5">
        <v>2033</v>
      </c>
      <c r="S5">
        <v>2034</v>
      </c>
      <c r="T5">
        <v>2035</v>
      </c>
      <c r="U5">
        <v>2036</v>
      </c>
      <c r="V5">
        <v>2037</v>
      </c>
      <c r="W5">
        <v>2038</v>
      </c>
      <c r="X5">
        <v>2039</v>
      </c>
      <c r="Y5">
        <v>2040</v>
      </c>
      <c r="Z5">
        <v>2041</v>
      </c>
      <c r="AA5">
        <v>2042</v>
      </c>
      <c r="AB5">
        <v>2043</v>
      </c>
      <c r="AC5">
        <v>2044</v>
      </c>
      <c r="AD5">
        <v>2045</v>
      </c>
      <c r="AE5">
        <v>2046</v>
      </c>
      <c r="AF5">
        <v>2047</v>
      </c>
      <c r="AG5">
        <v>2048</v>
      </c>
      <c r="AH5">
        <v>2049</v>
      </c>
      <c r="AI5">
        <v>2050</v>
      </c>
      <c r="AJ5" t="s">
        <v>290</v>
      </c>
    </row>
    <row r="6" spans="1:36" x14ac:dyDescent="0.25">
      <c r="A6" t="s">
        <v>27</v>
      </c>
      <c r="C6" t="s">
        <v>291</v>
      </c>
    </row>
    <row r="7" spans="1:36" x14ac:dyDescent="0.25">
      <c r="A7" t="s">
        <v>292</v>
      </c>
      <c r="C7" t="s">
        <v>293</v>
      </c>
    </row>
    <row r="8" spans="1:36" x14ac:dyDescent="0.25">
      <c r="A8" t="s">
        <v>294</v>
      </c>
      <c r="B8" t="s">
        <v>295</v>
      </c>
      <c r="C8" t="s">
        <v>296</v>
      </c>
      <c r="D8" t="s">
        <v>297</v>
      </c>
      <c r="F8">
        <v>12.960190000000001</v>
      </c>
      <c r="G8">
        <v>13.21677</v>
      </c>
      <c r="H8">
        <v>13.457378</v>
      </c>
      <c r="I8">
        <v>13.698152</v>
      </c>
      <c r="J8">
        <v>13.93685</v>
      </c>
      <c r="K8">
        <v>14.170086</v>
      </c>
      <c r="L8">
        <v>14.393357</v>
      </c>
      <c r="M8">
        <v>14.612644</v>
      </c>
      <c r="N8">
        <v>14.831906</v>
      </c>
      <c r="O8">
        <v>15.049194</v>
      </c>
      <c r="P8">
        <v>15.260445000000001</v>
      </c>
      <c r="Q8">
        <v>15.469173</v>
      </c>
      <c r="R8">
        <v>15.675222</v>
      </c>
      <c r="S8">
        <v>15.87717</v>
      </c>
      <c r="T8">
        <v>16.078592</v>
      </c>
      <c r="U8">
        <v>16.278687999999999</v>
      </c>
      <c r="V8">
        <v>16.480463</v>
      </c>
      <c r="W8">
        <v>16.680702</v>
      </c>
      <c r="X8">
        <v>16.879498000000002</v>
      </c>
      <c r="Y8">
        <v>17.079011999999999</v>
      </c>
      <c r="Z8">
        <v>17.276546</v>
      </c>
      <c r="AA8">
        <v>17.471115000000001</v>
      </c>
      <c r="AB8">
        <v>17.665465999999999</v>
      </c>
      <c r="AC8">
        <v>17.860679999999999</v>
      </c>
      <c r="AD8">
        <v>18.057307999999999</v>
      </c>
      <c r="AE8">
        <v>18.25423</v>
      </c>
      <c r="AF8">
        <v>18.451252</v>
      </c>
      <c r="AG8">
        <v>18.646891</v>
      </c>
      <c r="AH8">
        <v>18.842770000000002</v>
      </c>
      <c r="AI8">
        <v>19.038895</v>
      </c>
      <c r="AJ8" s="61">
        <v>1.2999999999999999E-2</v>
      </c>
    </row>
    <row r="9" spans="1:36" x14ac:dyDescent="0.25">
      <c r="A9" t="s">
        <v>298</v>
      </c>
      <c r="B9" t="s">
        <v>299</v>
      </c>
      <c r="C9" t="s">
        <v>300</v>
      </c>
      <c r="D9" t="s">
        <v>297</v>
      </c>
      <c r="F9">
        <v>30.584309000000001</v>
      </c>
      <c r="G9">
        <v>30.746199000000001</v>
      </c>
      <c r="H9">
        <v>30.900686</v>
      </c>
      <c r="I9">
        <v>31.052171999999999</v>
      </c>
      <c r="J9">
        <v>31.201827999999999</v>
      </c>
      <c r="K9">
        <v>31.348462999999999</v>
      </c>
      <c r="L9">
        <v>31.486692000000001</v>
      </c>
      <c r="M9">
        <v>31.622871</v>
      </c>
      <c r="N9">
        <v>31.760984000000001</v>
      </c>
      <c r="O9">
        <v>31.898924000000001</v>
      </c>
      <c r="P9">
        <v>32.033329000000002</v>
      </c>
      <c r="Q9">
        <v>32.167366000000001</v>
      </c>
      <c r="R9">
        <v>32.300381000000002</v>
      </c>
      <c r="S9">
        <v>32.429980999999998</v>
      </c>
      <c r="T9">
        <v>32.558799999999998</v>
      </c>
      <c r="U9">
        <v>32.685349000000002</v>
      </c>
      <c r="V9">
        <v>32.814281000000001</v>
      </c>
      <c r="W9">
        <v>32.943218000000002</v>
      </c>
      <c r="X9">
        <v>33.073138999999998</v>
      </c>
      <c r="Y9">
        <v>33.204788000000001</v>
      </c>
      <c r="Z9">
        <v>33.334225000000004</v>
      </c>
      <c r="AA9">
        <v>33.460979000000002</v>
      </c>
      <c r="AB9">
        <v>33.587059000000004</v>
      </c>
      <c r="AC9">
        <v>33.713352</v>
      </c>
      <c r="AD9">
        <v>33.841251</v>
      </c>
      <c r="AE9">
        <v>33.969189</v>
      </c>
      <c r="AF9">
        <v>34.097023</v>
      </c>
      <c r="AG9">
        <v>34.223968999999997</v>
      </c>
      <c r="AH9">
        <v>34.352435999999997</v>
      </c>
      <c r="AI9">
        <v>34.481929999999998</v>
      </c>
      <c r="AJ9" s="61">
        <v>4.0000000000000001E-3</v>
      </c>
    </row>
    <row r="10" spans="1:36" x14ac:dyDescent="0.25">
      <c r="A10" t="s">
        <v>301</v>
      </c>
      <c r="B10" t="s">
        <v>302</v>
      </c>
      <c r="C10" t="s">
        <v>303</v>
      </c>
      <c r="D10" t="s">
        <v>297</v>
      </c>
      <c r="F10">
        <v>1.316486</v>
      </c>
      <c r="G10">
        <v>1.3145690000000001</v>
      </c>
      <c r="H10">
        <v>1.312659</v>
      </c>
      <c r="I10">
        <v>1.310759</v>
      </c>
      <c r="J10">
        <v>1.3088660000000001</v>
      </c>
      <c r="K10">
        <v>1.30698</v>
      </c>
      <c r="L10">
        <v>1.305104</v>
      </c>
      <c r="M10">
        <v>1.3032330000000001</v>
      </c>
      <c r="N10">
        <v>1.3013710000000001</v>
      </c>
      <c r="O10">
        <v>1.299515</v>
      </c>
      <c r="P10">
        <v>1.2976669999999999</v>
      </c>
      <c r="Q10">
        <v>1.2958270000000001</v>
      </c>
      <c r="R10">
        <v>1.2939929999999999</v>
      </c>
      <c r="S10">
        <v>1.2921670000000001</v>
      </c>
      <c r="T10">
        <v>1.2903469999999999</v>
      </c>
      <c r="U10">
        <v>1.288535</v>
      </c>
      <c r="V10">
        <v>1.286729</v>
      </c>
      <c r="W10">
        <v>1.2849299999999999</v>
      </c>
      <c r="X10">
        <v>1.2831379999999999</v>
      </c>
      <c r="Y10">
        <v>1.281352</v>
      </c>
      <c r="Z10">
        <v>1.2795730000000001</v>
      </c>
      <c r="AA10">
        <v>1.2778</v>
      </c>
      <c r="AB10">
        <v>1.2760339999999999</v>
      </c>
      <c r="AC10">
        <v>1.274273</v>
      </c>
      <c r="AD10">
        <v>1.272519</v>
      </c>
      <c r="AE10">
        <v>1.270772</v>
      </c>
      <c r="AF10">
        <v>1.2690300000000001</v>
      </c>
      <c r="AG10">
        <v>1.2672939999999999</v>
      </c>
      <c r="AH10">
        <v>1.2655639999999999</v>
      </c>
      <c r="AI10">
        <v>1.263841</v>
      </c>
      <c r="AJ10" s="61">
        <v>-1E-3</v>
      </c>
    </row>
    <row r="11" spans="1:36" x14ac:dyDescent="0.25">
      <c r="A11" t="s">
        <v>304</v>
      </c>
      <c r="B11" t="s">
        <v>305</v>
      </c>
      <c r="C11" t="s">
        <v>306</v>
      </c>
      <c r="D11" t="s">
        <v>297</v>
      </c>
      <c r="F11">
        <v>61.382258999999998</v>
      </c>
      <c r="G11">
        <v>62.216290000000001</v>
      </c>
      <c r="H11">
        <v>63.011119999999998</v>
      </c>
      <c r="I11">
        <v>63.807212999999997</v>
      </c>
      <c r="J11">
        <v>64.595673000000005</v>
      </c>
      <c r="K11">
        <v>65.361778000000001</v>
      </c>
      <c r="L11">
        <v>66.094116</v>
      </c>
      <c r="M11">
        <v>66.809241999999998</v>
      </c>
      <c r="N11">
        <v>67.519401999999999</v>
      </c>
      <c r="O11">
        <v>68.220389999999995</v>
      </c>
      <c r="P11">
        <v>68.897071999999994</v>
      </c>
      <c r="Q11">
        <v>69.562911999999997</v>
      </c>
      <c r="R11">
        <v>70.216125000000005</v>
      </c>
      <c r="S11">
        <v>70.853806000000006</v>
      </c>
      <c r="T11">
        <v>71.484993000000003</v>
      </c>
      <c r="U11">
        <v>72.105407999999997</v>
      </c>
      <c r="V11">
        <v>72.719741999999997</v>
      </c>
      <c r="W11">
        <v>73.331078000000005</v>
      </c>
      <c r="X11">
        <v>73.938629000000006</v>
      </c>
      <c r="Y11">
        <v>74.549484000000007</v>
      </c>
      <c r="Z11">
        <v>75.154137000000006</v>
      </c>
      <c r="AA11">
        <v>75.748656999999994</v>
      </c>
      <c r="AB11">
        <v>76.340157000000005</v>
      </c>
      <c r="AC11">
        <v>76.931526000000005</v>
      </c>
      <c r="AD11">
        <v>77.524223000000006</v>
      </c>
      <c r="AE11">
        <v>78.114684999999994</v>
      </c>
      <c r="AF11">
        <v>78.699928</v>
      </c>
      <c r="AG11">
        <v>79.276771999999994</v>
      </c>
      <c r="AH11">
        <v>79.848220999999995</v>
      </c>
      <c r="AI11">
        <v>80.414496999999997</v>
      </c>
      <c r="AJ11" s="61">
        <v>8.9999999999999993E-3</v>
      </c>
    </row>
    <row r="12" spans="1:36" x14ac:dyDescent="0.25">
      <c r="A12" t="s">
        <v>307</v>
      </c>
      <c r="B12" t="s">
        <v>308</v>
      </c>
      <c r="C12" t="s">
        <v>309</v>
      </c>
      <c r="D12" t="s">
        <v>297</v>
      </c>
      <c r="F12">
        <v>5.5032030000000001</v>
      </c>
      <c r="G12">
        <v>5.4533620000000003</v>
      </c>
      <c r="H12">
        <v>5.4044759999999998</v>
      </c>
      <c r="I12">
        <v>5.3564420000000004</v>
      </c>
      <c r="J12">
        <v>5.3087210000000002</v>
      </c>
      <c r="K12">
        <v>5.261253</v>
      </c>
      <c r="L12">
        <v>5.2153510000000001</v>
      </c>
      <c r="M12">
        <v>5.1713509999999996</v>
      </c>
      <c r="N12">
        <v>5.1296480000000004</v>
      </c>
      <c r="O12">
        <v>5.0903</v>
      </c>
      <c r="P12">
        <v>5.0525310000000001</v>
      </c>
      <c r="Q12">
        <v>5.0164289999999996</v>
      </c>
      <c r="R12">
        <v>4.9816960000000003</v>
      </c>
      <c r="S12">
        <v>4.9480139999999997</v>
      </c>
      <c r="T12">
        <v>4.9152820000000004</v>
      </c>
      <c r="U12">
        <v>4.8832430000000002</v>
      </c>
      <c r="V12">
        <v>4.8525539999999996</v>
      </c>
      <c r="W12">
        <v>4.8229610000000003</v>
      </c>
      <c r="X12">
        <v>4.7941580000000004</v>
      </c>
      <c r="Y12">
        <v>4.7661179999999996</v>
      </c>
      <c r="Z12">
        <v>4.7381979999999997</v>
      </c>
      <c r="AA12">
        <v>4.7087260000000004</v>
      </c>
      <c r="AB12">
        <v>4.6777769999999999</v>
      </c>
      <c r="AC12">
        <v>4.645575</v>
      </c>
      <c r="AD12">
        <v>4.6123940000000001</v>
      </c>
      <c r="AE12">
        <v>4.5783829999999996</v>
      </c>
      <c r="AF12">
        <v>4.5429409999999999</v>
      </c>
      <c r="AG12">
        <v>4.5064599999999997</v>
      </c>
      <c r="AH12">
        <v>4.4693699999999996</v>
      </c>
      <c r="AI12">
        <v>4.4320700000000004</v>
      </c>
      <c r="AJ12" s="61">
        <v>-7.0000000000000001E-3</v>
      </c>
    </row>
    <row r="13" spans="1:36" x14ac:dyDescent="0.25">
      <c r="A13" t="s">
        <v>310</v>
      </c>
      <c r="B13" t="s">
        <v>311</v>
      </c>
      <c r="C13" t="s">
        <v>312</v>
      </c>
      <c r="D13" t="s">
        <v>297</v>
      </c>
      <c r="F13">
        <v>5.2459879999999997</v>
      </c>
      <c r="G13">
        <v>5.2492989999999997</v>
      </c>
      <c r="H13">
        <v>5.2511060000000001</v>
      </c>
      <c r="I13">
        <v>5.2520939999999996</v>
      </c>
      <c r="J13">
        <v>5.2525209999999998</v>
      </c>
      <c r="K13">
        <v>5.2522339999999996</v>
      </c>
      <c r="L13">
        <v>5.2510009999999996</v>
      </c>
      <c r="M13">
        <v>5.2492739999999998</v>
      </c>
      <c r="N13">
        <v>5.2481939999999998</v>
      </c>
      <c r="O13">
        <v>5.2470270000000001</v>
      </c>
      <c r="P13">
        <v>5.245514</v>
      </c>
      <c r="Q13">
        <v>5.2445019999999998</v>
      </c>
      <c r="R13">
        <v>5.243754</v>
      </c>
      <c r="S13">
        <v>5.2431190000000001</v>
      </c>
      <c r="T13">
        <v>5.2428059999999999</v>
      </c>
      <c r="U13">
        <v>5.2422180000000003</v>
      </c>
      <c r="V13">
        <v>5.2407979999999998</v>
      </c>
      <c r="W13">
        <v>5.2385219999999997</v>
      </c>
      <c r="X13">
        <v>5.235652</v>
      </c>
      <c r="Y13">
        <v>5.2326079999999999</v>
      </c>
      <c r="Z13">
        <v>5.229247</v>
      </c>
      <c r="AA13">
        <v>5.2242680000000004</v>
      </c>
      <c r="AB13">
        <v>5.2180629999999999</v>
      </c>
      <c r="AC13">
        <v>5.2109810000000003</v>
      </c>
      <c r="AD13">
        <v>5.2037019999999998</v>
      </c>
      <c r="AE13">
        <v>5.1961899999999996</v>
      </c>
      <c r="AF13">
        <v>5.1885919999999999</v>
      </c>
      <c r="AG13">
        <v>5.1809349999999998</v>
      </c>
      <c r="AH13">
        <v>5.1737320000000002</v>
      </c>
      <c r="AI13">
        <v>5.1670410000000002</v>
      </c>
      <c r="AJ13" s="61">
        <v>-1E-3</v>
      </c>
    </row>
    <row r="14" spans="1:36" x14ac:dyDescent="0.25">
      <c r="A14" t="s">
        <v>313</v>
      </c>
      <c r="B14" t="s">
        <v>314</v>
      </c>
      <c r="C14" t="s">
        <v>315</v>
      </c>
      <c r="D14" t="s">
        <v>297</v>
      </c>
      <c r="F14">
        <v>3.3709999999999999E-3</v>
      </c>
      <c r="G14">
        <v>6.1599999999999997E-3</v>
      </c>
      <c r="H14">
        <v>8.7279999999999996E-3</v>
      </c>
      <c r="I14">
        <v>1.1251000000000001E-2</v>
      </c>
      <c r="J14">
        <v>1.3747000000000001E-2</v>
      </c>
      <c r="K14">
        <v>1.6277E-2</v>
      </c>
      <c r="L14">
        <v>1.8658000000000001E-2</v>
      </c>
      <c r="M14">
        <v>2.0934999999999999E-2</v>
      </c>
      <c r="N14">
        <v>2.3175999999999999E-2</v>
      </c>
      <c r="O14">
        <v>2.5336000000000001E-2</v>
      </c>
      <c r="P14">
        <v>2.7437E-2</v>
      </c>
      <c r="Q14">
        <v>2.9531000000000002E-2</v>
      </c>
      <c r="R14">
        <v>3.1616999999999999E-2</v>
      </c>
      <c r="S14">
        <v>3.3674000000000003E-2</v>
      </c>
      <c r="T14">
        <v>3.5708999999999998E-2</v>
      </c>
      <c r="U14">
        <v>3.7679999999999998E-2</v>
      </c>
      <c r="V14">
        <v>3.9556000000000001E-2</v>
      </c>
      <c r="W14">
        <v>4.1325000000000001E-2</v>
      </c>
      <c r="X14">
        <v>4.3029999999999999E-2</v>
      </c>
      <c r="Y14">
        <v>4.4703E-2</v>
      </c>
      <c r="Z14">
        <v>4.6276999999999999E-2</v>
      </c>
      <c r="AA14">
        <v>4.7772000000000002E-2</v>
      </c>
      <c r="AB14">
        <v>4.9195000000000003E-2</v>
      </c>
      <c r="AC14">
        <v>5.0566E-2</v>
      </c>
      <c r="AD14">
        <v>5.1902999999999998E-2</v>
      </c>
      <c r="AE14">
        <v>5.3182E-2</v>
      </c>
      <c r="AF14">
        <v>5.4405000000000002E-2</v>
      </c>
      <c r="AG14">
        <v>5.5565000000000003E-2</v>
      </c>
      <c r="AH14">
        <v>5.6689999999999997E-2</v>
      </c>
      <c r="AI14">
        <v>5.7772999999999998E-2</v>
      </c>
      <c r="AJ14" s="61">
        <v>0.10299999999999999</v>
      </c>
    </row>
    <row r="15" spans="1:36" x14ac:dyDescent="0.25">
      <c r="A15" t="s">
        <v>316</v>
      </c>
      <c r="B15" t="s">
        <v>317</v>
      </c>
      <c r="C15" t="s">
        <v>318</v>
      </c>
      <c r="D15" t="s">
        <v>297</v>
      </c>
      <c r="F15">
        <v>3.3248739999999999</v>
      </c>
      <c r="G15">
        <v>3.2965719999999998</v>
      </c>
      <c r="H15">
        <v>3.2701180000000001</v>
      </c>
      <c r="I15">
        <v>3.244631</v>
      </c>
      <c r="J15">
        <v>3.2200679999999999</v>
      </c>
      <c r="K15">
        <v>3.1961650000000001</v>
      </c>
      <c r="L15">
        <v>3.172479</v>
      </c>
      <c r="M15">
        <v>3.1485270000000001</v>
      </c>
      <c r="N15">
        <v>3.1241859999999999</v>
      </c>
      <c r="O15">
        <v>3.0996899999999998</v>
      </c>
      <c r="P15">
        <v>3.0742660000000002</v>
      </c>
      <c r="Q15">
        <v>3.048257</v>
      </c>
      <c r="R15">
        <v>3.0213610000000002</v>
      </c>
      <c r="S15">
        <v>2.9938449999999999</v>
      </c>
      <c r="T15">
        <v>2.9658790000000002</v>
      </c>
      <c r="U15">
        <v>2.9372940000000001</v>
      </c>
      <c r="V15">
        <v>2.9094769999999999</v>
      </c>
      <c r="W15">
        <v>2.8825189999999998</v>
      </c>
      <c r="X15">
        <v>2.8565170000000002</v>
      </c>
      <c r="Y15">
        <v>2.8306749999999998</v>
      </c>
      <c r="Z15">
        <v>2.8060390000000002</v>
      </c>
      <c r="AA15">
        <v>2.7828439999999999</v>
      </c>
      <c r="AB15">
        <v>2.7609509999999999</v>
      </c>
      <c r="AC15">
        <v>2.7404069999999998</v>
      </c>
      <c r="AD15">
        <v>2.7212670000000001</v>
      </c>
      <c r="AE15">
        <v>2.7034199999999999</v>
      </c>
      <c r="AF15">
        <v>2.6853799999999999</v>
      </c>
      <c r="AG15">
        <v>2.6673179999999999</v>
      </c>
      <c r="AH15">
        <v>2.6491009999999999</v>
      </c>
      <c r="AI15">
        <v>2.63069</v>
      </c>
      <c r="AJ15" s="61">
        <v>-8.0000000000000002E-3</v>
      </c>
    </row>
    <row r="16" spans="1:36" x14ac:dyDescent="0.25">
      <c r="A16" t="s">
        <v>319</v>
      </c>
      <c r="B16" t="s">
        <v>320</v>
      </c>
      <c r="C16" t="s">
        <v>321</v>
      </c>
      <c r="D16" t="s">
        <v>297</v>
      </c>
      <c r="F16">
        <v>0.692388</v>
      </c>
      <c r="G16">
        <v>0.75605299999999998</v>
      </c>
      <c r="H16">
        <v>0.81619299999999995</v>
      </c>
      <c r="I16">
        <v>0.87623200000000001</v>
      </c>
      <c r="J16">
        <v>0.93507300000000004</v>
      </c>
      <c r="K16">
        <v>0.99189700000000003</v>
      </c>
      <c r="L16">
        <v>1.046789</v>
      </c>
      <c r="M16">
        <v>1.10111</v>
      </c>
      <c r="N16">
        <v>1.1557729999999999</v>
      </c>
      <c r="O16">
        <v>1.210278</v>
      </c>
      <c r="P16">
        <v>1.26458</v>
      </c>
      <c r="Q16">
        <v>1.3190539999999999</v>
      </c>
      <c r="R16">
        <v>1.37392</v>
      </c>
      <c r="S16">
        <v>1.428823</v>
      </c>
      <c r="T16">
        <v>1.4841150000000001</v>
      </c>
      <c r="U16">
        <v>1.5396970000000001</v>
      </c>
      <c r="V16">
        <v>1.594122</v>
      </c>
      <c r="W16">
        <v>1.647537</v>
      </c>
      <c r="X16">
        <v>1.699716</v>
      </c>
      <c r="Y16">
        <v>1.752006</v>
      </c>
      <c r="Z16">
        <v>1.8029759999999999</v>
      </c>
      <c r="AA16">
        <v>1.8518779999999999</v>
      </c>
      <c r="AB16">
        <v>1.899308</v>
      </c>
      <c r="AC16">
        <v>1.9454340000000001</v>
      </c>
      <c r="AD16">
        <v>1.990237</v>
      </c>
      <c r="AE16">
        <v>2.0336889999999999</v>
      </c>
      <c r="AF16">
        <v>2.077051</v>
      </c>
      <c r="AG16">
        <v>2.119942</v>
      </c>
      <c r="AH16">
        <v>2.1626159999999999</v>
      </c>
      <c r="AI16">
        <v>2.205212</v>
      </c>
      <c r="AJ16" s="61">
        <v>4.1000000000000002E-2</v>
      </c>
    </row>
    <row r="17" spans="1:36" x14ac:dyDescent="0.25">
      <c r="A17" t="s">
        <v>281</v>
      </c>
      <c r="B17" t="s">
        <v>322</v>
      </c>
      <c r="C17" t="s">
        <v>323</v>
      </c>
      <c r="D17" t="s">
        <v>297</v>
      </c>
      <c r="F17">
        <v>121.013069</v>
      </c>
      <c r="G17">
        <v>122.255257</v>
      </c>
      <c r="H17">
        <v>123.43246499999999</v>
      </c>
      <c r="I17">
        <v>124.608948</v>
      </c>
      <c r="J17">
        <v>125.773346</v>
      </c>
      <c r="K17">
        <v>126.905136</v>
      </c>
      <c r="L17">
        <v>127.983543</v>
      </c>
      <c r="M17">
        <v>129.039185</v>
      </c>
      <c r="N17">
        <v>130.09465</v>
      </c>
      <c r="O17">
        <v>131.14065600000001</v>
      </c>
      <c r="P17">
        <v>132.15283199999999</v>
      </c>
      <c r="Q17">
        <v>133.15306100000001</v>
      </c>
      <c r="R17">
        <v>134.13806199999999</v>
      </c>
      <c r="S17">
        <v>135.10060100000001</v>
      </c>
      <c r="T17">
        <v>136.056534</v>
      </c>
      <c r="U17">
        <v>136.998108</v>
      </c>
      <c r="V17">
        <v>137.93769800000001</v>
      </c>
      <c r="W17">
        <v>138.872803</v>
      </c>
      <c r="X17">
        <v>139.80349699999999</v>
      </c>
      <c r="Y17">
        <v>140.74073799999999</v>
      </c>
      <c r="Z17">
        <v>141.667236</v>
      </c>
      <c r="AA17">
        <v>142.574051</v>
      </c>
      <c r="AB17">
        <v>143.47401400000001</v>
      </c>
      <c r="AC17">
        <v>144.37278699999999</v>
      </c>
      <c r="AD17">
        <v>145.274811</v>
      </c>
      <c r="AE17">
        <v>146.17373699999999</v>
      </c>
      <c r="AF17">
        <v>147.065628</v>
      </c>
      <c r="AG17">
        <v>147.945145</v>
      </c>
      <c r="AH17">
        <v>148.82049599999999</v>
      </c>
      <c r="AI17">
        <v>149.69193999999999</v>
      </c>
      <c r="AJ17" s="61">
        <v>7.0000000000000001E-3</v>
      </c>
    </row>
    <row r="18" spans="1:36" x14ac:dyDescent="0.25">
      <c r="A18" t="s">
        <v>324</v>
      </c>
      <c r="C18" t="s">
        <v>325</v>
      </c>
    </row>
    <row r="19" spans="1:36" x14ac:dyDescent="0.25">
      <c r="A19" t="s">
        <v>294</v>
      </c>
      <c r="B19" t="s">
        <v>326</v>
      </c>
      <c r="C19" t="s">
        <v>327</v>
      </c>
      <c r="D19" t="s">
        <v>297</v>
      </c>
      <c r="F19">
        <v>12.960186999999999</v>
      </c>
      <c r="G19">
        <v>13.216768</v>
      </c>
      <c r="H19">
        <v>13.457378</v>
      </c>
      <c r="I19">
        <v>13.698147000000001</v>
      </c>
      <c r="J19">
        <v>13.936857</v>
      </c>
      <c r="K19">
        <v>14.170081</v>
      </c>
      <c r="L19">
        <v>14.393363000000001</v>
      </c>
      <c r="M19">
        <v>14.612648</v>
      </c>
      <c r="N19">
        <v>14.831901999999999</v>
      </c>
      <c r="O19">
        <v>15.049191</v>
      </c>
      <c r="P19">
        <v>15.260441999999999</v>
      </c>
      <c r="Q19">
        <v>15.469175</v>
      </c>
      <c r="R19">
        <v>15.675223000000001</v>
      </c>
      <c r="S19">
        <v>15.877174999999999</v>
      </c>
      <c r="T19">
        <v>16.078598</v>
      </c>
      <c r="U19">
        <v>16.278687999999999</v>
      </c>
      <c r="V19">
        <v>16.480464999999999</v>
      </c>
      <c r="W19">
        <v>16.680702</v>
      </c>
      <c r="X19">
        <v>16.879501000000001</v>
      </c>
      <c r="Y19">
        <v>17.079008000000002</v>
      </c>
      <c r="Z19">
        <v>17.276547999999998</v>
      </c>
      <c r="AA19">
        <v>17.471122999999999</v>
      </c>
      <c r="AB19">
        <v>17.665464</v>
      </c>
      <c r="AC19">
        <v>17.860683000000002</v>
      </c>
      <c r="AD19">
        <v>18.057312</v>
      </c>
      <c r="AE19">
        <v>18.25423</v>
      </c>
      <c r="AF19">
        <v>18.451260000000001</v>
      </c>
      <c r="AG19">
        <v>18.646894</v>
      </c>
      <c r="AH19">
        <v>18.842772</v>
      </c>
      <c r="AI19">
        <v>19.038902</v>
      </c>
      <c r="AJ19" s="61">
        <v>1.2999999999999999E-2</v>
      </c>
    </row>
    <row r="20" spans="1:36" x14ac:dyDescent="0.25">
      <c r="A20" t="s">
        <v>301</v>
      </c>
      <c r="B20" t="s">
        <v>328</v>
      </c>
      <c r="C20" t="s">
        <v>329</v>
      </c>
      <c r="D20" t="s">
        <v>297</v>
      </c>
      <c r="F20">
        <v>1.316486</v>
      </c>
      <c r="G20">
        <v>1.3145690000000001</v>
      </c>
      <c r="H20">
        <v>1.3126599999999999</v>
      </c>
      <c r="I20">
        <v>1.310759</v>
      </c>
      <c r="J20">
        <v>1.3088660000000001</v>
      </c>
      <c r="K20">
        <v>1.3069809999999999</v>
      </c>
      <c r="L20">
        <v>1.3051029999999999</v>
      </c>
      <c r="M20">
        <v>1.3032330000000001</v>
      </c>
      <c r="N20">
        <v>1.3013710000000001</v>
      </c>
      <c r="O20">
        <v>1.299515</v>
      </c>
      <c r="P20">
        <v>1.297668</v>
      </c>
      <c r="Q20">
        <v>1.2958270000000001</v>
      </c>
      <c r="R20">
        <v>1.2939940000000001</v>
      </c>
      <c r="S20">
        <v>1.2921670000000001</v>
      </c>
      <c r="T20">
        <v>1.2903480000000001</v>
      </c>
      <c r="U20">
        <v>1.288535</v>
      </c>
      <c r="V20">
        <v>1.286729</v>
      </c>
      <c r="W20">
        <v>1.2849299999999999</v>
      </c>
      <c r="X20">
        <v>1.2831379999999999</v>
      </c>
      <c r="Y20">
        <v>1.281352</v>
      </c>
      <c r="Z20">
        <v>1.2795730000000001</v>
      </c>
      <c r="AA20">
        <v>1.2778</v>
      </c>
      <c r="AB20">
        <v>1.2760339999999999</v>
      </c>
      <c r="AC20">
        <v>1.2742739999999999</v>
      </c>
      <c r="AD20">
        <v>1.272519</v>
      </c>
      <c r="AE20">
        <v>1.270772</v>
      </c>
      <c r="AF20">
        <v>1.2690300000000001</v>
      </c>
      <c r="AG20">
        <v>1.2672939999999999</v>
      </c>
      <c r="AH20">
        <v>1.2655639999999999</v>
      </c>
      <c r="AI20">
        <v>1.263841</v>
      </c>
      <c r="AJ20" s="61">
        <v>-1E-3</v>
      </c>
    </row>
    <row r="21" spans="1:36" x14ac:dyDescent="0.25">
      <c r="A21" t="s">
        <v>319</v>
      </c>
      <c r="B21" t="s">
        <v>330</v>
      </c>
      <c r="C21" t="s">
        <v>331</v>
      </c>
      <c r="D21" t="s">
        <v>297</v>
      </c>
      <c r="F21">
        <v>0.692388</v>
      </c>
      <c r="G21">
        <v>0.75605299999999998</v>
      </c>
      <c r="H21">
        <v>0.81619299999999995</v>
      </c>
      <c r="I21">
        <v>0.87623200000000001</v>
      </c>
      <c r="J21">
        <v>0.93507300000000004</v>
      </c>
      <c r="K21">
        <v>0.99189700000000003</v>
      </c>
      <c r="L21">
        <v>1.046789</v>
      </c>
      <c r="M21">
        <v>1.1011089999999999</v>
      </c>
      <c r="N21">
        <v>1.1557729999999999</v>
      </c>
      <c r="O21">
        <v>1.2102790000000001</v>
      </c>
      <c r="P21">
        <v>1.26458</v>
      </c>
      <c r="Q21">
        <v>1.3190539999999999</v>
      </c>
      <c r="R21">
        <v>1.37392</v>
      </c>
      <c r="S21">
        <v>1.428822</v>
      </c>
      <c r="T21">
        <v>1.484116</v>
      </c>
      <c r="U21">
        <v>1.5396970000000001</v>
      </c>
      <c r="V21">
        <v>1.5941209999999999</v>
      </c>
      <c r="W21">
        <v>1.6475359999999999</v>
      </c>
      <c r="X21">
        <v>1.6997169999999999</v>
      </c>
      <c r="Y21">
        <v>1.7520070000000001</v>
      </c>
      <c r="Z21">
        <v>1.8029759999999999</v>
      </c>
      <c r="AA21">
        <v>1.851877</v>
      </c>
      <c r="AB21">
        <v>1.899308</v>
      </c>
      <c r="AC21">
        <v>1.9454340000000001</v>
      </c>
      <c r="AD21">
        <v>1.9902359999999999</v>
      </c>
      <c r="AE21">
        <v>2.0336889999999999</v>
      </c>
      <c r="AF21">
        <v>2.0770499999999998</v>
      </c>
      <c r="AG21">
        <v>2.119942</v>
      </c>
      <c r="AH21">
        <v>2.162617</v>
      </c>
      <c r="AI21">
        <v>2.205212</v>
      </c>
      <c r="AJ21" s="61">
        <v>4.1000000000000002E-2</v>
      </c>
    </row>
    <row r="22" spans="1:36" x14ac:dyDescent="0.25">
      <c r="A22" t="s">
        <v>332</v>
      </c>
      <c r="B22" t="s">
        <v>333</v>
      </c>
      <c r="C22" t="s">
        <v>334</v>
      </c>
      <c r="D22" t="s">
        <v>297</v>
      </c>
      <c r="F22">
        <v>64.223999000000006</v>
      </c>
      <c r="G22">
        <v>65.833320999999998</v>
      </c>
      <c r="H22">
        <v>67.399367999999996</v>
      </c>
      <c r="I22">
        <v>68.964455000000001</v>
      </c>
      <c r="J22">
        <v>70.520195000000001</v>
      </c>
      <c r="K22">
        <v>72.053077999999999</v>
      </c>
      <c r="L22">
        <v>73.550179</v>
      </c>
      <c r="M22">
        <v>75.030547999999996</v>
      </c>
      <c r="N22">
        <v>76.508774000000003</v>
      </c>
      <c r="O22">
        <v>77.978836000000001</v>
      </c>
      <c r="P22">
        <v>79.425453000000005</v>
      </c>
      <c r="Q22">
        <v>80.862487999999999</v>
      </c>
      <c r="R22">
        <v>82.288077999999999</v>
      </c>
      <c r="S22">
        <v>83.697745999999995</v>
      </c>
      <c r="T22">
        <v>85.101714999999999</v>
      </c>
      <c r="U22">
        <v>86.494918999999996</v>
      </c>
      <c r="V22">
        <v>87.884293</v>
      </c>
      <c r="W22">
        <v>89.268646000000004</v>
      </c>
      <c r="X22">
        <v>90.648155000000003</v>
      </c>
      <c r="Y22">
        <v>92.030067000000003</v>
      </c>
      <c r="Z22">
        <v>93.403648000000004</v>
      </c>
      <c r="AA22">
        <v>94.762855999999999</v>
      </c>
      <c r="AB22">
        <v>96.116080999999994</v>
      </c>
      <c r="AC22">
        <v>97.466873000000007</v>
      </c>
      <c r="AD22">
        <v>98.817879000000005</v>
      </c>
      <c r="AE22">
        <v>100.165314</v>
      </c>
      <c r="AF22">
        <v>101.506477</v>
      </c>
      <c r="AG22">
        <v>102.837929</v>
      </c>
      <c r="AH22">
        <v>104.164665</v>
      </c>
      <c r="AI22">
        <v>105.48699999999999</v>
      </c>
      <c r="AJ22" s="61">
        <v>1.7000000000000001E-2</v>
      </c>
    </row>
    <row r="23" spans="1:36" x14ac:dyDescent="0.25">
      <c r="A23" t="s">
        <v>335</v>
      </c>
      <c r="B23" t="s">
        <v>336</v>
      </c>
      <c r="C23" t="s">
        <v>337</v>
      </c>
      <c r="D23" t="s">
        <v>297</v>
      </c>
      <c r="F23">
        <v>58.053795000000001</v>
      </c>
      <c r="G23">
        <v>58.065829999999998</v>
      </c>
      <c r="H23">
        <v>58.070979999999999</v>
      </c>
      <c r="I23">
        <v>58.077464999999997</v>
      </c>
      <c r="J23">
        <v>58.084206000000002</v>
      </c>
      <c r="K23">
        <v>58.089848000000003</v>
      </c>
      <c r="L23">
        <v>58.090041999999997</v>
      </c>
      <c r="M23">
        <v>58.088276</v>
      </c>
      <c r="N23">
        <v>58.087550999999998</v>
      </c>
      <c r="O23">
        <v>58.086376000000001</v>
      </c>
      <c r="P23">
        <v>58.082531000000003</v>
      </c>
      <c r="Q23">
        <v>58.078792999999997</v>
      </c>
      <c r="R23">
        <v>58.074863000000001</v>
      </c>
      <c r="S23">
        <v>58.069695000000003</v>
      </c>
      <c r="T23">
        <v>58.065018000000002</v>
      </c>
      <c r="U23">
        <v>58.05941</v>
      </c>
      <c r="V23">
        <v>58.053642000000004</v>
      </c>
      <c r="W23">
        <v>58.047283</v>
      </c>
      <c r="X23">
        <v>58.040877999999999</v>
      </c>
      <c r="Y23">
        <v>58.035964999999997</v>
      </c>
      <c r="Z23">
        <v>58.030093999999998</v>
      </c>
      <c r="AA23">
        <v>58.022640000000003</v>
      </c>
      <c r="AB23">
        <v>58.014923000000003</v>
      </c>
      <c r="AC23">
        <v>58.007801000000001</v>
      </c>
      <c r="AD23">
        <v>58.001891999999998</v>
      </c>
      <c r="AE23">
        <v>57.996215999999997</v>
      </c>
      <c r="AF23">
        <v>57.990367999999997</v>
      </c>
      <c r="AG23">
        <v>57.983620000000002</v>
      </c>
      <c r="AH23">
        <v>57.977161000000002</v>
      </c>
      <c r="AI23">
        <v>57.970889999999997</v>
      </c>
      <c r="AJ23" s="61">
        <v>0</v>
      </c>
    </row>
    <row r="24" spans="1:36" x14ac:dyDescent="0.25">
      <c r="A24" t="s">
        <v>281</v>
      </c>
      <c r="B24" t="s">
        <v>338</v>
      </c>
      <c r="C24" t="s">
        <v>339</v>
      </c>
      <c r="D24" t="s">
        <v>297</v>
      </c>
      <c r="F24">
        <v>137.24685700000001</v>
      </c>
      <c r="G24">
        <v>139.18653900000001</v>
      </c>
      <c r="H24">
        <v>141.05658</v>
      </c>
      <c r="I24">
        <v>142.927063</v>
      </c>
      <c r="J24">
        <v>144.78518700000001</v>
      </c>
      <c r="K24">
        <v>146.61187699999999</v>
      </c>
      <c r="L24">
        <v>148.385468</v>
      </c>
      <c r="M24">
        <v>150.135818</v>
      </c>
      <c r="N24">
        <v>151.88537600000001</v>
      </c>
      <c r="O24">
        <v>153.624191</v>
      </c>
      <c r="P24">
        <v>155.33067299999999</v>
      </c>
      <c r="Q24">
        <v>157.02534499999999</v>
      </c>
      <c r="R24">
        <v>158.706085</v>
      </c>
      <c r="S24">
        <v>160.365601</v>
      </c>
      <c r="T24">
        <v>162.019791</v>
      </c>
      <c r="U24">
        <v>163.66125500000001</v>
      </c>
      <c r="V24">
        <v>165.29925499999999</v>
      </c>
      <c r="W24">
        <v>166.92910800000001</v>
      </c>
      <c r="X24">
        <v>168.55139199999999</v>
      </c>
      <c r="Y24">
        <v>170.178406</v>
      </c>
      <c r="Z24">
        <v>171.79284699999999</v>
      </c>
      <c r="AA24">
        <v>173.386292</v>
      </c>
      <c r="AB24">
        <v>174.971802</v>
      </c>
      <c r="AC24">
        <v>176.555069</v>
      </c>
      <c r="AD24">
        <v>178.13983200000001</v>
      </c>
      <c r="AE24">
        <v>179.720215</v>
      </c>
      <c r="AF24">
        <v>181.29418899999999</v>
      </c>
      <c r="AG24">
        <v>182.855682</v>
      </c>
      <c r="AH24">
        <v>184.412781</v>
      </c>
      <c r="AI24">
        <v>185.96585099999999</v>
      </c>
      <c r="AJ24" s="61">
        <v>1.0999999999999999E-2</v>
      </c>
    </row>
    <row r="25" spans="1:36" x14ac:dyDescent="0.25">
      <c r="A25" t="s">
        <v>340</v>
      </c>
      <c r="C25" t="s">
        <v>341</v>
      </c>
    </row>
    <row r="26" spans="1:36" x14ac:dyDescent="0.25">
      <c r="A26" t="s">
        <v>342</v>
      </c>
      <c r="B26" t="s">
        <v>343</v>
      </c>
      <c r="C26" t="s">
        <v>344</v>
      </c>
      <c r="D26" t="s">
        <v>297</v>
      </c>
      <c r="F26">
        <v>59.881087999999998</v>
      </c>
      <c r="G26">
        <v>60.352080999999998</v>
      </c>
      <c r="H26">
        <v>60.821261999999997</v>
      </c>
      <c r="I26">
        <v>61.382590999999998</v>
      </c>
      <c r="J26">
        <v>61.900368</v>
      </c>
      <c r="K26">
        <v>62.374245000000002</v>
      </c>
      <c r="L26">
        <v>62.807892000000002</v>
      </c>
      <c r="M26">
        <v>63.215656000000003</v>
      </c>
      <c r="N26">
        <v>63.608936</v>
      </c>
      <c r="O26">
        <v>63.982376000000002</v>
      </c>
      <c r="P26">
        <v>64.368506999999994</v>
      </c>
      <c r="Q26">
        <v>64.764778000000007</v>
      </c>
      <c r="R26">
        <v>65.168387999999993</v>
      </c>
      <c r="S26">
        <v>65.570183</v>
      </c>
      <c r="T26">
        <v>65.979705999999993</v>
      </c>
      <c r="U26">
        <v>66.390647999999999</v>
      </c>
      <c r="V26">
        <v>66.811194999999998</v>
      </c>
      <c r="W26">
        <v>67.237328000000005</v>
      </c>
      <c r="X26">
        <v>67.654053000000005</v>
      </c>
      <c r="Y26">
        <v>68.066032000000007</v>
      </c>
      <c r="Z26">
        <v>68.467827</v>
      </c>
      <c r="AA26">
        <v>68.853522999999996</v>
      </c>
      <c r="AB26">
        <v>69.231842</v>
      </c>
      <c r="AC26">
        <v>69.609322000000006</v>
      </c>
      <c r="AD26">
        <v>69.984222000000003</v>
      </c>
      <c r="AE26">
        <v>70.356514000000004</v>
      </c>
      <c r="AF26">
        <v>70.728088</v>
      </c>
      <c r="AG26">
        <v>71.093024999999997</v>
      </c>
      <c r="AH26">
        <v>71.459289999999996</v>
      </c>
      <c r="AI26">
        <v>71.829635999999994</v>
      </c>
      <c r="AJ26" s="61">
        <v>6.0000000000000001E-3</v>
      </c>
    </row>
    <row r="27" spans="1:36" x14ac:dyDescent="0.25">
      <c r="A27" t="s">
        <v>345</v>
      </c>
      <c r="B27" t="s">
        <v>346</v>
      </c>
      <c r="C27" t="s">
        <v>347</v>
      </c>
      <c r="D27" t="s">
        <v>297</v>
      </c>
      <c r="F27">
        <v>60.749817</v>
      </c>
      <c r="G27">
        <v>61.412101999999997</v>
      </c>
      <c r="H27">
        <v>62.073245999999997</v>
      </c>
      <c r="I27">
        <v>62.781784000000002</v>
      </c>
      <c r="J27">
        <v>63.505992999999997</v>
      </c>
      <c r="K27">
        <v>64.230721000000003</v>
      </c>
      <c r="L27">
        <v>64.934394999999995</v>
      </c>
      <c r="M27">
        <v>65.631500000000003</v>
      </c>
      <c r="N27">
        <v>66.331833000000003</v>
      </c>
      <c r="O27">
        <v>67.031661999999997</v>
      </c>
      <c r="P27">
        <v>67.692352</v>
      </c>
      <c r="Q27">
        <v>68.336303999999998</v>
      </c>
      <c r="R27">
        <v>68.961510000000004</v>
      </c>
      <c r="S27">
        <v>69.567931999999999</v>
      </c>
      <c r="T27">
        <v>70.161834999999996</v>
      </c>
      <c r="U27">
        <v>70.740691999999996</v>
      </c>
      <c r="V27">
        <v>71.307991000000001</v>
      </c>
      <c r="W27">
        <v>71.864311000000001</v>
      </c>
      <c r="X27">
        <v>72.422591999999995</v>
      </c>
      <c r="Y27">
        <v>72.988776999999999</v>
      </c>
      <c r="Z27">
        <v>73.551413999999994</v>
      </c>
      <c r="AA27">
        <v>74.106994999999998</v>
      </c>
      <c r="AB27">
        <v>74.660415999999998</v>
      </c>
      <c r="AC27">
        <v>75.211181999999994</v>
      </c>
      <c r="AD27">
        <v>75.764717000000005</v>
      </c>
      <c r="AE27">
        <v>76.315781000000001</v>
      </c>
      <c r="AF27">
        <v>76.858863999999997</v>
      </c>
      <c r="AG27">
        <v>77.394492999999997</v>
      </c>
      <c r="AH27">
        <v>77.923057999999997</v>
      </c>
      <c r="AI27">
        <v>78.442474000000004</v>
      </c>
      <c r="AJ27" s="61">
        <v>8.9999999999999993E-3</v>
      </c>
    </row>
    <row r="28" spans="1:36" x14ac:dyDescent="0.25">
      <c r="A28" t="s">
        <v>307</v>
      </c>
      <c r="B28" t="s">
        <v>348</v>
      </c>
      <c r="C28" t="s">
        <v>349</v>
      </c>
      <c r="D28" t="s">
        <v>297</v>
      </c>
      <c r="F28">
        <v>2.6027130000000001</v>
      </c>
      <c r="G28">
        <v>2.5555099999999999</v>
      </c>
      <c r="H28">
        <v>2.5122789999999999</v>
      </c>
      <c r="I28">
        <v>2.4700259999999998</v>
      </c>
      <c r="J28">
        <v>2.4309989999999999</v>
      </c>
      <c r="K28">
        <v>2.394288</v>
      </c>
      <c r="L28">
        <v>2.3602129999999999</v>
      </c>
      <c r="M28">
        <v>2.3293729999999999</v>
      </c>
      <c r="N28">
        <v>2.3020870000000002</v>
      </c>
      <c r="O28">
        <v>2.2780330000000002</v>
      </c>
      <c r="P28">
        <v>2.2517640000000001</v>
      </c>
      <c r="Q28">
        <v>2.2237439999999999</v>
      </c>
      <c r="R28">
        <v>2.194696</v>
      </c>
      <c r="S28">
        <v>2.1653730000000002</v>
      </c>
      <c r="T28">
        <v>2.1354199999999999</v>
      </c>
      <c r="U28">
        <v>2.105286</v>
      </c>
      <c r="V28">
        <v>2.0752890000000002</v>
      </c>
      <c r="W28">
        <v>2.0456729999999999</v>
      </c>
      <c r="X28">
        <v>2.0170750000000002</v>
      </c>
      <c r="Y28">
        <v>1.989269</v>
      </c>
      <c r="Z28">
        <v>1.9623660000000001</v>
      </c>
      <c r="AA28">
        <v>1.936682</v>
      </c>
      <c r="AB28">
        <v>1.9117580000000001</v>
      </c>
      <c r="AC28">
        <v>1.8872530000000001</v>
      </c>
      <c r="AD28">
        <v>1.8635600000000001</v>
      </c>
      <c r="AE28">
        <v>1.8403719999999999</v>
      </c>
      <c r="AF28">
        <v>1.8176079999999999</v>
      </c>
      <c r="AG28">
        <v>1.7954779999999999</v>
      </c>
      <c r="AH28">
        <v>1.7738389999999999</v>
      </c>
      <c r="AI28">
        <v>1.7524599999999999</v>
      </c>
      <c r="AJ28" s="61">
        <v>-1.4E-2</v>
      </c>
    </row>
    <row r="29" spans="1:36" x14ac:dyDescent="0.25">
      <c r="A29" t="s">
        <v>310</v>
      </c>
      <c r="B29" t="s">
        <v>350</v>
      </c>
      <c r="C29" t="s">
        <v>351</v>
      </c>
      <c r="D29" t="s">
        <v>297</v>
      </c>
      <c r="F29">
        <v>3.999117</v>
      </c>
      <c r="G29">
        <v>3.9013740000000001</v>
      </c>
      <c r="H29">
        <v>3.812916</v>
      </c>
      <c r="I29">
        <v>3.734966</v>
      </c>
      <c r="J29">
        <v>3.666652</v>
      </c>
      <c r="K29">
        <v>3.6064020000000001</v>
      </c>
      <c r="L29">
        <v>3.551955</v>
      </c>
      <c r="M29">
        <v>3.5041549999999999</v>
      </c>
      <c r="N29">
        <v>3.4641320000000002</v>
      </c>
      <c r="O29">
        <v>3.431988</v>
      </c>
      <c r="P29">
        <v>3.3941750000000002</v>
      </c>
      <c r="Q29">
        <v>3.3525809999999998</v>
      </c>
      <c r="R29">
        <v>3.3082009999999999</v>
      </c>
      <c r="S29">
        <v>3.262114</v>
      </c>
      <c r="T29">
        <v>3.215319</v>
      </c>
      <c r="U29">
        <v>3.1684489999999998</v>
      </c>
      <c r="V29">
        <v>3.1220150000000002</v>
      </c>
      <c r="W29">
        <v>3.0766179999999999</v>
      </c>
      <c r="X29">
        <v>3.0331540000000001</v>
      </c>
      <c r="Y29">
        <v>2.992111</v>
      </c>
      <c r="Z29">
        <v>2.953103</v>
      </c>
      <c r="AA29">
        <v>2.9162780000000001</v>
      </c>
      <c r="AB29">
        <v>2.8815270000000002</v>
      </c>
      <c r="AC29">
        <v>2.8487659999999999</v>
      </c>
      <c r="AD29">
        <v>2.8181880000000001</v>
      </c>
      <c r="AE29">
        <v>2.789272</v>
      </c>
      <c r="AF29">
        <v>2.7617349999999998</v>
      </c>
      <c r="AG29">
        <v>2.7353100000000001</v>
      </c>
      <c r="AH29">
        <v>2.710156</v>
      </c>
      <c r="AI29">
        <v>2.686067</v>
      </c>
      <c r="AJ29" s="61">
        <v>-1.4E-2</v>
      </c>
    </row>
    <row r="30" spans="1:36" x14ac:dyDescent="0.25">
      <c r="A30" t="s">
        <v>352</v>
      </c>
      <c r="B30" t="s">
        <v>353</v>
      </c>
      <c r="C30" t="s">
        <v>354</v>
      </c>
      <c r="D30" t="s">
        <v>297</v>
      </c>
      <c r="F30">
        <v>1.873348</v>
      </c>
      <c r="G30">
        <v>2.1081979999999998</v>
      </c>
      <c r="H30">
        <v>2.2678940000000001</v>
      </c>
      <c r="I30">
        <v>2.2760090000000002</v>
      </c>
      <c r="J30">
        <v>2.2871809999999999</v>
      </c>
      <c r="K30">
        <v>2.298848</v>
      </c>
      <c r="L30">
        <v>2.3101630000000002</v>
      </c>
      <c r="M30">
        <v>2.3213780000000002</v>
      </c>
      <c r="N30">
        <v>2.3325130000000001</v>
      </c>
      <c r="O30">
        <v>2.3435229999999998</v>
      </c>
      <c r="P30">
        <v>2.355219</v>
      </c>
      <c r="Q30">
        <v>2.367127</v>
      </c>
      <c r="R30">
        <v>2.3793280000000001</v>
      </c>
      <c r="S30">
        <v>2.3915820000000001</v>
      </c>
      <c r="T30">
        <v>2.4035479999999998</v>
      </c>
      <c r="U30">
        <v>2.4152170000000002</v>
      </c>
      <c r="V30">
        <v>2.4263889999999999</v>
      </c>
      <c r="W30">
        <v>2.437036</v>
      </c>
      <c r="X30">
        <v>2.4480270000000002</v>
      </c>
      <c r="Y30">
        <v>2.4592800000000001</v>
      </c>
      <c r="Z30">
        <v>2.4706860000000002</v>
      </c>
      <c r="AA30">
        <v>2.4822190000000002</v>
      </c>
      <c r="AB30">
        <v>2.4938099999999999</v>
      </c>
      <c r="AC30">
        <v>2.5053770000000002</v>
      </c>
      <c r="AD30">
        <v>2.5170189999999999</v>
      </c>
      <c r="AE30">
        <v>2.5286689999999998</v>
      </c>
      <c r="AF30">
        <v>2.5403289999999998</v>
      </c>
      <c r="AG30">
        <v>2.5519790000000002</v>
      </c>
      <c r="AH30">
        <v>2.5635880000000002</v>
      </c>
      <c r="AI30">
        <v>2.575075</v>
      </c>
      <c r="AJ30" s="61">
        <v>1.0999999999999999E-2</v>
      </c>
    </row>
    <row r="31" spans="1:36" x14ac:dyDescent="0.25">
      <c r="A31" t="s">
        <v>281</v>
      </c>
      <c r="B31" t="s">
        <v>355</v>
      </c>
      <c r="C31" t="s">
        <v>356</v>
      </c>
      <c r="D31" t="s">
        <v>297</v>
      </c>
      <c r="F31">
        <v>129.10607899999999</v>
      </c>
      <c r="G31">
        <v>130.32926900000001</v>
      </c>
      <c r="H31">
        <v>131.487595</v>
      </c>
      <c r="I31">
        <v>132.645386</v>
      </c>
      <c r="J31">
        <v>133.79119900000001</v>
      </c>
      <c r="K31">
        <v>134.904495</v>
      </c>
      <c r="L31">
        <v>135.96461500000001</v>
      </c>
      <c r="M31">
        <v>137.00206</v>
      </c>
      <c r="N31">
        <v>138.03950499999999</v>
      </c>
      <c r="O31">
        <v>139.06758099999999</v>
      </c>
      <c r="P31">
        <v>140.062027</v>
      </c>
      <c r="Q31">
        <v>141.04452499999999</v>
      </c>
      <c r="R31">
        <v>142.01213100000001</v>
      </c>
      <c r="S31">
        <v>142.957199</v>
      </c>
      <c r="T31">
        <v>143.89582799999999</v>
      </c>
      <c r="U31">
        <v>144.82029700000001</v>
      </c>
      <c r="V31">
        <v>145.742874</v>
      </c>
      <c r="W31">
        <v>146.660965</v>
      </c>
      <c r="X31">
        <v>147.574905</v>
      </c>
      <c r="Y31">
        <v>148.49546799999999</v>
      </c>
      <c r="Z31">
        <v>149.40541099999999</v>
      </c>
      <c r="AA31">
        <v>150.29568499999999</v>
      </c>
      <c r="AB31">
        <v>151.17935199999999</v>
      </c>
      <c r="AC31">
        <v>152.06189000000001</v>
      </c>
      <c r="AD31">
        <v>152.94769299999999</v>
      </c>
      <c r="AE31">
        <v>153.83062699999999</v>
      </c>
      <c r="AF31">
        <v>154.70661899999999</v>
      </c>
      <c r="AG31">
        <v>155.570267</v>
      </c>
      <c r="AH31">
        <v>156.42993200000001</v>
      </c>
      <c r="AI31">
        <v>157.285706</v>
      </c>
      <c r="AJ31" s="61">
        <v>7.0000000000000001E-3</v>
      </c>
    </row>
    <row r="32" spans="1:36" x14ac:dyDescent="0.25">
      <c r="A32" t="s">
        <v>357</v>
      </c>
      <c r="C32" t="s">
        <v>358</v>
      </c>
    </row>
    <row r="33" spans="1:38" x14ac:dyDescent="0.25">
      <c r="A33" t="s">
        <v>342</v>
      </c>
      <c r="B33" t="s">
        <v>359</v>
      </c>
      <c r="C33" t="s">
        <v>360</v>
      </c>
      <c r="D33" t="s">
        <v>297</v>
      </c>
      <c r="F33">
        <v>97.357712000000006</v>
      </c>
      <c r="G33">
        <v>98.024863999999994</v>
      </c>
      <c r="H33">
        <v>98.637778999999995</v>
      </c>
      <c r="I33">
        <v>99.238274000000004</v>
      </c>
      <c r="J33">
        <v>99.819907999999998</v>
      </c>
      <c r="K33">
        <v>100.367599</v>
      </c>
      <c r="L33">
        <v>100.86464700000001</v>
      </c>
      <c r="M33">
        <v>101.331551</v>
      </c>
      <c r="N33">
        <v>101.758461</v>
      </c>
      <c r="O33">
        <v>102.13653600000001</v>
      </c>
      <c r="P33">
        <v>102.441498</v>
      </c>
      <c r="Q33">
        <v>102.68347199999999</v>
      </c>
      <c r="R33">
        <v>102.94450399999999</v>
      </c>
      <c r="S33">
        <v>103.24419399999999</v>
      </c>
      <c r="T33">
        <v>103.597069</v>
      </c>
      <c r="U33">
        <v>104.007935</v>
      </c>
      <c r="V33">
        <v>104.49160000000001</v>
      </c>
      <c r="W33">
        <v>104.96135700000001</v>
      </c>
      <c r="X33">
        <v>105.417328</v>
      </c>
      <c r="Y33">
        <v>105.86560799999999</v>
      </c>
      <c r="Z33">
        <v>106.29330400000001</v>
      </c>
      <c r="AA33">
        <v>106.693825</v>
      </c>
      <c r="AB33">
        <v>107.075867</v>
      </c>
      <c r="AC33">
        <v>107.443611</v>
      </c>
      <c r="AD33">
        <v>107.801796</v>
      </c>
      <c r="AE33">
        <v>108.14857499999999</v>
      </c>
      <c r="AF33">
        <v>108.485489</v>
      </c>
      <c r="AG33">
        <v>108.813416</v>
      </c>
      <c r="AH33">
        <v>109.14363899999999</v>
      </c>
      <c r="AI33">
        <v>109.481041</v>
      </c>
      <c r="AJ33" s="61">
        <v>4.0000000000000001E-3</v>
      </c>
      <c r="AL33" s="67" t="s">
        <v>677</v>
      </c>
    </row>
    <row r="34" spans="1:38" x14ac:dyDescent="0.25">
      <c r="A34" t="s">
        <v>345</v>
      </c>
      <c r="B34" t="s">
        <v>361</v>
      </c>
      <c r="C34" t="s">
        <v>362</v>
      </c>
      <c r="D34" t="s">
        <v>297</v>
      </c>
      <c r="F34">
        <v>48.419024999999998</v>
      </c>
      <c r="G34">
        <v>48.956130999999999</v>
      </c>
      <c r="H34">
        <v>49.485680000000002</v>
      </c>
      <c r="I34">
        <v>50.028056999999997</v>
      </c>
      <c r="J34">
        <v>50.578887999999999</v>
      </c>
      <c r="K34">
        <v>51.133965000000003</v>
      </c>
      <c r="L34">
        <v>51.691699999999997</v>
      </c>
      <c r="M34">
        <v>52.261130999999999</v>
      </c>
      <c r="N34">
        <v>52.874209999999998</v>
      </c>
      <c r="O34">
        <v>53.530624000000003</v>
      </c>
      <c r="P34">
        <v>54.229934999999998</v>
      </c>
      <c r="Q34">
        <v>54.982208</v>
      </c>
      <c r="R34">
        <v>55.696266000000001</v>
      </c>
      <c r="S34">
        <v>56.345275999999998</v>
      </c>
      <c r="T34">
        <v>56.930354999999999</v>
      </c>
      <c r="U34">
        <v>57.439326999999999</v>
      </c>
      <c r="V34">
        <v>57.870243000000002</v>
      </c>
      <c r="W34">
        <v>58.313324000000001</v>
      </c>
      <c r="X34">
        <v>58.768706999999999</v>
      </c>
      <c r="Y34">
        <v>59.240825999999998</v>
      </c>
      <c r="Z34">
        <v>59.725760999999999</v>
      </c>
      <c r="AA34">
        <v>60.220711000000001</v>
      </c>
      <c r="AB34">
        <v>60.729053</v>
      </c>
      <c r="AC34">
        <v>61.251044999999998</v>
      </c>
      <c r="AD34">
        <v>61.785156000000001</v>
      </c>
      <c r="AE34">
        <v>62.326304999999998</v>
      </c>
      <c r="AF34">
        <v>62.868492000000003</v>
      </c>
      <c r="AG34">
        <v>63.405472000000003</v>
      </c>
      <c r="AH34">
        <v>63.934314999999998</v>
      </c>
      <c r="AI34">
        <v>64.451385000000002</v>
      </c>
      <c r="AJ34" s="61">
        <v>0.01</v>
      </c>
      <c r="AL34" s="67" t="s">
        <v>678</v>
      </c>
    </row>
    <row r="35" spans="1:38" x14ac:dyDescent="0.25">
      <c r="A35" t="s">
        <v>310</v>
      </c>
      <c r="B35" t="s">
        <v>363</v>
      </c>
      <c r="C35" t="s">
        <v>364</v>
      </c>
      <c r="D35" t="s">
        <v>297</v>
      </c>
      <c r="F35">
        <v>7.216367</v>
      </c>
      <c r="G35">
        <v>7.2030919999999998</v>
      </c>
      <c r="H35">
        <v>7.1868730000000003</v>
      </c>
      <c r="I35">
        <v>7.1698310000000003</v>
      </c>
      <c r="J35">
        <v>7.1513840000000002</v>
      </c>
      <c r="K35">
        <v>7.1303400000000003</v>
      </c>
      <c r="L35">
        <v>7.1042740000000002</v>
      </c>
      <c r="M35">
        <v>7.0740420000000004</v>
      </c>
      <c r="N35">
        <v>7.0403700000000002</v>
      </c>
      <c r="O35">
        <v>7.0029719999999998</v>
      </c>
      <c r="P35">
        <v>6.9623270000000002</v>
      </c>
      <c r="Q35">
        <v>6.9199479999999998</v>
      </c>
      <c r="R35">
        <v>6.8818390000000003</v>
      </c>
      <c r="S35">
        <v>6.8478279999999998</v>
      </c>
      <c r="T35">
        <v>6.8182660000000004</v>
      </c>
      <c r="U35">
        <v>6.7927470000000003</v>
      </c>
      <c r="V35">
        <v>6.7708409999999999</v>
      </c>
      <c r="W35">
        <v>6.7462859999999996</v>
      </c>
      <c r="X35">
        <v>6.7191559999999999</v>
      </c>
      <c r="Y35">
        <v>6.6897310000000001</v>
      </c>
      <c r="Z35">
        <v>6.6575769999999999</v>
      </c>
      <c r="AA35">
        <v>6.6231059999999999</v>
      </c>
      <c r="AB35">
        <v>6.5871839999999997</v>
      </c>
      <c r="AC35">
        <v>6.5509060000000003</v>
      </c>
      <c r="AD35">
        <v>6.5154959999999997</v>
      </c>
      <c r="AE35">
        <v>6.4816240000000001</v>
      </c>
      <c r="AF35">
        <v>6.4498150000000001</v>
      </c>
      <c r="AG35">
        <v>6.4200210000000002</v>
      </c>
      <c r="AH35">
        <v>6.3920779999999997</v>
      </c>
      <c r="AI35">
        <v>6.3651439999999999</v>
      </c>
      <c r="AJ35" s="61">
        <v>-4.0000000000000001E-3</v>
      </c>
      <c r="AL35" s="67" t="s">
        <v>679</v>
      </c>
    </row>
    <row r="36" spans="1:38" x14ac:dyDescent="0.25">
      <c r="A36" t="s">
        <v>281</v>
      </c>
      <c r="B36" t="s">
        <v>365</v>
      </c>
      <c r="C36" t="s">
        <v>366</v>
      </c>
      <c r="D36" t="s">
        <v>297</v>
      </c>
      <c r="F36">
        <v>152.99310299999999</v>
      </c>
      <c r="G36">
        <v>154.18408199999999</v>
      </c>
      <c r="H36">
        <v>155.31033300000001</v>
      </c>
      <c r="I36">
        <v>156.43615700000001</v>
      </c>
      <c r="J36">
        <v>157.550186</v>
      </c>
      <c r="K36">
        <v>158.63189700000001</v>
      </c>
      <c r="L36">
        <v>159.660629</v>
      </c>
      <c r="M36">
        <v>160.666718</v>
      </c>
      <c r="N36">
        <v>161.67304999999999</v>
      </c>
      <c r="O36">
        <v>162.67013499999999</v>
      </c>
      <c r="P36">
        <v>163.633759</v>
      </c>
      <c r="Q36">
        <v>164.585632</v>
      </c>
      <c r="R36">
        <v>165.522614</v>
      </c>
      <c r="S36">
        <v>166.43730199999999</v>
      </c>
      <c r="T36">
        <v>167.345688</v>
      </c>
      <c r="U36">
        <v>168.240005</v>
      </c>
      <c r="V36">
        <v>169.13269</v>
      </c>
      <c r="W36">
        <v>170.02098100000001</v>
      </c>
      <c r="X36">
        <v>170.90519699999999</v>
      </c>
      <c r="Y36">
        <v>171.79615799999999</v>
      </c>
      <c r="Z36">
        <v>172.67665099999999</v>
      </c>
      <c r="AA36">
        <v>173.537643</v>
      </c>
      <c r="AB36">
        <v>174.39210499999999</v>
      </c>
      <c r="AC36">
        <v>175.24556000000001</v>
      </c>
      <c r="AD36">
        <v>176.10244800000001</v>
      </c>
      <c r="AE36">
        <v>176.956512</v>
      </c>
      <c r="AF36">
        <v>177.803787</v>
      </c>
      <c r="AG36">
        <v>178.638901</v>
      </c>
      <c r="AH36">
        <v>179.470032</v>
      </c>
      <c r="AI36">
        <v>180.29757699999999</v>
      </c>
      <c r="AJ36" s="61">
        <v>6.0000000000000001E-3</v>
      </c>
      <c r="AL36" s="67" t="s">
        <v>680</v>
      </c>
    </row>
    <row r="37" spans="1:38" x14ac:dyDescent="0.25">
      <c r="A37" t="s">
        <v>367</v>
      </c>
      <c r="C37" t="s">
        <v>368</v>
      </c>
      <c r="AL37" s="67" t="s">
        <v>685</v>
      </c>
    </row>
    <row r="38" spans="1:38" x14ac:dyDescent="0.25">
      <c r="A38" t="s">
        <v>342</v>
      </c>
      <c r="B38" t="s">
        <v>369</v>
      </c>
      <c r="C38" t="s">
        <v>370</v>
      </c>
      <c r="D38" t="s">
        <v>297</v>
      </c>
      <c r="F38">
        <v>84.815544000000003</v>
      </c>
      <c r="G38">
        <v>86.500518999999997</v>
      </c>
      <c r="H38">
        <v>88.119606000000005</v>
      </c>
      <c r="I38">
        <v>89.728729000000001</v>
      </c>
      <c r="J38">
        <v>91.334236000000004</v>
      </c>
      <c r="K38">
        <v>92.887566000000007</v>
      </c>
      <c r="L38">
        <v>94.381934999999999</v>
      </c>
      <c r="M38">
        <v>95.857422</v>
      </c>
      <c r="N38">
        <v>97.332840000000004</v>
      </c>
      <c r="O38">
        <v>98.800797000000003</v>
      </c>
      <c r="P38">
        <v>100.24084499999999</v>
      </c>
      <c r="Q38">
        <v>101.67321</v>
      </c>
      <c r="R38">
        <v>103.097694</v>
      </c>
      <c r="S38">
        <v>104.54921</v>
      </c>
      <c r="T38">
        <v>106.00855300000001</v>
      </c>
      <c r="U38">
        <v>107.469482</v>
      </c>
      <c r="V38">
        <v>108.91429100000001</v>
      </c>
      <c r="W38">
        <v>110.343147</v>
      </c>
      <c r="X38">
        <v>111.759727</v>
      </c>
      <c r="Y38">
        <v>113.173485</v>
      </c>
      <c r="Z38">
        <v>114.57051800000001</v>
      </c>
      <c r="AA38">
        <v>115.942314</v>
      </c>
      <c r="AB38">
        <v>117.303665</v>
      </c>
      <c r="AC38">
        <v>118.66233800000001</v>
      </c>
      <c r="AD38">
        <v>120.022491</v>
      </c>
      <c r="AE38">
        <v>121.37975299999999</v>
      </c>
      <c r="AF38">
        <v>122.73101800000001</v>
      </c>
      <c r="AG38">
        <v>124.06998400000001</v>
      </c>
      <c r="AH38">
        <v>125.40424299999999</v>
      </c>
      <c r="AI38">
        <v>126.73419199999999</v>
      </c>
      <c r="AJ38" s="61">
        <v>1.4E-2</v>
      </c>
      <c r="AL38" s="67" t="s">
        <v>686</v>
      </c>
    </row>
    <row r="39" spans="1:38" x14ac:dyDescent="0.25">
      <c r="A39" t="s">
        <v>345</v>
      </c>
      <c r="B39" t="s">
        <v>371</v>
      </c>
      <c r="C39" t="s">
        <v>372</v>
      </c>
      <c r="D39" t="s">
        <v>297</v>
      </c>
      <c r="F39">
        <v>19.716003000000001</v>
      </c>
      <c r="G39">
        <v>20.058890999999999</v>
      </c>
      <c r="H39">
        <v>20.405684000000001</v>
      </c>
      <c r="I39">
        <v>20.766715999999999</v>
      </c>
      <c r="J39">
        <v>21.143094999999999</v>
      </c>
      <c r="K39">
        <v>21.536957000000001</v>
      </c>
      <c r="L39">
        <v>21.948976999999999</v>
      </c>
      <c r="M39">
        <v>22.354454</v>
      </c>
      <c r="N39">
        <v>22.757717</v>
      </c>
      <c r="O39">
        <v>23.156803</v>
      </c>
      <c r="P39">
        <v>23.547771000000001</v>
      </c>
      <c r="Q39">
        <v>23.932528000000001</v>
      </c>
      <c r="R39">
        <v>24.308278999999999</v>
      </c>
      <c r="S39">
        <v>24.671745000000001</v>
      </c>
      <c r="T39">
        <v>25.019575</v>
      </c>
      <c r="U39">
        <v>25.349295000000001</v>
      </c>
      <c r="V39">
        <v>25.688230999999998</v>
      </c>
      <c r="W39">
        <v>26.035596999999999</v>
      </c>
      <c r="X39">
        <v>26.390706999999999</v>
      </c>
      <c r="Y39">
        <v>26.753789999999999</v>
      </c>
      <c r="Z39">
        <v>27.121093999999999</v>
      </c>
      <c r="AA39">
        <v>27.490086000000002</v>
      </c>
      <c r="AB39">
        <v>27.860213999999999</v>
      </c>
      <c r="AC39">
        <v>28.229876999999998</v>
      </c>
      <c r="AD39">
        <v>28.599191999999999</v>
      </c>
      <c r="AE39">
        <v>28.966166999999999</v>
      </c>
      <c r="AF39">
        <v>29.32929</v>
      </c>
      <c r="AG39">
        <v>29.688708999999999</v>
      </c>
      <c r="AH39">
        <v>30.044761999999999</v>
      </c>
      <c r="AI39">
        <v>30.397811999999998</v>
      </c>
      <c r="AJ39" s="61">
        <v>1.4999999999999999E-2</v>
      </c>
    </row>
    <row r="40" spans="1:38" x14ac:dyDescent="0.25">
      <c r="A40" t="s">
        <v>281</v>
      </c>
      <c r="B40" t="s">
        <v>373</v>
      </c>
      <c r="C40" t="s">
        <v>374</v>
      </c>
      <c r="D40" t="s">
        <v>297</v>
      </c>
      <c r="F40">
        <v>104.531548</v>
      </c>
      <c r="G40">
        <v>106.55941</v>
      </c>
      <c r="H40">
        <v>108.525291</v>
      </c>
      <c r="I40">
        <v>110.495445</v>
      </c>
      <c r="J40">
        <v>112.477333</v>
      </c>
      <c r="K40">
        <v>114.424522</v>
      </c>
      <c r="L40">
        <v>116.33091</v>
      </c>
      <c r="M40">
        <v>118.211876</v>
      </c>
      <c r="N40">
        <v>120.09056099999999</v>
      </c>
      <c r="O40">
        <v>121.957596</v>
      </c>
      <c r="P40">
        <v>123.78861999999999</v>
      </c>
      <c r="Q40">
        <v>125.60573599999999</v>
      </c>
      <c r="R40">
        <v>127.405975</v>
      </c>
      <c r="S40">
        <v>129.220947</v>
      </c>
      <c r="T40">
        <v>131.028122</v>
      </c>
      <c r="U40">
        <v>132.818771</v>
      </c>
      <c r="V40">
        <v>134.60252399999999</v>
      </c>
      <c r="W40">
        <v>136.378738</v>
      </c>
      <c r="X40">
        <v>138.15043600000001</v>
      </c>
      <c r="Y40">
        <v>139.927277</v>
      </c>
      <c r="Z40">
        <v>141.69162</v>
      </c>
      <c r="AA40">
        <v>143.43240399999999</v>
      </c>
      <c r="AB40">
        <v>145.16387900000001</v>
      </c>
      <c r="AC40">
        <v>146.892212</v>
      </c>
      <c r="AD40">
        <v>148.621689</v>
      </c>
      <c r="AE40">
        <v>150.34591699999999</v>
      </c>
      <c r="AF40">
        <v>152.060303</v>
      </c>
      <c r="AG40">
        <v>153.75869800000001</v>
      </c>
      <c r="AH40">
        <v>155.449005</v>
      </c>
      <c r="AI40">
        <v>157.13200399999999</v>
      </c>
      <c r="AJ40" s="61">
        <v>1.4E-2</v>
      </c>
    </row>
    <row r="41" spans="1:38" x14ac:dyDescent="0.25">
      <c r="A41" t="s">
        <v>375</v>
      </c>
      <c r="C41" t="s">
        <v>376</v>
      </c>
    </row>
    <row r="42" spans="1:38" x14ac:dyDescent="0.25">
      <c r="A42" t="s">
        <v>377</v>
      </c>
      <c r="B42" t="s">
        <v>378</v>
      </c>
      <c r="C42" t="s">
        <v>379</v>
      </c>
      <c r="D42" t="s">
        <v>297</v>
      </c>
      <c r="F42">
        <v>170.74295000000001</v>
      </c>
      <c r="G42">
        <v>172.54832500000001</v>
      </c>
      <c r="H42">
        <v>174.261978</v>
      </c>
      <c r="I42">
        <v>175.98402400000001</v>
      </c>
      <c r="J42">
        <v>177.690247</v>
      </c>
      <c r="K42">
        <v>179.347397</v>
      </c>
      <c r="L42">
        <v>180.927277</v>
      </c>
      <c r="M42">
        <v>182.47254899999999</v>
      </c>
      <c r="N42">
        <v>184.01670799999999</v>
      </c>
      <c r="O42">
        <v>185.54612700000001</v>
      </c>
      <c r="P42">
        <v>187.026062</v>
      </c>
      <c r="Q42">
        <v>188.48835800000001</v>
      </c>
      <c r="R42">
        <v>189.92871099999999</v>
      </c>
      <c r="S42">
        <v>191.33796699999999</v>
      </c>
      <c r="T42">
        <v>192.73940999999999</v>
      </c>
      <c r="U42">
        <v>194.12101699999999</v>
      </c>
      <c r="V42">
        <v>195.494766</v>
      </c>
      <c r="W42">
        <v>196.860367</v>
      </c>
      <c r="X42">
        <v>198.217468</v>
      </c>
      <c r="Y42">
        <v>199.58438100000001</v>
      </c>
      <c r="Z42">
        <v>200.93748500000001</v>
      </c>
      <c r="AA42">
        <v>202.261505</v>
      </c>
      <c r="AB42">
        <v>203.57586699999999</v>
      </c>
      <c r="AC42">
        <v>204.88931299999999</v>
      </c>
      <c r="AD42">
        <v>206.20671100000001</v>
      </c>
      <c r="AE42">
        <v>207.51997399999999</v>
      </c>
      <c r="AF42">
        <v>208.82226600000001</v>
      </c>
      <c r="AG42">
        <v>210.10522499999999</v>
      </c>
      <c r="AH42">
        <v>211.37930299999999</v>
      </c>
      <c r="AI42">
        <v>212.64579800000001</v>
      </c>
      <c r="AJ42" s="61">
        <v>8.0000000000000002E-3</v>
      </c>
    </row>
    <row r="43" spans="1:38" x14ac:dyDescent="0.25">
      <c r="A43" t="s">
        <v>380</v>
      </c>
      <c r="B43" t="s">
        <v>381</v>
      </c>
      <c r="C43" t="s">
        <v>382</v>
      </c>
      <c r="D43" t="s">
        <v>297</v>
      </c>
      <c r="F43">
        <v>44.959609999999998</v>
      </c>
      <c r="G43">
        <v>45.374195</v>
      </c>
      <c r="H43">
        <v>45.767467000000003</v>
      </c>
      <c r="I43">
        <v>46.167029999999997</v>
      </c>
      <c r="J43">
        <v>46.564391999999998</v>
      </c>
      <c r="K43">
        <v>46.951796999999999</v>
      </c>
      <c r="L43">
        <v>47.320526000000001</v>
      </c>
      <c r="M43">
        <v>47.679920000000003</v>
      </c>
      <c r="N43">
        <v>48.038902</v>
      </c>
      <c r="O43">
        <v>48.393593000000003</v>
      </c>
      <c r="P43">
        <v>48.736728999999997</v>
      </c>
      <c r="Q43">
        <v>49.076416000000002</v>
      </c>
      <c r="R43">
        <v>49.411861000000002</v>
      </c>
      <c r="S43">
        <v>49.741241000000002</v>
      </c>
      <c r="T43">
        <v>50.069862000000001</v>
      </c>
      <c r="U43">
        <v>50.394089000000001</v>
      </c>
      <c r="V43">
        <v>50.713439999999999</v>
      </c>
      <c r="W43">
        <v>51.029114</v>
      </c>
      <c r="X43">
        <v>51.341330999999997</v>
      </c>
      <c r="Y43">
        <v>51.655987000000003</v>
      </c>
      <c r="Z43">
        <v>51.967368999999998</v>
      </c>
      <c r="AA43">
        <v>52.271625999999998</v>
      </c>
      <c r="AB43">
        <v>52.573295999999999</v>
      </c>
      <c r="AC43">
        <v>52.874946999999999</v>
      </c>
      <c r="AD43">
        <v>53.177700000000002</v>
      </c>
      <c r="AE43">
        <v>53.479401000000003</v>
      </c>
      <c r="AF43">
        <v>53.778080000000003</v>
      </c>
      <c r="AG43">
        <v>54.071426000000002</v>
      </c>
      <c r="AH43">
        <v>54.361801</v>
      </c>
      <c r="AI43">
        <v>54.649619999999999</v>
      </c>
      <c r="AJ43" s="61">
        <v>7.0000000000000001E-3</v>
      </c>
    </row>
    <row r="44" spans="1:38" x14ac:dyDescent="0.25">
      <c r="A44" t="s">
        <v>82</v>
      </c>
      <c r="C44" t="s">
        <v>383</v>
      </c>
    </row>
    <row r="45" spans="1:38" x14ac:dyDescent="0.25">
      <c r="A45" t="s">
        <v>292</v>
      </c>
      <c r="C45" t="s">
        <v>384</v>
      </c>
    </row>
    <row r="46" spans="1:38" x14ac:dyDescent="0.25">
      <c r="A46" t="s">
        <v>385</v>
      </c>
      <c r="B46" t="s">
        <v>386</v>
      </c>
      <c r="C46" t="s">
        <v>387</v>
      </c>
      <c r="D46" t="s">
        <v>388</v>
      </c>
      <c r="F46">
        <v>8.1524210000000004</v>
      </c>
      <c r="G46">
        <v>8.1969519999999996</v>
      </c>
      <c r="H46">
        <v>8.2900460000000002</v>
      </c>
      <c r="I46">
        <v>8.3743540000000003</v>
      </c>
      <c r="J46">
        <v>8.4542470000000005</v>
      </c>
      <c r="K46">
        <v>8.5294690000000006</v>
      </c>
      <c r="L46">
        <v>8.6003469999999993</v>
      </c>
      <c r="M46">
        <v>8.6669979999999995</v>
      </c>
      <c r="N46">
        <v>8.7298969999999994</v>
      </c>
      <c r="O46">
        <v>8.7886760000000006</v>
      </c>
      <c r="P46">
        <v>8.8433039999999998</v>
      </c>
      <c r="Q46">
        <v>8.8935999999999993</v>
      </c>
      <c r="R46">
        <v>8.9390750000000008</v>
      </c>
      <c r="S46">
        <v>8.9793120000000002</v>
      </c>
      <c r="T46">
        <v>9.0135889999999996</v>
      </c>
      <c r="U46">
        <v>9.0407600000000006</v>
      </c>
      <c r="V46">
        <v>9.0597390000000004</v>
      </c>
      <c r="W46">
        <v>9.0772010000000005</v>
      </c>
      <c r="X46">
        <v>9.0928070000000005</v>
      </c>
      <c r="Y46">
        <v>9.1063340000000004</v>
      </c>
      <c r="Z46">
        <v>9.1177150000000005</v>
      </c>
      <c r="AA46">
        <v>9.1270179999999996</v>
      </c>
      <c r="AB46">
        <v>9.1343739999999993</v>
      </c>
      <c r="AC46">
        <v>9.1399899999999992</v>
      </c>
      <c r="AD46">
        <v>9.1441339999999993</v>
      </c>
      <c r="AE46">
        <v>9.1471009999999993</v>
      </c>
      <c r="AF46">
        <v>9.1491579999999999</v>
      </c>
      <c r="AG46">
        <v>9.1505600000000005</v>
      </c>
      <c r="AH46">
        <v>9.151484</v>
      </c>
      <c r="AI46">
        <v>9.1520820000000001</v>
      </c>
      <c r="AJ46" s="61">
        <v>4.0000000000000001E-3</v>
      </c>
    </row>
    <row r="47" spans="1:38" x14ac:dyDescent="0.25">
      <c r="A47" t="s">
        <v>389</v>
      </c>
      <c r="B47" t="s">
        <v>390</v>
      </c>
      <c r="C47" t="s">
        <v>391</v>
      </c>
      <c r="D47" t="s">
        <v>392</v>
      </c>
      <c r="F47">
        <v>1.3</v>
      </c>
      <c r="G47">
        <v>1.3</v>
      </c>
      <c r="H47">
        <v>1.3</v>
      </c>
      <c r="I47">
        <v>1.3</v>
      </c>
      <c r="J47">
        <v>1.3</v>
      </c>
      <c r="K47">
        <v>1.3</v>
      </c>
      <c r="L47">
        <v>1.3</v>
      </c>
      <c r="M47">
        <v>1.3</v>
      </c>
      <c r="N47">
        <v>1.3</v>
      </c>
      <c r="O47">
        <v>1.3</v>
      </c>
      <c r="P47">
        <v>1.3</v>
      </c>
      <c r="Q47">
        <v>1.3</v>
      </c>
      <c r="R47">
        <v>1.3</v>
      </c>
      <c r="S47">
        <v>1.3</v>
      </c>
      <c r="T47">
        <v>1.3</v>
      </c>
      <c r="U47">
        <v>1.3</v>
      </c>
      <c r="V47">
        <v>1.3</v>
      </c>
      <c r="W47">
        <v>1.3</v>
      </c>
      <c r="X47">
        <v>1.3</v>
      </c>
      <c r="Y47">
        <v>1.3</v>
      </c>
      <c r="Z47">
        <v>1.3</v>
      </c>
      <c r="AA47">
        <v>1.3</v>
      </c>
      <c r="AB47">
        <v>1.3</v>
      </c>
      <c r="AC47">
        <v>1.3</v>
      </c>
      <c r="AD47">
        <v>1.3</v>
      </c>
      <c r="AE47">
        <v>1.3</v>
      </c>
      <c r="AF47">
        <v>1.3</v>
      </c>
      <c r="AG47">
        <v>1.3</v>
      </c>
      <c r="AH47">
        <v>1.3</v>
      </c>
      <c r="AI47">
        <v>1.3</v>
      </c>
      <c r="AJ47" s="61">
        <v>0</v>
      </c>
    </row>
    <row r="48" spans="1:38" x14ac:dyDescent="0.25">
      <c r="A48" t="s">
        <v>393</v>
      </c>
      <c r="B48" t="s">
        <v>394</v>
      </c>
      <c r="C48" t="s">
        <v>395</v>
      </c>
      <c r="D48" t="s">
        <v>396</v>
      </c>
      <c r="F48">
        <v>3.4529169999999998</v>
      </c>
      <c r="G48">
        <v>3.5021710000000001</v>
      </c>
      <c r="H48">
        <v>3.542036</v>
      </c>
      <c r="I48">
        <v>3.5580090000000002</v>
      </c>
      <c r="J48">
        <v>3.5711210000000002</v>
      </c>
      <c r="K48">
        <v>3.5835710000000001</v>
      </c>
      <c r="L48">
        <v>3.5943390000000002</v>
      </c>
      <c r="M48">
        <v>3.6035870000000001</v>
      </c>
      <c r="N48">
        <v>3.611408</v>
      </c>
      <c r="O48">
        <v>3.6179809999999999</v>
      </c>
      <c r="P48">
        <v>3.623847</v>
      </c>
      <c r="Q48">
        <v>3.6290330000000002</v>
      </c>
      <c r="R48">
        <v>3.6337679999999999</v>
      </c>
      <c r="S48">
        <v>3.6381480000000002</v>
      </c>
      <c r="T48">
        <v>3.6421589999999999</v>
      </c>
      <c r="U48">
        <v>3.6458569999999999</v>
      </c>
      <c r="V48">
        <v>3.649305</v>
      </c>
      <c r="W48">
        <v>3.6524380000000001</v>
      </c>
      <c r="X48">
        <v>3.655437</v>
      </c>
      <c r="Y48">
        <v>3.6581440000000001</v>
      </c>
      <c r="Z48">
        <v>3.6606019999999999</v>
      </c>
      <c r="AA48">
        <v>3.6628599999999998</v>
      </c>
      <c r="AB48">
        <v>3.6647439999999998</v>
      </c>
      <c r="AC48">
        <v>3.666223</v>
      </c>
      <c r="AD48">
        <v>3.667287</v>
      </c>
      <c r="AE48">
        <v>3.6678760000000001</v>
      </c>
      <c r="AF48">
        <v>3.6685059999999998</v>
      </c>
      <c r="AG48">
        <v>3.6692040000000001</v>
      </c>
      <c r="AH48">
        <v>3.669889</v>
      </c>
      <c r="AI48">
        <v>3.6704669999999999</v>
      </c>
      <c r="AJ48" s="61">
        <v>2E-3</v>
      </c>
    </row>
    <row r="49" spans="1:36" x14ac:dyDescent="0.25">
      <c r="A49" t="s">
        <v>397</v>
      </c>
      <c r="B49" t="s">
        <v>398</v>
      </c>
      <c r="C49" t="s">
        <v>399</v>
      </c>
      <c r="D49" t="s">
        <v>400</v>
      </c>
      <c r="F49">
        <v>0.82572599999999996</v>
      </c>
      <c r="G49">
        <v>0.82991700000000002</v>
      </c>
      <c r="H49">
        <v>0.83400399999999997</v>
      </c>
      <c r="I49">
        <v>0.83802699999999997</v>
      </c>
      <c r="J49">
        <v>0.84201000000000004</v>
      </c>
      <c r="K49">
        <v>0.84600600000000004</v>
      </c>
      <c r="L49">
        <v>0.84968500000000002</v>
      </c>
      <c r="M49">
        <v>0.85307999999999995</v>
      </c>
      <c r="N49">
        <v>0.85616499999999995</v>
      </c>
      <c r="O49">
        <v>0.85891600000000001</v>
      </c>
      <c r="P49">
        <v>0.86140099999999997</v>
      </c>
      <c r="Q49">
        <v>0.86357799999999996</v>
      </c>
      <c r="R49">
        <v>0.86547499999999999</v>
      </c>
      <c r="S49">
        <v>0.86707500000000004</v>
      </c>
      <c r="T49">
        <v>0.86838099999999996</v>
      </c>
      <c r="U49">
        <v>0.86940200000000001</v>
      </c>
      <c r="V49">
        <v>0.87016099999999996</v>
      </c>
      <c r="W49">
        <v>0.87065099999999995</v>
      </c>
      <c r="X49">
        <v>0.87088100000000002</v>
      </c>
      <c r="Y49">
        <v>0.870842</v>
      </c>
      <c r="Z49">
        <v>0.87055300000000002</v>
      </c>
      <c r="AA49">
        <v>0.87029500000000004</v>
      </c>
      <c r="AB49">
        <v>0.87006499999999998</v>
      </c>
      <c r="AC49">
        <v>0.86986200000000002</v>
      </c>
      <c r="AD49">
        <v>0.86968800000000002</v>
      </c>
      <c r="AE49">
        <v>0.86954299999999995</v>
      </c>
      <c r="AF49">
        <v>0.86942799999999998</v>
      </c>
      <c r="AG49">
        <v>0.86933499999999997</v>
      </c>
      <c r="AH49">
        <v>0.86926300000000001</v>
      </c>
      <c r="AI49">
        <v>0.86920399999999998</v>
      </c>
      <c r="AJ49" s="61">
        <v>2E-3</v>
      </c>
    </row>
    <row r="50" spans="1:36" x14ac:dyDescent="0.25">
      <c r="A50" t="s">
        <v>401</v>
      </c>
      <c r="B50" t="s">
        <v>402</v>
      </c>
      <c r="C50" t="s">
        <v>403</v>
      </c>
      <c r="D50" t="s">
        <v>400</v>
      </c>
      <c r="F50">
        <v>0.83468500000000001</v>
      </c>
      <c r="G50">
        <v>0.83559600000000001</v>
      </c>
      <c r="H50">
        <v>0.83642300000000003</v>
      </c>
      <c r="I50">
        <v>0.83728599999999997</v>
      </c>
      <c r="J50">
        <v>0.83816000000000002</v>
      </c>
      <c r="K50">
        <v>0.83905099999999999</v>
      </c>
      <c r="L50">
        <v>0.83991800000000005</v>
      </c>
      <c r="M50">
        <v>0.840727</v>
      </c>
      <c r="N50">
        <v>0.84147300000000003</v>
      </c>
      <c r="O50">
        <v>0.84214</v>
      </c>
      <c r="P50">
        <v>0.84275199999999995</v>
      </c>
      <c r="Q50">
        <v>0.84329399999999999</v>
      </c>
      <c r="R50">
        <v>0.84377400000000002</v>
      </c>
      <c r="S50">
        <v>0.844194</v>
      </c>
      <c r="T50">
        <v>0.84455400000000003</v>
      </c>
      <c r="U50">
        <v>0.84485500000000002</v>
      </c>
      <c r="V50">
        <v>0.84510099999999999</v>
      </c>
      <c r="W50">
        <v>0.84528800000000004</v>
      </c>
      <c r="X50">
        <v>0.84541299999999997</v>
      </c>
      <c r="Y50">
        <v>0.84547300000000003</v>
      </c>
      <c r="Z50">
        <v>0.84547899999999998</v>
      </c>
      <c r="AA50">
        <v>0.84548199999999996</v>
      </c>
      <c r="AB50">
        <v>0.84548400000000001</v>
      </c>
      <c r="AC50">
        <v>0.84548599999999996</v>
      </c>
      <c r="AD50">
        <v>0.84548400000000001</v>
      </c>
      <c r="AE50">
        <v>0.84547899999999998</v>
      </c>
      <c r="AF50">
        <v>0.84546399999999999</v>
      </c>
      <c r="AG50">
        <v>0.84543900000000005</v>
      </c>
      <c r="AH50">
        <v>0.84540199999999999</v>
      </c>
      <c r="AI50">
        <v>0.84535300000000002</v>
      </c>
      <c r="AJ50" s="61">
        <v>0</v>
      </c>
    </row>
    <row r="51" spans="1:36" x14ac:dyDescent="0.25">
      <c r="A51" t="s">
        <v>404</v>
      </c>
      <c r="C51" t="s">
        <v>405</v>
      </c>
    </row>
    <row r="52" spans="1:36" x14ac:dyDescent="0.25">
      <c r="A52" t="s">
        <v>406</v>
      </c>
      <c r="B52" t="s">
        <v>407</v>
      </c>
      <c r="C52" t="s">
        <v>408</v>
      </c>
      <c r="D52" t="s">
        <v>409</v>
      </c>
      <c r="F52">
        <v>13.944035</v>
      </c>
      <c r="G52">
        <v>14.081556000000001</v>
      </c>
      <c r="H52">
        <v>14.323366999999999</v>
      </c>
      <c r="I52">
        <v>14.543024000000001</v>
      </c>
      <c r="J52">
        <v>14.749544999999999</v>
      </c>
      <c r="K52">
        <v>14.942259999999999</v>
      </c>
      <c r="L52">
        <v>15.12204</v>
      </c>
      <c r="M52">
        <v>15.289116</v>
      </c>
      <c r="N52">
        <v>15.444749</v>
      </c>
      <c r="O52">
        <v>15.588079</v>
      </c>
      <c r="P52">
        <v>15.71923</v>
      </c>
      <c r="Q52">
        <v>15.837932</v>
      </c>
      <c r="R52">
        <v>15.943163999999999</v>
      </c>
      <c r="S52">
        <v>16.034196999999999</v>
      </c>
      <c r="T52">
        <v>16.109473999999999</v>
      </c>
      <c r="U52">
        <v>16.166350999999999</v>
      </c>
      <c r="V52">
        <v>16.20233</v>
      </c>
      <c r="W52">
        <v>16.235361000000001</v>
      </c>
      <c r="X52">
        <v>16.264786000000001</v>
      </c>
      <c r="Y52">
        <v>16.290146</v>
      </c>
      <c r="Z52">
        <v>16.311325</v>
      </c>
      <c r="AA52">
        <v>16.328472000000001</v>
      </c>
      <c r="AB52">
        <v>16.341823999999999</v>
      </c>
      <c r="AC52">
        <v>16.351782</v>
      </c>
      <c r="AD52">
        <v>16.358881</v>
      </c>
      <c r="AE52">
        <v>16.363716</v>
      </c>
      <c r="AF52">
        <v>16.366807999999999</v>
      </c>
      <c r="AG52">
        <v>16.368689</v>
      </c>
      <c r="AH52">
        <v>16.369686000000002</v>
      </c>
      <c r="AI52">
        <v>16.370083000000001</v>
      </c>
      <c r="AJ52" s="61">
        <v>6.0000000000000001E-3</v>
      </c>
    </row>
    <row r="53" spans="1:36" x14ac:dyDescent="0.25">
      <c r="A53" t="s">
        <v>389</v>
      </c>
      <c r="B53" t="s">
        <v>410</v>
      </c>
      <c r="C53" t="s">
        <v>411</v>
      </c>
      <c r="D53" t="s">
        <v>392</v>
      </c>
      <c r="F53">
        <v>0.61139299999999996</v>
      </c>
      <c r="G53">
        <v>0.61732100000000001</v>
      </c>
      <c r="H53">
        <v>0.62387899999999996</v>
      </c>
      <c r="I53">
        <v>0.630243</v>
      </c>
      <c r="J53">
        <v>0.636405</v>
      </c>
      <c r="K53">
        <v>0.64234400000000003</v>
      </c>
      <c r="L53">
        <v>0.64812800000000004</v>
      </c>
      <c r="M53">
        <v>0.65382300000000004</v>
      </c>
      <c r="N53">
        <v>0.65959100000000004</v>
      </c>
      <c r="O53">
        <v>0.665547</v>
      </c>
      <c r="P53">
        <v>0.67179199999999994</v>
      </c>
      <c r="Q53">
        <v>0.67826600000000004</v>
      </c>
      <c r="R53">
        <v>0.68466000000000005</v>
      </c>
      <c r="S53">
        <v>0.69046200000000002</v>
      </c>
      <c r="T53">
        <v>0.69508000000000003</v>
      </c>
      <c r="U53">
        <v>0.69806299999999999</v>
      </c>
      <c r="V53">
        <v>0.69928999999999997</v>
      </c>
      <c r="W53">
        <v>0.69981300000000002</v>
      </c>
      <c r="X53">
        <v>0.69996800000000003</v>
      </c>
      <c r="Y53">
        <v>0.69999699999999998</v>
      </c>
      <c r="Z53">
        <v>0.7</v>
      </c>
      <c r="AA53">
        <v>0.7</v>
      </c>
      <c r="AB53">
        <v>0.7</v>
      </c>
      <c r="AC53">
        <v>0.7</v>
      </c>
      <c r="AD53">
        <v>0.7</v>
      </c>
      <c r="AE53">
        <v>0.7</v>
      </c>
      <c r="AF53">
        <v>0.7</v>
      </c>
      <c r="AG53">
        <v>0.7</v>
      </c>
      <c r="AH53">
        <v>0.7</v>
      </c>
      <c r="AI53">
        <v>0.7</v>
      </c>
      <c r="AJ53" s="61">
        <v>5.0000000000000001E-3</v>
      </c>
    </row>
    <row r="54" spans="1:36" x14ac:dyDescent="0.25">
      <c r="A54" t="s">
        <v>412</v>
      </c>
      <c r="B54" t="s">
        <v>413</v>
      </c>
      <c r="C54" t="s">
        <v>414</v>
      </c>
      <c r="D54" t="s">
        <v>415</v>
      </c>
      <c r="F54">
        <v>15.700975</v>
      </c>
      <c r="G54">
        <v>16.045662</v>
      </c>
      <c r="H54">
        <v>16.324560000000002</v>
      </c>
      <c r="I54">
        <v>16.434593</v>
      </c>
      <c r="J54">
        <v>16.520544000000001</v>
      </c>
      <c r="K54">
        <v>16.603760000000001</v>
      </c>
      <c r="L54">
        <v>16.676476000000001</v>
      </c>
      <c r="M54">
        <v>16.739333999999999</v>
      </c>
      <c r="N54">
        <v>16.792736000000001</v>
      </c>
      <c r="O54">
        <v>16.837698</v>
      </c>
      <c r="P54">
        <v>16.877541000000001</v>
      </c>
      <c r="Q54">
        <v>16.912579999999998</v>
      </c>
      <c r="R54">
        <v>16.944265000000001</v>
      </c>
      <c r="S54">
        <v>16.973251000000001</v>
      </c>
      <c r="T54">
        <v>16.999559000000001</v>
      </c>
      <c r="U54">
        <v>17.023551999999999</v>
      </c>
      <c r="V54">
        <v>17.045705999999999</v>
      </c>
      <c r="W54">
        <v>17.065697</v>
      </c>
      <c r="X54">
        <v>17.084710999999999</v>
      </c>
      <c r="Y54">
        <v>17.101769999999998</v>
      </c>
      <c r="Z54">
        <v>17.117231</v>
      </c>
      <c r="AA54">
        <v>17.131350000000001</v>
      </c>
      <c r="AB54">
        <v>17.143084999999999</v>
      </c>
      <c r="AC54">
        <v>17.152249999999999</v>
      </c>
      <c r="AD54">
        <v>17.158736999999999</v>
      </c>
      <c r="AE54">
        <v>17.162178000000001</v>
      </c>
      <c r="AF54">
        <v>17.165914999999998</v>
      </c>
      <c r="AG54">
        <v>17.170134999999998</v>
      </c>
      <c r="AH54">
        <v>17.174268999999999</v>
      </c>
      <c r="AI54">
        <v>17.177723</v>
      </c>
      <c r="AJ54" s="61">
        <v>3.0000000000000001E-3</v>
      </c>
    </row>
    <row r="55" spans="1:36" x14ac:dyDescent="0.25">
      <c r="A55" t="s">
        <v>416</v>
      </c>
      <c r="B55" t="s">
        <v>417</v>
      </c>
      <c r="C55" t="s">
        <v>418</v>
      </c>
      <c r="D55" t="s">
        <v>409</v>
      </c>
      <c r="F55">
        <v>13.351645</v>
      </c>
      <c r="G55">
        <v>13.484309</v>
      </c>
      <c r="H55">
        <v>13.703711</v>
      </c>
      <c r="I55">
        <v>13.907329000000001</v>
      </c>
      <c r="J55">
        <v>14.095613999999999</v>
      </c>
      <c r="K55">
        <v>14.267906999999999</v>
      </c>
      <c r="L55">
        <v>14.424858</v>
      </c>
      <c r="M55">
        <v>14.567045</v>
      </c>
      <c r="N55">
        <v>14.696832000000001</v>
      </c>
      <c r="O55">
        <v>14.813529000000001</v>
      </c>
      <c r="P55">
        <v>14.917082000000001</v>
      </c>
      <c r="Q55">
        <v>15.008696</v>
      </c>
      <c r="R55">
        <v>15.090081</v>
      </c>
      <c r="S55">
        <v>15.160633000000001</v>
      </c>
      <c r="T55">
        <v>15.220921000000001</v>
      </c>
      <c r="U55">
        <v>15.270011</v>
      </c>
      <c r="V55">
        <v>15.306067000000001</v>
      </c>
      <c r="W55">
        <v>15.341678999999999</v>
      </c>
      <c r="X55">
        <v>15.376073</v>
      </c>
      <c r="Y55">
        <v>15.408454000000001</v>
      </c>
      <c r="Z55">
        <v>15.438128000000001</v>
      </c>
      <c r="AA55">
        <v>15.464634999999999</v>
      </c>
      <c r="AB55">
        <v>15.487693999999999</v>
      </c>
      <c r="AC55">
        <v>15.507173999999999</v>
      </c>
      <c r="AD55">
        <v>15.523244999999999</v>
      </c>
      <c r="AE55">
        <v>15.53623</v>
      </c>
      <c r="AF55">
        <v>15.546493</v>
      </c>
      <c r="AG55">
        <v>15.554556</v>
      </c>
      <c r="AH55">
        <v>15.560862999999999</v>
      </c>
      <c r="AI55">
        <v>15.565772000000001</v>
      </c>
      <c r="AJ55" s="61">
        <v>5.0000000000000001E-3</v>
      </c>
    </row>
    <row r="56" spans="1:36" x14ac:dyDescent="0.25">
      <c r="A56" t="s">
        <v>419</v>
      </c>
      <c r="B56" t="s">
        <v>420</v>
      </c>
      <c r="C56" t="s">
        <v>421</v>
      </c>
      <c r="D56" t="s">
        <v>415</v>
      </c>
      <c r="F56">
        <v>11.214224</v>
      </c>
      <c r="G56">
        <v>11.293516</v>
      </c>
      <c r="H56">
        <v>11.37865</v>
      </c>
      <c r="I56">
        <v>11.470470000000001</v>
      </c>
      <c r="J56">
        <v>11.555467</v>
      </c>
      <c r="K56">
        <v>11.630665</v>
      </c>
      <c r="L56">
        <v>11.695646</v>
      </c>
      <c r="M56">
        <v>11.751673</v>
      </c>
      <c r="N56">
        <v>11.797625999999999</v>
      </c>
      <c r="O56">
        <v>11.850686</v>
      </c>
      <c r="P56">
        <v>11.888024</v>
      </c>
      <c r="Q56">
        <v>11.909891</v>
      </c>
      <c r="R56">
        <v>11.931882</v>
      </c>
      <c r="S56">
        <v>11.953681</v>
      </c>
      <c r="T56">
        <v>11.974857</v>
      </c>
      <c r="U56">
        <v>11.994986000000001</v>
      </c>
      <c r="V56">
        <v>12.013385</v>
      </c>
      <c r="W56">
        <v>12.029399</v>
      </c>
      <c r="X56">
        <v>12.042505999999999</v>
      </c>
      <c r="Y56">
        <v>12.064327</v>
      </c>
      <c r="Z56">
        <v>12.082762000000001</v>
      </c>
      <c r="AA56">
        <v>12.098587999999999</v>
      </c>
      <c r="AB56">
        <v>12.112515</v>
      </c>
      <c r="AC56">
        <v>12.125128</v>
      </c>
      <c r="AD56">
        <v>12.136943</v>
      </c>
      <c r="AE56">
        <v>12.148021</v>
      </c>
      <c r="AF56">
        <v>12.158113999999999</v>
      </c>
      <c r="AG56">
        <v>12.167002</v>
      </c>
      <c r="AH56">
        <v>12.174334999999999</v>
      </c>
      <c r="AI56">
        <v>12.179878</v>
      </c>
      <c r="AJ56" s="61">
        <v>3.0000000000000001E-3</v>
      </c>
    </row>
    <row r="57" spans="1:36" x14ac:dyDescent="0.25">
      <c r="A57" t="s">
        <v>422</v>
      </c>
      <c r="C57" t="s">
        <v>423</v>
      </c>
    </row>
    <row r="58" spans="1:36" x14ac:dyDescent="0.25">
      <c r="A58" t="s">
        <v>424</v>
      </c>
      <c r="B58" t="s">
        <v>425</v>
      </c>
      <c r="C58" t="s">
        <v>426</v>
      </c>
      <c r="D58" t="s">
        <v>427</v>
      </c>
      <c r="F58">
        <v>0.92350699999999997</v>
      </c>
      <c r="G58">
        <v>0.92963600000000002</v>
      </c>
      <c r="H58">
        <v>0.93497300000000005</v>
      </c>
      <c r="I58">
        <v>0.94064700000000001</v>
      </c>
      <c r="J58">
        <v>0.94642700000000002</v>
      </c>
      <c r="K58">
        <v>0.95226900000000003</v>
      </c>
      <c r="L58">
        <v>0.95760299999999998</v>
      </c>
      <c r="M58">
        <v>0.96243999999999996</v>
      </c>
      <c r="N58">
        <v>0.96675699999999998</v>
      </c>
      <c r="O58">
        <v>0.97057300000000002</v>
      </c>
      <c r="P58">
        <v>0.97388600000000003</v>
      </c>
      <c r="Q58">
        <v>0.97669499999999998</v>
      </c>
      <c r="R58">
        <v>0.97902100000000003</v>
      </c>
      <c r="S58">
        <v>0.98085699999999998</v>
      </c>
      <c r="T58">
        <v>0.98220600000000002</v>
      </c>
      <c r="U58">
        <v>0.98308899999999999</v>
      </c>
      <c r="V58">
        <v>0.98348899999999995</v>
      </c>
      <c r="W58">
        <v>0.98342799999999997</v>
      </c>
      <c r="X58">
        <v>0.98338000000000003</v>
      </c>
      <c r="Y58">
        <v>0.98334100000000002</v>
      </c>
      <c r="Z58">
        <v>0.98331100000000005</v>
      </c>
      <c r="AA58">
        <v>0.98328899999999997</v>
      </c>
      <c r="AB58">
        <v>0.98327200000000003</v>
      </c>
      <c r="AC58">
        <v>0.98326000000000002</v>
      </c>
      <c r="AD58">
        <v>0.98325099999999999</v>
      </c>
      <c r="AE58">
        <v>0.98324500000000004</v>
      </c>
      <c r="AF58">
        <v>0.98324100000000003</v>
      </c>
      <c r="AG58">
        <v>0.98323899999999997</v>
      </c>
      <c r="AH58">
        <v>0.98323700000000003</v>
      </c>
      <c r="AI58">
        <v>0.98323499999999997</v>
      </c>
      <c r="AJ58" s="61">
        <v>2E-3</v>
      </c>
    </row>
    <row r="59" spans="1:36" x14ac:dyDescent="0.25">
      <c r="A59" t="s">
        <v>428</v>
      </c>
      <c r="B59" t="s">
        <v>429</v>
      </c>
      <c r="C59" t="s">
        <v>430</v>
      </c>
      <c r="D59" t="s">
        <v>427</v>
      </c>
      <c r="F59">
        <v>0.61576399999999998</v>
      </c>
      <c r="G59">
        <v>0.61891600000000002</v>
      </c>
      <c r="H59">
        <v>0.62149399999999999</v>
      </c>
      <c r="I59">
        <v>0.62355499999999997</v>
      </c>
      <c r="J59">
        <v>0.62511300000000003</v>
      </c>
      <c r="K59">
        <v>0.62617999999999996</v>
      </c>
      <c r="L59">
        <v>0.62678599999999995</v>
      </c>
      <c r="M59">
        <v>0.62690900000000005</v>
      </c>
      <c r="N59">
        <v>0.62658800000000003</v>
      </c>
      <c r="O59">
        <v>0.62588299999999997</v>
      </c>
      <c r="P59">
        <v>0.62518499999999999</v>
      </c>
      <c r="Q59">
        <v>0.62450600000000001</v>
      </c>
      <c r="R59">
        <v>0.62386200000000003</v>
      </c>
      <c r="S59">
        <v>0.62326400000000004</v>
      </c>
      <c r="T59">
        <v>0.62272099999999997</v>
      </c>
      <c r="U59">
        <v>0.62224000000000002</v>
      </c>
      <c r="V59">
        <v>0.62182599999999999</v>
      </c>
      <c r="W59">
        <v>0.62147699999999995</v>
      </c>
      <c r="X59">
        <v>0.62119100000000005</v>
      </c>
      <c r="Y59">
        <v>0.62096399999999996</v>
      </c>
      <c r="Z59">
        <v>0.62078699999999998</v>
      </c>
      <c r="AA59">
        <v>0.62065499999999996</v>
      </c>
      <c r="AB59">
        <v>0.62055899999999997</v>
      </c>
      <c r="AC59">
        <v>0.62049100000000001</v>
      </c>
      <c r="AD59">
        <v>0.62044500000000002</v>
      </c>
      <c r="AE59">
        <v>0.62041599999999997</v>
      </c>
      <c r="AF59">
        <v>0.62039800000000001</v>
      </c>
      <c r="AG59">
        <v>0.62038899999999997</v>
      </c>
      <c r="AH59">
        <v>0.62038499999999996</v>
      </c>
      <c r="AI59">
        <v>0.62038400000000005</v>
      </c>
      <c r="AJ59" s="61">
        <v>0</v>
      </c>
    </row>
    <row r="60" spans="1:36" x14ac:dyDescent="0.25">
      <c r="A60" t="s">
        <v>431</v>
      </c>
      <c r="B60" t="s">
        <v>432</v>
      </c>
      <c r="C60" t="s">
        <v>433</v>
      </c>
      <c r="D60" t="s">
        <v>427</v>
      </c>
      <c r="F60">
        <v>0.59798200000000001</v>
      </c>
      <c r="G60">
        <v>0.61214800000000003</v>
      </c>
      <c r="H60">
        <v>0.62501700000000004</v>
      </c>
      <c r="I60">
        <v>0.63622100000000004</v>
      </c>
      <c r="J60">
        <v>0.64567699999999995</v>
      </c>
      <c r="K60">
        <v>0.65344899999999995</v>
      </c>
      <c r="L60">
        <v>0.65940900000000002</v>
      </c>
      <c r="M60">
        <v>0.66347999999999996</v>
      </c>
      <c r="N60">
        <v>0.66556099999999996</v>
      </c>
      <c r="O60">
        <v>0.66559500000000005</v>
      </c>
      <c r="P60">
        <v>0.66563399999999995</v>
      </c>
      <c r="Q60">
        <v>0.66567699999999996</v>
      </c>
      <c r="R60">
        <v>0.66572100000000001</v>
      </c>
      <c r="S60">
        <v>0.66576599999999997</v>
      </c>
      <c r="T60">
        <v>0.66581000000000001</v>
      </c>
      <c r="U60">
        <v>0.66585499999999997</v>
      </c>
      <c r="V60">
        <v>0.66590099999999997</v>
      </c>
      <c r="W60">
        <v>0.66594500000000001</v>
      </c>
      <c r="X60">
        <v>0.66598599999999997</v>
      </c>
      <c r="Y60">
        <v>0.66602499999999998</v>
      </c>
      <c r="Z60">
        <v>0.66606200000000004</v>
      </c>
      <c r="AA60">
        <v>0.66609499999999999</v>
      </c>
      <c r="AB60">
        <v>0.66612700000000002</v>
      </c>
      <c r="AC60">
        <v>0.666157</v>
      </c>
      <c r="AD60">
        <v>0.66618599999999994</v>
      </c>
      <c r="AE60">
        <v>0.66621399999999997</v>
      </c>
      <c r="AF60">
        <v>0.66623900000000003</v>
      </c>
      <c r="AG60">
        <v>0.66626200000000002</v>
      </c>
      <c r="AH60">
        <v>0.66628200000000004</v>
      </c>
      <c r="AI60">
        <v>0.6663</v>
      </c>
      <c r="AJ60" s="61">
        <v>4.0000000000000001E-3</v>
      </c>
    </row>
    <row r="61" spans="1:36" x14ac:dyDescent="0.25">
      <c r="A61" t="s">
        <v>434</v>
      </c>
      <c r="B61" t="s">
        <v>435</v>
      </c>
      <c r="C61" t="s">
        <v>436</v>
      </c>
      <c r="D61" t="s">
        <v>427</v>
      </c>
      <c r="F61">
        <v>0.60339299999999996</v>
      </c>
      <c r="G61">
        <v>0.60645499999999997</v>
      </c>
      <c r="H61">
        <v>0.60919599999999996</v>
      </c>
      <c r="I61">
        <v>0.61155199999999998</v>
      </c>
      <c r="J61">
        <v>0.61351900000000004</v>
      </c>
      <c r="K61">
        <v>0.61509899999999995</v>
      </c>
      <c r="L61">
        <v>0.61627799999999999</v>
      </c>
      <c r="M61">
        <v>0.617031</v>
      </c>
      <c r="N61">
        <v>0.617344</v>
      </c>
      <c r="O61">
        <v>0.61720799999999998</v>
      </c>
      <c r="P61">
        <v>0.61707800000000002</v>
      </c>
      <c r="Q61">
        <v>0.61695299999999997</v>
      </c>
      <c r="R61">
        <v>0.616838</v>
      </c>
      <c r="S61">
        <v>0.61673500000000003</v>
      </c>
      <c r="T61">
        <v>0.61664399999999997</v>
      </c>
      <c r="U61">
        <v>0.616568</v>
      </c>
      <c r="V61">
        <v>0.61650899999999997</v>
      </c>
      <c r="W61">
        <v>0.61646699999999999</v>
      </c>
      <c r="X61">
        <v>0.61643999999999999</v>
      </c>
      <c r="Y61">
        <v>0.616429</v>
      </c>
      <c r="Z61">
        <v>0.61643199999999998</v>
      </c>
      <c r="AA61">
        <v>0.61644500000000002</v>
      </c>
      <c r="AB61">
        <v>0.61646599999999996</v>
      </c>
      <c r="AC61">
        <v>0.61649399999999999</v>
      </c>
      <c r="AD61">
        <v>0.61652700000000005</v>
      </c>
      <c r="AE61">
        <v>0.61656200000000005</v>
      </c>
      <c r="AF61">
        <v>0.61659799999999998</v>
      </c>
      <c r="AG61">
        <v>0.61663400000000002</v>
      </c>
      <c r="AH61">
        <v>0.61666699999999997</v>
      </c>
      <c r="AI61">
        <v>0.61669799999999997</v>
      </c>
      <c r="AJ61" s="61">
        <v>1E-3</v>
      </c>
    </row>
    <row r="62" spans="1:36" x14ac:dyDescent="0.25">
      <c r="A62" t="s">
        <v>437</v>
      </c>
      <c r="C62" t="s">
        <v>438</v>
      </c>
    </row>
    <row r="63" spans="1:36" x14ac:dyDescent="0.25">
      <c r="A63" t="s">
        <v>377</v>
      </c>
      <c r="B63" t="s">
        <v>439</v>
      </c>
      <c r="C63" t="s">
        <v>440</v>
      </c>
      <c r="D63" t="s">
        <v>441</v>
      </c>
      <c r="F63">
        <v>611.62127699999996</v>
      </c>
      <c r="G63">
        <v>601.81781000000001</v>
      </c>
      <c r="H63">
        <v>591.99224900000002</v>
      </c>
      <c r="I63">
        <v>582.70794699999999</v>
      </c>
      <c r="J63">
        <v>573.97711200000003</v>
      </c>
      <c r="K63">
        <v>565.78936799999997</v>
      </c>
      <c r="L63">
        <v>558.12866199999996</v>
      </c>
      <c r="M63">
        <v>550.958618</v>
      </c>
      <c r="N63">
        <v>544.25402799999995</v>
      </c>
      <c r="O63">
        <v>538.04559300000005</v>
      </c>
      <c r="P63">
        <v>532.41546600000004</v>
      </c>
      <c r="Q63">
        <v>527.32611099999997</v>
      </c>
      <c r="R63">
        <v>522.77374299999997</v>
      </c>
      <c r="S63">
        <v>518.75543200000004</v>
      </c>
      <c r="T63">
        <v>515.24493399999994</v>
      </c>
      <c r="U63">
        <v>512.23992899999996</v>
      </c>
      <c r="V63">
        <v>509.71295199999997</v>
      </c>
      <c r="W63">
        <v>507.69018599999998</v>
      </c>
      <c r="X63">
        <v>506.14260899999999</v>
      </c>
      <c r="Y63">
        <v>505.09619099999998</v>
      </c>
      <c r="Z63">
        <v>504.57650799999999</v>
      </c>
      <c r="AA63">
        <v>504.568848</v>
      </c>
      <c r="AB63">
        <v>504.559845</v>
      </c>
      <c r="AC63">
        <v>504.55261200000001</v>
      </c>
      <c r="AD63">
        <v>504.54409800000002</v>
      </c>
      <c r="AE63">
        <v>504.536316</v>
      </c>
      <c r="AF63">
        <v>504.530304</v>
      </c>
      <c r="AG63">
        <v>504.52413899999999</v>
      </c>
      <c r="AH63">
        <v>504.51962300000002</v>
      </c>
      <c r="AI63">
        <v>504.51852400000001</v>
      </c>
      <c r="AJ63" s="61">
        <v>-7.0000000000000001E-3</v>
      </c>
    </row>
    <row r="64" spans="1:36" x14ac:dyDescent="0.25">
      <c r="A64" t="s">
        <v>380</v>
      </c>
      <c r="B64" t="s">
        <v>442</v>
      </c>
      <c r="C64" t="s">
        <v>443</v>
      </c>
      <c r="D64" t="s">
        <v>441</v>
      </c>
      <c r="F64">
        <v>453.309753</v>
      </c>
      <c r="G64">
        <v>448.524719</v>
      </c>
      <c r="H64">
        <v>443.72872899999999</v>
      </c>
      <c r="I64">
        <v>438.84789999999998</v>
      </c>
      <c r="J64">
        <v>433.905914</v>
      </c>
      <c r="K64">
        <v>428.90344199999998</v>
      </c>
      <c r="L64">
        <v>423.88687099999999</v>
      </c>
      <c r="M64">
        <v>419.11645499999997</v>
      </c>
      <c r="N64">
        <v>414.57586700000002</v>
      </c>
      <c r="O64">
        <v>410.280304</v>
      </c>
      <c r="P64">
        <v>406.21688799999998</v>
      </c>
      <c r="Q64">
        <v>402.36367799999999</v>
      </c>
      <c r="R64">
        <v>398.74179099999998</v>
      </c>
      <c r="S64">
        <v>395.36364700000001</v>
      </c>
      <c r="T64">
        <v>392.21218900000002</v>
      </c>
      <c r="U64">
        <v>389.32644699999997</v>
      </c>
      <c r="V64">
        <v>386.68215900000001</v>
      </c>
      <c r="W64">
        <v>384.29013099999997</v>
      </c>
      <c r="X64">
        <v>382.13452100000001</v>
      </c>
      <c r="Y64">
        <v>380.20034800000002</v>
      </c>
      <c r="Z64">
        <v>378.53411899999998</v>
      </c>
      <c r="AA64">
        <v>377.11203</v>
      </c>
      <c r="AB64">
        <v>375.97024499999998</v>
      </c>
      <c r="AC64">
        <v>375.12734999999998</v>
      </c>
      <c r="AD64">
        <v>374.58450299999998</v>
      </c>
      <c r="AE64">
        <v>374.33514400000001</v>
      </c>
      <c r="AF64">
        <v>374.33245799999997</v>
      </c>
      <c r="AG64">
        <v>374.329407</v>
      </c>
      <c r="AH64">
        <v>374.32598899999999</v>
      </c>
      <c r="AI64">
        <v>374.32330300000001</v>
      </c>
      <c r="AJ64" s="61">
        <v>-7.0000000000000001E-3</v>
      </c>
    </row>
    <row r="65" spans="1:36" x14ac:dyDescent="0.25">
      <c r="A65" t="s">
        <v>444</v>
      </c>
      <c r="C65" t="s">
        <v>445</v>
      </c>
    </row>
    <row r="66" spans="1:36" x14ac:dyDescent="0.25">
      <c r="A66" t="s">
        <v>446</v>
      </c>
      <c r="C66" t="s">
        <v>447</v>
      </c>
    </row>
    <row r="67" spans="1:36" x14ac:dyDescent="0.25">
      <c r="A67" t="s">
        <v>448</v>
      </c>
      <c r="B67" t="s">
        <v>449</v>
      </c>
      <c r="C67" t="s">
        <v>450</v>
      </c>
      <c r="D67" t="s">
        <v>451</v>
      </c>
      <c r="F67">
        <v>0.96007299999999995</v>
      </c>
      <c r="G67">
        <v>0.95206999999999997</v>
      </c>
      <c r="H67">
        <v>0.94521299999999997</v>
      </c>
      <c r="I67">
        <v>0.93932599999999999</v>
      </c>
      <c r="J67">
        <v>0.93355500000000002</v>
      </c>
      <c r="K67">
        <v>0.92740199999999995</v>
      </c>
      <c r="L67">
        <v>0.92092099999999999</v>
      </c>
      <c r="M67">
        <v>0.91405999999999998</v>
      </c>
      <c r="N67">
        <v>0.90691699999999997</v>
      </c>
      <c r="O67">
        <v>0.89980199999999999</v>
      </c>
      <c r="P67">
        <v>0.89238099999999998</v>
      </c>
      <c r="Q67">
        <v>0.88516499999999998</v>
      </c>
      <c r="R67">
        <v>0.87798500000000002</v>
      </c>
      <c r="S67">
        <v>0.87100100000000003</v>
      </c>
      <c r="T67">
        <v>0.86425300000000005</v>
      </c>
      <c r="U67">
        <v>0.85759700000000005</v>
      </c>
      <c r="V67">
        <v>0.85092299999999998</v>
      </c>
      <c r="W67">
        <v>0.84424299999999997</v>
      </c>
      <c r="X67">
        <v>0.83753999999999995</v>
      </c>
      <c r="Y67">
        <v>0.83082800000000001</v>
      </c>
      <c r="Z67">
        <v>0.82413999999999998</v>
      </c>
      <c r="AA67">
        <v>0.81749300000000003</v>
      </c>
      <c r="AB67">
        <v>0.81086800000000003</v>
      </c>
      <c r="AC67">
        <v>0.80430199999999996</v>
      </c>
      <c r="AD67">
        <v>0.79769500000000004</v>
      </c>
      <c r="AE67">
        <v>0.79107700000000003</v>
      </c>
      <c r="AF67">
        <v>0.78444400000000003</v>
      </c>
      <c r="AG67">
        <v>0.77782600000000002</v>
      </c>
      <c r="AH67">
        <v>0.771208</v>
      </c>
      <c r="AI67">
        <v>0.76465000000000005</v>
      </c>
      <c r="AJ67" s="61">
        <v>-8.0000000000000002E-3</v>
      </c>
    </row>
    <row r="68" spans="1:36" x14ac:dyDescent="0.25">
      <c r="A68" t="s">
        <v>452</v>
      </c>
      <c r="B68" t="s">
        <v>453</v>
      </c>
      <c r="C68" t="s">
        <v>454</v>
      </c>
      <c r="D68" t="s">
        <v>451</v>
      </c>
      <c r="F68">
        <v>0.86340700000000004</v>
      </c>
      <c r="G68">
        <v>0.89128300000000005</v>
      </c>
      <c r="H68">
        <v>0.88005199999999995</v>
      </c>
      <c r="I68">
        <v>0.87750700000000004</v>
      </c>
      <c r="J68">
        <v>0.87623899999999999</v>
      </c>
      <c r="K68">
        <v>0.87637799999999999</v>
      </c>
      <c r="L68">
        <v>0.87617599999999995</v>
      </c>
      <c r="M68">
        <v>0.87650099999999997</v>
      </c>
      <c r="N68">
        <v>0.87602899999999995</v>
      </c>
      <c r="O68">
        <v>0.875942</v>
      </c>
      <c r="P68">
        <v>0.87530399999999997</v>
      </c>
      <c r="Q68">
        <v>0.87442900000000001</v>
      </c>
      <c r="R68">
        <v>0.87314700000000001</v>
      </c>
      <c r="S68">
        <v>0.87113600000000002</v>
      </c>
      <c r="T68">
        <v>0.86925300000000005</v>
      </c>
      <c r="U68">
        <v>0.86770899999999995</v>
      </c>
      <c r="V68">
        <v>0.87002699999999999</v>
      </c>
      <c r="W68">
        <v>0.87014800000000003</v>
      </c>
      <c r="X68">
        <v>0.87064399999999997</v>
      </c>
      <c r="Y68">
        <v>0.86918399999999996</v>
      </c>
      <c r="Z68">
        <v>0.86734100000000003</v>
      </c>
      <c r="AA68">
        <v>0.86683399999999999</v>
      </c>
      <c r="AB68">
        <v>0.86595100000000003</v>
      </c>
      <c r="AC68">
        <v>0.864653</v>
      </c>
      <c r="AD68">
        <v>0.86375800000000003</v>
      </c>
      <c r="AE68">
        <v>0.86275900000000005</v>
      </c>
      <c r="AF68">
        <v>0.862402</v>
      </c>
      <c r="AG68">
        <v>0.86253800000000003</v>
      </c>
      <c r="AH68">
        <v>0.86341800000000002</v>
      </c>
      <c r="AI68">
        <v>0.863896</v>
      </c>
      <c r="AJ68" s="61">
        <v>0</v>
      </c>
    </row>
    <row r="69" spans="1:36" x14ac:dyDescent="0.25">
      <c r="A69" t="s">
        <v>455</v>
      </c>
      <c r="B69" t="s">
        <v>456</v>
      </c>
      <c r="C69" t="s">
        <v>457</v>
      </c>
      <c r="D69" t="s">
        <v>451</v>
      </c>
      <c r="F69">
        <v>0.95320400000000005</v>
      </c>
      <c r="G69">
        <v>0.94507399999999997</v>
      </c>
      <c r="H69">
        <v>0.93807300000000005</v>
      </c>
      <c r="I69">
        <v>0.93207300000000004</v>
      </c>
      <c r="J69">
        <v>0.92630100000000004</v>
      </c>
      <c r="K69">
        <v>0.92033500000000001</v>
      </c>
      <c r="L69">
        <v>0.91422499999999995</v>
      </c>
      <c r="M69">
        <v>0.90792399999999995</v>
      </c>
      <c r="N69">
        <v>0.90150600000000003</v>
      </c>
      <c r="O69">
        <v>0.89523799999999998</v>
      </c>
      <c r="P69">
        <v>0.88883800000000002</v>
      </c>
      <c r="Q69">
        <v>0.88271999999999995</v>
      </c>
      <c r="R69">
        <v>0.87673500000000004</v>
      </c>
      <c r="S69">
        <v>0.87100100000000003</v>
      </c>
      <c r="T69">
        <v>0.86554299999999995</v>
      </c>
      <c r="U69">
        <v>0.86024100000000003</v>
      </c>
      <c r="V69">
        <v>0.85503799999999996</v>
      </c>
      <c r="W69">
        <v>0.84992100000000004</v>
      </c>
      <c r="X69">
        <v>0.84487900000000005</v>
      </c>
      <c r="Y69">
        <v>0.83990299999999996</v>
      </c>
      <c r="Z69">
        <v>0.83501400000000003</v>
      </c>
      <c r="AA69">
        <v>0.83022799999999997</v>
      </c>
      <c r="AB69">
        <v>0.82552800000000004</v>
      </c>
      <c r="AC69">
        <v>0.82093799999999995</v>
      </c>
      <c r="AD69">
        <v>0.81638699999999997</v>
      </c>
      <c r="AE69">
        <v>0.81189100000000003</v>
      </c>
      <c r="AF69">
        <v>0.80745100000000003</v>
      </c>
      <c r="AG69">
        <v>0.80308900000000005</v>
      </c>
      <c r="AH69">
        <v>0.79879999999999995</v>
      </c>
      <c r="AI69">
        <v>0.79462299999999997</v>
      </c>
      <c r="AJ69" s="61">
        <v>-6.0000000000000001E-3</v>
      </c>
    </row>
    <row r="70" spans="1:36" x14ac:dyDescent="0.25">
      <c r="A70" t="s">
        <v>404</v>
      </c>
      <c r="C70" t="s">
        <v>458</v>
      </c>
    </row>
    <row r="71" spans="1:36" x14ac:dyDescent="0.25">
      <c r="A71" t="s">
        <v>448</v>
      </c>
      <c r="B71" t="s">
        <v>459</v>
      </c>
      <c r="C71" t="s">
        <v>460</v>
      </c>
      <c r="D71" t="s">
        <v>451</v>
      </c>
      <c r="F71">
        <v>0.986008</v>
      </c>
      <c r="G71">
        <v>0.98318399999999995</v>
      </c>
      <c r="H71">
        <v>0.98078200000000004</v>
      </c>
      <c r="I71">
        <v>0.97868699999999997</v>
      </c>
      <c r="J71">
        <v>0.97661399999999998</v>
      </c>
      <c r="K71">
        <v>0.97440199999999999</v>
      </c>
      <c r="L71">
        <v>0.97207500000000002</v>
      </c>
      <c r="M71">
        <v>0.96961399999999998</v>
      </c>
      <c r="N71">
        <v>0.96706000000000003</v>
      </c>
      <c r="O71">
        <v>0.96451799999999999</v>
      </c>
      <c r="P71">
        <v>0.96184899999999995</v>
      </c>
      <c r="Q71">
        <v>0.95924900000000002</v>
      </c>
      <c r="R71">
        <v>0.95665599999999995</v>
      </c>
      <c r="S71">
        <v>0.954129</v>
      </c>
      <c r="T71">
        <v>0.95169199999999998</v>
      </c>
      <c r="U71">
        <v>0.94927799999999996</v>
      </c>
      <c r="V71">
        <v>0.94684299999999999</v>
      </c>
      <c r="W71">
        <v>0.94440199999999996</v>
      </c>
      <c r="X71">
        <v>0.94195200000000001</v>
      </c>
      <c r="Y71">
        <v>0.93949899999999997</v>
      </c>
      <c r="Z71">
        <v>0.937052</v>
      </c>
      <c r="AA71">
        <v>0.93461399999999994</v>
      </c>
      <c r="AB71">
        <v>0.93217499999999998</v>
      </c>
      <c r="AC71">
        <v>0.92975799999999997</v>
      </c>
      <c r="AD71">
        <v>0.92732099999999995</v>
      </c>
      <c r="AE71">
        <v>0.92487399999999997</v>
      </c>
      <c r="AF71">
        <v>0.92243299999999995</v>
      </c>
      <c r="AG71">
        <v>0.91999299999999995</v>
      </c>
      <c r="AH71">
        <v>0.91754800000000003</v>
      </c>
      <c r="AI71">
        <v>0.91512700000000002</v>
      </c>
      <c r="AJ71" s="61">
        <v>-3.0000000000000001E-3</v>
      </c>
    </row>
    <row r="72" spans="1:36" x14ac:dyDescent="0.25">
      <c r="A72" t="s">
        <v>452</v>
      </c>
      <c r="B72" t="s">
        <v>461</v>
      </c>
      <c r="C72" t="s">
        <v>462</v>
      </c>
      <c r="D72" t="s">
        <v>451</v>
      </c>
      <c r="F72">
        <v>0.98366399999999998</v>
      </c>
      <c r="G72">
        <v>0.99857600000000002</v>
      </c>
      <c r="H72">
        <v>0.99537100000000001</v>
      </c>
      <c r="I72">
        <v>0.993537</v>
      </c>
      <c r="J72">
        <v>0.99299099999999996</v>
      </c>
      <c r="K72">
        <v>0.99373500000000003</v>
      </c>
      <c r="L72">
        <v>0.99375599999999997</v>
      </c>
      <c r="M72">
        <v>0.99402699999999999</v>
      </c>
      <c r="N72">
        <v>0.99397400000000002</v>
      </c>
      <c r="O72">
        <v>0.99400999999999995</v>
      </c>
      <c r="P72">
        <v>0.99403200000000003</v>
      </c>
      <c r="Q72">
        <v>0.993946</v>
      </c>
      <c r="R72">
        <v>0.99374700000000005</v>
      </c>
      <c r="S72">
        <v>0.993062</v>
      </c>
      <c r="T72">
        <v>0.99230700000000005</v>
      </c>
      <c r="U72">
        <v>0.99168599999999996</v>
      </c>
      <c r="V72">
        <v>0.993093</v>
      </c>
      <c r="W72">
        <v>0.99319199999999996</v>
      </c>
      <c r="X72">
        <v>0.993753</v>
      </c>
      <c r="Y72">
        <v>0.99320600000000003</v>
      </c>
      <c r="Z72">
        <v>0.99227200000000004</v>
      </c>
      <c r="AA72">
        <v>0.99232100000000001</v>
      </c>
      <c r="AB72">
        <v>0.99203399999999997</v>
      </c>
      <c r="AC72">
        <v>0.99152700000000005</v>
      </c>
      <c r="AD72">
        <v>0.99134800000000001</v>
      </c>
      <c r="AE72">
        <v>0.99101799999999995</v>
      </c>
      <c r="AF72">
        <v>0.991151</v>
      </c>
      <c r="AG72">
        <v>0.99155700000000002</v>
      </c>
      <c r="AH72">
        <v>0.99250499999999997</v>
      </c>
      <c r="AI72">
        <v>0.99314000000000002</v>
      </c>
      <c r="AJ72" s="61">
        <v>0</v>
      </c>
    </row>
    <row r="73" spans="1:36" x14ac:dyDescent="0.25">
      <c r="A73" t="s">
        <v>455</v>
      </c>
      <c r="B73" t="s">
        <v>463</v>
      </c>
      <c r="C73" t="s">
        <v>464</v>
      </c>
      <c r="D73" t="s">
        <v>451</v>
      </c>
      <c r="F73">
        <v>0.98627600000000004</v>
      </c>
      <c r="G73">
        <v>0.98376200000000003</v>
      </c>
      <c r="H73">
        <v>0.98164399999999996</v>
      </c>
      <c r="I73">
        <v>0.979827</v>
      </c>
      <c r="J73">
        <v>0.97805299999999995</v>
      </c>
      <c r="K73">
        <v>0.97618899999999997</v>
      </c>
      <c r="L73">
        <v>0.97424299999999997</v>
      </c>
      <c r="M73">
        <v>0.97220799999999996</v>
      </c>
      <c r="N73">
        <v>0.97011800000000004</v>
      </c>
      <c r="O73">
        <v>0.96806899999999996</v>
      </c>
      <c r="P73">
        <v>0.96593099999999998</v>
      </c>
      <c r="Q73">
        <v>0.96387699999999998</v>
      </c>
      <c r="R73">
        <v>0.96184999999999998</v>
      </c>
      <c r="S73">
        <v>0.95989500000000005</v>
      </c>
      <c r="T73">
        <v>0.95803000000000005</v>
      </c>
      <c r="U73">
        <v>0.95619699999999996</v>
      </c>
      <c r="V73">
        <v>0.954376</v>
      </c>
      <c r="W73">
        <v>0.95257099999999995</v>
      </c>
      <c r="X73">
        <v>0.95077800000000001</v>
      </c>
      <c r="Y73">
        <v>0.94899800000000001</v>
      </c>
      <c r="Z73">
        <v>0.94723199999999996</v>
      </c>
      <c r="AA73">
        <v>0.94548600000000005</v>
      </c>
      <c r="AB73">
        <v>0.94375100000000001</v>
      </c>
      <c r="AC73">
        <v>0.94204600000000005</v>
      </c>
      <c r="AD73">
        <v>0.94033999999999995</v>
      </c>
      <c r="AE73">
        <v>0.93863700000000005</v>
      </c>
      <c r="AF73">
        <v>0.93695300000000004</v>
      </c>
      <c r="AG73">
        <v>0.93528199999999995</v>
      </c>
      <c r="AH73">
        <v>0.93362500000000004</v>
      </c>
      <c r="AI73">
        <v>0.932002</v>
      </c>
      <c r="AJ73" s="61">
        <v>-2E-3</v>
      </c>
    </row>
    <row r="74" spans="1:36" s="64" customFormat="1" x14ac:dyDescent="0.25">
      <c r="A74" s="64" t="s">
        <v>465</v>
      </c>
      <c r="C74" s="64" t="s">
        <v>466</v>
      </c>
    </row>
    <row r="75" spans="1:36" s="64" customFormat="1" x14ac:dyDescent="0.25">
      <c r="A75" s="64" t="s">
        <v>467</v>
      </c>
      <c r="C75" s="64" t="s">
        <v>468</v>
      </c>
    </row>
    <row r="76" spans="1:36" x14ac:dyDescent="0.25">
      <c r="A76" t="s">
        <v>469</v>
      </c>
      <c r="C76" t="s">
        <v>470</v>
      </c>
    </row>
    <row r="77" spans="1:36" x14ac:dyDescent="0.25">
      <c r="A77" t="s">
        <v>471</v>
      </c>
      <c r="B77" t="s">
        <v>472</v>
      </c>
      <c r="C77" t="s">
        <v>473</v>
      </c>
      <c r="D77" t="s">
        <v>474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1.9999999999999999E-6</v>
      </c>
      <c r="T77">
        <v>5.0000000000000004E-6</v>
      </c>
      <c r="U77">
        <v>1.1E-5</v>
      </c>
      <c r="V77">
        <v>2.1999999999999999E-5</v>
      </c>
      <c r="W77">
        <v>4.3000000000000002E-5</v>
      </c>
      <c r="X77">
        <v>8.0000000000000007E-5</v>
      </c>
      <c r="Y77">
        <v>1.4999999999999999E-4</v>
      </c>
      <c r="Z77">
        <v>2.7799999999999998E-4</v>
      </c>
      <c r="AA77">
        <v>4.06E-4</v>
      </c>
      <c r="AB77">
        <v>5.3399999999999997E-4</v>
      </c>
      <c r="AC77">
        <v>6.6299999999999996E-4</v>
      </c>
      <c r="AD77">
        <v>7.9199999999999995E-4</v>
      </c>
      <c r="AE77">
        <v>9.2199999999999997E-4</v>
      </c>
      <c r="AF77">
        <v>1.0529999999999999E-3</v>
      </c>
      <c r="AG77">
        <v>1.183E-3</v>
      </c>
      <c r="AH77">
        <v>1.3140000000000001E-3</v>
      </c>
      <c r="AI77">
        <v>1.446E-3</v>
      </c>
      <c r="AJ77" t="s">
        <v>475</v>
      </c>
    </row>
    <row r="78" spans="1:36" s="62" customFormat="1" x14ac:dyDescent="0.25">
      <c r="A78" s="62" t="s">
        <v>476</v>
      </c>
      <c r="B78" s="62" t="s">
        <v>477</v>
      </c>
      <c r="C78" s="62" t="s">
        <v>478</v>
      </c>
      <c r="D78" s="62" t="s">
        <v>474</v>
      </c>
      <c r="F78" s="62">
        <v>21.319987999999999</v>
      </c>
      <c r="G78" s="62">
        <v>23.47871</v>
      </c>
      <c r="H78" s="62">
        <v>25.676676</v>
      </c>
      <c r="I78" s="62">
        <v>27.305626</v>
      </c>
      <c r="J78" s="62">
        <v>28.925159000000001</v>
      </c>
      <c r="K78" s="62">
        <v>30.599508</v>
      </c>
      <c r="L78" s="62">
        <v>32.348998999999999</v>
      </c>
      <c r="M78" s="62">
        <v>34.164012999999997</v>
      </c>
      <c r="N78" s="62">
        <v>36.056767000000001</v>
      </c>
      <c r="O78" s="62">
        <v>37.980891999999997</v>
      </c>
      <c r="P78" s="62">
        <v>40.052795000000003</v>
      </c>
      <c r="Q78" s="62">
        <v>42.193890000000003</v>
      </c>
      <c r="R78" s="62">
        <v>44.577702000000002</v>
      </c>
      <c r="S78" s="62">
        <v>47.159484999999997</v>
      </c>
      <c r="T78" s="62">
        <v>49.790779000000001</v>
      </c>
      <c r="U78" s="62">
        <v>52.561928000000002</v>
      </c>
      <c r="V78" s="62">
        <v>55.490288</v>
      </c>
      <c r="W78" s="62">
        <v>58.461661999999997</v>
      </c>
      <c r="X78" s="62">
        <v>61.712803000000001</v>
      </c>
      <c r="Y78" s="62">
        <v>65.138969000000003</v>
      </c>
      <c r="Z78" s="62">
        <v>68.655204999999995</v>
      </c>
      <c r="AA78" s="62">
        <v>72.496612999999996</v>
      </c>
      <c r="AB78" s="62">
        <v>76.624329000000003</v>
      </c>
      <c r="AC78" s="62">
        <v>80.744781000000003</v>
      </c>
      <c r="AD78" s="62">
        <v>85.213593000000003</v>
      </c>
      <c r="AE78" s="62">
        <v>89.913169999999994</v>
      </c>
      <c r="AF78" s="62">
        <v>94.716469000000004</v>
      </c>
      <c r="AG78" s="62">
        <v>99.926636000000002</v>
      </c>
      <c r="AH78" s="62">
        <v>105.42272199999999</v>
      </c>
      <c r="AI78" s="62">
        <v>111.010307</v>
      </c>
      <c r="AJ78" s="63">
        <v>5.8999999999999997E-2</v>
      </c>
    </row>
    <row r="79" spans="1:36" x14ac:dyDescent="0.25">
      <c r="A79" t="s">
        <v>479</v>
      </c>
      <c r="B79" t="s">
        <v>480</v>
      </c>
      <c r="C79" t="s">
        <v>481</v>
      </c>
      <c r="D79" t="s">
        <v>474</v>
      </c>
      <c r="F79">
        <v>1.4232E-2</v>
      </c>
      <c r="G79">
        <v>1.4232E-2</v>
      </c>
      <c r="H79">
        <v>1.4232E-2</v>
      </c>
      <c r="I79">
        <v>1.4232E-2</v>
      </c>
      <c r="J79">
        <v>1.4232E-2</v>
      </c>
      <c r="K79">
        <v>1.4232E-2</v>
      </c>
      <c r="L79">
        <v>1.4232E-2</v>
      </c>
      <c r="M79">
        <v>1.4232E-2</v>
      </c>
      <c r="N79">
        <v>1.4232E-2</v>
      </c>
      <c r="O79">
        <v>1.4232E-2</v>
      </c>
      <c r="P79">
        <v>1.4232E-2</v>
      </c>
      <c r="Q79">
        <v>1.4233000000000001E-2</v>
      </c>
      <c r="R79">
        <v>1.4233000000000001E-2</v>
      </c>
      <c r="S79">
        <v>1.4236E-2</v>
      </c>
      <c r="T79">
        <v>1.4241999999999999E-2</v>
      </c>
      <c r="U79">
        <v>1.4253999999999999E-2</v>
      </c>
      <c r="V79">
        <v>1.4276E-2</v>
      </c>
      <c r="W79">
        <v>1.4317E-2</v>
      </c>
      <c r="X79">
        <v>1.4393E-2</v>
      </c>
      <c r="Y79">
        <v>1.4533000000000001E-2</v>
      </c>
      <c r="Z79">
        <v>1.4788000000000001E-2</v>
      </c>
      <c r="AA79">
        <v>1.5043000000000001E-2</v>
      </c>
      <c r="AB79">
        <v>1.5299999999999999E-2</v>
      </c>
      <c r="AC79">
        <v>1.5558000000000001E-2</v>
      </c>
      <c r="AD79">
        <v>1.5817000000000001E-2</v>
      </c>
      <c r="AE79">
        <v>1.6077000000000001E-2</v>
      </c>
      <c r="AF79">
        <v>1.6337000000000001E-2</v>
      </c>
      <c r="AG79">
        <v>1.6598999999999999E-2</v>
      </c>
      <c r="AH79">
        <v>1.6861000000000001E-2</v>
      </c>
      <c r="AI79">
        <v>1.7124E-2</v>
      </c>
      <c r="AJ79" s="61">
        <v>6.0000000000000001E-3</v>
      </c>
    </row>
    <row r="80" spans="1:36" x14ac:dyDescent="0.25">
      <c r="A80" t="s">
        <v>281</v>
      </c>
      <c r="B80" t="s">
        <v>482</v>
      </c>
      <c r="C80" t="s">
        <v>483</v>
      </c>
      <c r="D80" t="s">
        <v>474</v>
      </c>
      <c r="F80">
        <v>21.334220999999999</v>
      </c>
      <c r="G80">
        <v>23.492943</v>
      </c>
      <c r="H80">
        <v>25.690908</v>
      </c>
      <c r="I80">
        <v>27.319859000000001</v>
      </c>
      <c r="J80">
        <v>28.939392000000002</v>
      </c>
      <c r="K80">
        <v>30.613741000000001</v>
      </c>
      <c r="L80">
        <v>32.363232000000004</v>
      </c>
      <c r="M80">
        <v>34.178246000000001</v>
      </c>
      <c r="N80">
        <v>36.070999</v>
      </c>
      <c r="O80">
        <v>37.995125000000002</v>
      </c>
      <c r="P80">
        <v>40.067028000000001</v>
      </c>
      <c r="Q80">
        <v>42.208122000000003</v>
      </c>
      <c r="R80">
        <v>44.591934000000002</v>
      </c>
      <c r="S80">
        <v>47.173724999999997</v>
      </c>
      <c r="T80">
        <v>49.805022999999998</v>
      </c>
      <c r="U80">
        <v>52.576194999999998</v>
      </c>
      <c r="V80">
        <v>55.504584999999999</v>
      </c>
      <c r="W80">
        <v>58.476021000000003</v>
      </c>
      <c r="X80">
        <v>61.727276000000003</v>
      </c>
      <c r="Y80">
        <v>65.153655999999998</v>
      </c>
      <c r="Z80">
        <v>68.670265000000001</v>
      </c>
      <c r="AA80">
        <v>72.512062</v>
      </c>
      <c r="AB80">
        <v>76.640159999999995</v>
      </c>
      <c r="AC80">
        <v>80.761002000000005</v>
      </c>
      <c r="AD80">
        <v>85.230202000000006</v>
      </c>
      <c r="AE80">
        <v>89.930167999999995</v>
      </c>
      <c r="AF80">
        <v>94.733856000000003</v>
      </c>
      <c r="AG80">
        <v>99.944419999999994</v>
      </c>
      <c r="AH80">
        <v>105.440895</v>
      </c>
      <c r="AI80">
        <v>111.02887</v>
      </c>
      <c r="AJ80" s="61">
        <v>5.8999999999999997E-2</v>
      </c>
    </row>
    <row r="81" spans="1:36" s="64" customFormat="1" x14ac:dyDescent="0.25">
      <c r="A81" s="64" t="s">
        <v>484</v>
      </c>
      <c r="C81" s="64" t="s">
        <v>485</v>
      </c>
    </row>
    <row r="82" spans="1:36" x14ac:dyDescent="0.25">
      <c r="A82" t="s">
        <v>471</v>
      </c>
      <c r="B82" t="s">
        <v>486</v>
      </c>
      <c r="C82" t="s">
        <v>487</v>
      </c>
      <c r="D82" t="s">
        <v>488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9.9999999999999995E-7</v>
      </c>
      <c r="S82">
        <v>5.0000000000000004E-6</v>
      </c>
      <c r="T82">
        <v>1.4E-5</v>
      </c>
      <c r="U82">
        <v>3.0000000000000001E-5</v>
      </c>
      <c r="V82">
        <v>6.0999999999999999E-5</v>
      </c>
      <c r="W82">
        <v>1.1900000000000001E-4</v>
      </c>
      <c r="X82">
        <v>2.24E-4</v>
      </c>
      <c r="Y82">
        <v>4.1899999999999999E-4</v>
      </c>
      <c r="Z82">
        <v>7.7499999999999997E-4</v>
      </c>
      <c r="AA82">
        <v>1.1310000000000001E-3</v>
      </c>
      <c r="AB82">
        <v>1.4890000000000001E-3</v>
      </c>
      <c r="AC82">
        <v>1.8489999999999999E-3</v>
      </c>
      <c r="AD82">
        <v>2.2109999999999999E-3</v>
      </c>
      <c r="AE82">
        <v>2.5730000000000002E-3</v>
      </c>
      <c r="AF82">
        <v>2.9369999999999999E-3</v>
      </c>
      <c r="AG82">
        <v>3.3010000000000001E-3</v>
      </c>
      <c r="AH82">
        <v>3.6670000000000001E-3</v>
      </c>
      <c r="AI82">
        <v>4.0340000000000003E-3</v>
      </c>
      <c r="AJ82" t="s">
        <v>475</v>
      </c>
    </row>
    <row r="83" spans="1:36" s="62" customFormat="1" x14ac:dyDescent="0.25">
      <c r="A83" s="62" t="s">
        <v>476</v>
      </c>
      <c r="B83" s="62" t="s">
        <v>489</v>
      </c>
      <c r="C83" s="62" t="s">
        <v>490</v>
      </c>
      <c r="D83" s="62" t="s">
        <v>488</v>
      </c>
      <c r="F83" s="62">
        <v>33.645149000000004</v>
      </c>
      <c r="G83" s="62">
        <v>37.745002999999997</v>
      </c>
      <c r="H83" s="62">
        <v>41.908397999999998</v>
      </c>
      <c r="I83" s="62">
        <v>45.144202999999997</v>
      </c>
      <c r="J83" s="62">
        <v>48.368381999999997</v>
      </c>
      <c r="K83" s="62">
        <v>51.683826000000003</v>
      </c>
      <c r="L83" s="62">
        <v>55.122593000000002</v>
      </c>
      <c r="M83" s="62">
        <v>58.669071000000002</v>
      </c>
      <c r="N83" s="62">
        <v>62.344104999999999</v>
      </c>
      <c r="O83" s="62">
        <v>66.072143999999994</v>
      </c>
      <c r="P83" s="62">
        <v>70.041732999999994</v>
      </c>
      <c r="Q83" s="62">
        <v>74.125298000000001</v>
      </c>
      <c r="R83" s="62">
        <v>78.603615000000005</v>
      </c>
      <c r="S83" s="62">
        <v>83.404610000000005</v>
      </c>
      <c r="T83" s="62">
        <v>88.286659</v>
      </c>
      <c r="U83" s="62">
        <v>93.398155000000003</v>
      </c>
      <c r="V83" s="62">
        <v>98.767052000000007</v>
      </c>
      <c r="W83" s="62">
        <v>104.207336</v>
      </c>
      <c r="X83" s="62">
        <v>110.10463</v>
      </c>
      <c r="Y83" s="62">
        <v>116.28784899999999</v>
      </c>
      <c r="Z83" s="62">
        <v>122.618431</v>
      </c>
      <c r="AA83" s="62">
        <v>129.48005699999999</v>
      </c>
      <c r="AB83" s="62">
        <v>136.808594</v>
      </c>
      <c r="AC83" s="62">
        <v>144.12690699999999</v>
      </c>
      <c r="AD83" s="62">
        <v>152.01419100000001</v>
      </c>
      <c r="AE83" s="62">
        <v>160.27860999999999</v>
      </c>
      <c r="AF83" s="62">
        <v>168.714966</v>
      </c>
      <c r="AG83" s="62">
        <v>177.815842</v>
      </c>
      <c r="AH83" s="62">
        <v>187.38330099999999</v>
      </c>
      <c r="AI83" s="62">
        <v>197.101089</v>
      </c>
      <c r="AJ83" s="63">
        <v>6.3E-2</v>
      </c>
    </row>
    <row r="84" spans="1:36" x14ac:dyDescent="0.25">
      <c r="A84" t="s">
        <v>479</v>
      </c>
      <c r="B84" t="s">
        <v>491</v>
      </c>
      <c r="C84" t="s">
        <v>492</v>
      </c>
      <c r="D84" t="s">
        <v>488</v>
      </c>
      <c r="F84">
        <v>1.8546E-2</v>
      </c>
      <c r="G84">
        <v>1.8546E-2</v>
      </c>
      <c r="H84">
        <v>1.8546E-2</v>
      </c>
      <c r="I84">
        <v>1.8546E-2</v>
      </c>
      <c r="J84">
        <v>1.8546E-2</v>
      </c>
      <c r="K84">
        <v>1.8546E-2</v>
      </c>
      <c r="L84">
        <v>1.8546E-2</v>
      </c>
      <c r="M84">
        <v>1.8546E-2</v>
      </c>
      <c r="N84">
        <v>1.8546E-2</v>
      </c>
      <c r="O84">
        <v>1.8546E-2</v>
      </c>
      <c r="P84">
        <v>1.8546E-2</v>
      </c>
      <c r="Q84">
        <v>1.8546E-2</v>
      </c>
      <c r="R84">
        <v>1.8547000000000001E-2</v>
      </c>
      <c r="S84">
        <v>1.8550000000000001E-2</v>
      </c>
      <c r="T84">
        <v>1.8556E-2</v>
      </c>
      <c r="U84">
        <v>1.8568000000000001E-2</v>
      </c>
      <c r="V84">
        <v>1.8589999999999999E-2</v>
      </c>
      <c r="W84">
        <v>1.8633E-2</v>
      </c>
      <c r="X84">
        <v>1.8710000000000001E-2</v>
      </c>
      <c r="Y84">
        <v>1.8853999999999999E-2</v>
      </c>
      <c r="Z84">
        <v>1.9116000000000001E-2</v>
      </c>
      <c r="AA84">
        <v>1.9377999999999999E-2</v>
      </c>
      <c r="AB84">
        <v>1.9640999999999999E-2</v>
      </c>
      <c r="AC84">
        <v>1.9904999999999999E-2</v>
      </c>
      <c r="AD84">
        <v>2.017E-2</v>
      </c>
      <c r="AE84">
        <v>2.0435999999999999E-2</v>
      </c>
      <c r="AF84">
        <v>2.0702999999999999E-2</v>
      </c>
      <c r="AG84">
        <v>2.0969999999999999E-2</v>
      </c>
      <c r="AH84">
        <v>2.1236999999999999E-2</v>
      </c>
      <c r="AI84">
        <v>2.1506000000000001E-2</v>
      </c>
      <c r="AJ84" s="61">
        <v>5.0000000000000001E-3</v>
      </c>
    </row>
    <row r="85" spans="1:36" x14ac:dyDescent="0.25">
      <c r="A85" t="s">
        <v>281</v>
      </c>
      <c r="B85" t="s">
        <v>493</v>
      </c>
      <c r="C85" t="s">
        <v>494</v>
      </c>
      <c r="D85" t="s">
        <v>488</v>
      </c>
      <c r="F85">
        <v>33.663696000000002</v>
      </c>
      <c r="G85">
        <v>37.763550000000002</v>
      </c>
      <c r="H85">
        <v>41.926945000000003</v>
      </c>
      <c r="I85">
        <v>45.162750000000003</v>
      </c>
      <c r="J85">
        <v>48.386929000000002</v>
      </c>
      <c r="K85">
        <v>51.702373999999999</v>
      </c>
      <c r="L85">
        <v>55.14114</v>
      </c>
      <c r="M85">
        <v>58.687618000000001</v>
      </c>
      <c r="N85">
        <v>62.362651999999997</v>
      </c>
      <c r="O85">
        <v>66.090691000000007</v>
      </c>
      <c r="P85">
        <v>70.060280000000006</v>
      </c>
      <c r="Q85">
        <v>74.143844999999999</v>
      </c>
      <c r="R85">
        <v>78.622162000000003</v>
      </c>
      <c r="S85">
        <v>83.423164</v>
      </c>
      <c r="T85">
        <v>88.305228999999997</v>
      </c>
      <c r="U85">
        <v>93.416756000000007</v>
      </c>
      <c r="V85">
        <v>98.785706000000005</v>
      </c>
      <c r="W85">
        <v>104.226089</v>
      </c>
      <c r="X85">
        <v>110.123558</v>
      </c>
      <c r="Y85">
        <v>116.307121</v>
      </c>
      <c r="Z85">
        <v>122.638329</v>
      </c>
      <c r="AA85">
        <v>129.50056499999999</v>
      </c>
      <c r="AB85">
        <v>136.82972699999999</v>
      </c>
      <c r="AC85">
        <v>144.148651</v>
      </c>
      <c r="AD85">
        <v>152.036575</v>
      </c>
      <c r="AE85">
        <v>160.30162000000001</v>
      </c>
      <c r="AF85">
        <v>168.73860199999999</v>
      </c>
      <c r="AG85">
        <v>177.840103</v>
      </c>
      <c r="AH85">
        <v>187.40820299999999</v>
      </c>
      <c r="AI85">
        <v>197.12661700000001</v>
      </c>
      <c r="AJ85" s="61">
        <v>6.3E-2</v>
      </c>
    </row>
    <row r="86" spans="1:36" x14ac:dyDescent="0.25">
      <c r="A86" t="s">
        <v>495</v>
      </c>
      <c r="C86" t="s">
        <v>496</v>
      </c>
    </row>
    <row r="87" spans="1:36" x14ac:dyDescent="0.25">
      <c r="A87" t="s">
        <v>497</v>
      </c>
      <c r="B87" t="s">
        <v>498</v>
      </c>
      <c r="C87" t="s">
        <v>499</v>
      </c>
      <c r="D87" t="s">
        <v>488</v>
      </c>
      <c r="F87">
        <v>5.2366039999999998</v>
      </c>
      <c r="G87">
        <v>6.0461419999999997</v>
      </c>
      <c r="H87">
        <v>6.8448669999999998</v>
      </c>
      <c r="I87">
        <v>7.464912</v>
      </c>
      <c r="J87">
        <v>8.0705340000000003</v>
      </c>
      <c r="K87">
        <v>8.7121320000000004</v>
      </c>
      <c r="L87">
        <v>9.400131</v>
      </c>
      <c r="M87">
        <v>10.106979000000001</v>
      </c>
      <c r="N87">
        <v>10.858147000000001</v>
      </c>
      <c r="O87">
        <v>11.612977000000001</v>
      </c>
      <c r="P87">
        <v>12.443231000000001</v>
      </c>
      <c r="Q87">
        <v>13.293713</v>
      </c>
      <c r="R87">
        <v>14.260989</v>
      </c>
      <c r="S87">
        <v>15.300177</v>
      </c>
      <c r="T87">
        <v>16.370360999999999</v>
      </c>
      <c r="U87">
        <v>17.485247000000001</v>
      </c>
      <c r="V87">
        <v>18.678654000000002</v>
      </c>
      <c r="W87">
        <v>19.869523999999998</v>
      </c>
      <c r="X87">
        <v>21.197092000000001</v>
      </c>
      <c r="Y87">
        <v>22.583942</v>
      </c>
      <c r="Z87">
        <v>23.990300999999999</v>
      </c>
      <c r="AA87">
        <v>25.559753000000001</v>
      </c>
      <c r="AB87">
        <v>27.239716000000001</v>
      </c>
      <c r="AC87">
        <v>28.888736999999999</v>
      </c>
      <c r="AD87">
        <v>30.711870000000001</v>
      </c>
      <c r="AE87">
        <v>32.613785</v>
      </c>
      <c r="AF87">
        <v>34.568241</v>
      </c>
      <c r="AG87">
        <v>36.682017999999999</v>
      </c>
      <c r="AH87">
        <v>38.891509999999997</v>
      </c>
      <c r="AI87">
        <v>41.141426000000003</v>
      </c>
      <c r="AJ87" s="61">
        <v>7.3999999999999996E-2</v>
      </c>
    </row>
    <row r="88" spans="1:36" x14ac:dyDescent="0.25">
      <c r="A88" t="s">
        <v>500</v>
      </c>
      <c r="B88" t="s">
        <v>501</v>
      </c>
      <c r="C88" t="s">
        <v>502</v>
      </c>
      <c r="D88" t="s">
        <v>488</v>
      </c>
      <c r="F88">
        <v>28.42709</v>
      </c>
      <c r="G88">
        <v>31.717404999999999</v>
      </c>
      <c r="H88">
        <v>35.082076999999998</v>
      </c>
      <c r="I88">
        <v>37.697837999999997</v>
      </c>
      <c r="J88">
        <v>40.316395</v>
      </c>
      <c r="K88">
        <v>42.990242000000002</v>
      </c>
      <c r="L88">
        <v>45.741008999999998</v>
      </c>
      <c r="M88">
        <v>48.580635000000001</v>
      </c>
      <c r="N88">
        <v>51.504505000000002</v>
      </c>
      <c r="O88">
        <v>54.477710999999999</v>
      </c>
      <c r="P88">
        <v>57.617046000000002</v>
      </c>
      <c r="Q88">
        <v>60.850132000000002</v>
      </c>
      <c r="R88">
        <v>64.361176</v>
      </c>
      <c r="S88">
        <v>68.122992999999994</v>
      </c>
      <c r="T88">
        <v>71.93486</v>
      </c>
      <c r="U88">
        <v>75.931511</v>
      </c>
      <c r="V88">
        <v>80.107048000000006</v>
      </c>
      <c r="W88">
        <v>84.356560000000002</v>
      </c>
      <c r="X88">
        <v>88.926475999999994</v>
      </c>
      <c r="Y88">
        <v>93.723183000000006</v>
      </c>
      <c r="Z88">
        <v>98.648026000000002</v>
      </c>
      <c r="AA88">
        <v>103.940811</v>
      </c>
      <c r="AB88">
        <v>109.590012</v>
      </c>
      <c r="AC88">
        <v>115.259933</v>
      </c>
      <c r="AD88">
        <v>121.324699</v>
      </c>
      <c r="AE88">
        <v>127.687836</v>
      </c>
      <c r="AF88">
        <v>134.17037999999999</v>
      </c>
      <c r="AG88">
        <v>141.15811199999999</v>
      </c>
      <c r="AH88">
        <v>148.51667800000001</v>
      </c>
      <c r="AI88">
        <v>155.98519899999999</v>
      </c>
      <c r="AJ88" s="61">
        <v>0.06</v>
      </c>
    </row>
    <row r="89" spans="1:36" x14ac:dyDescent="0.25">
      <c r="A89" t="s">
        <v>503</v>
      </c>
      <c r="C89" t="s">
        <v>504</v>
      </c>
    </row>
    <row r="90" spans="1:36" x14ac:dyDescent="0.25">
      <c r="A90" t="s">
        <v>471</v>
      </c>
      <c r="B90" t="s">
        <v>505</v>
      </c>
      <c r="C90" t="s">
        <v>506</v>
      </c>
      <c r="D90" t="s">
        <v>507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3.0000000000000001E-6</v>
      </c>
      <c r="R90">
        <v>9.0000000000000002E-6</v>
      </c>
      <c r="S90">
        <v>4.1999999999999998E-5</v>
      </c>
      <c r="T90">
        <v>1.0399999999999999E-4</v>
      </c>
      <c r="U90">
        <v>2.31E-4</v>
      </c>
      <c r="V90">
        <v>4.6299999999999998E-4</v>
      </c>
      <c r="W90">
        <v>9.0600000000000001E-4</v>
      </c>
      <c r="X90">
        <v>1.704E-3</v>
      </c>
      <c r="Y90">
        <v>3.186E-3</v>
      </c>
      <c r="Z90">
        <v>5.8789999999999997E-3</v>
      </c>
      <c r="AA90">
        <v>8.5690000000000002E-3</v>
      </c>
      <c r="AB90">
        <v>1.1264E-2</v>
      </c>
      <c r="AC90">
        <v>1.3968E-2</v>
      </c>
      <c r="AD90">
        <v>1.6677999999999998E-2</v>
      </c>
      <c r="AE90">
        <v>1.9393000000000001E-2</v>
      </c>
      <c r="AF90">
        <v>2.2107000000000002E-2</v>
      </c>
      <c r="AG90">
        <v>2.4822E-2</v>
      </c>
      <c r="AH90">
        <v>2.7541E-2</v>
      </c>
      <c r="AI90">
        <v>3.0259999999999999E-2</v>
      </c>
      <c r="AJ90" t="s">
        <v>475</v>
      </c>
    </row>
    <row r="91" spans="1:36" x14ac:dyDescent="0.25">
      <c r="A91" t="s">
        <v>476</v>
      </c>
      <c r="B91" t="s">
        <v>508</v>
      </c>
      <c r="C91" t="s">
        <v>509</v>
      </c>
      <c r="D91" t="s">
        <v>507</v>
      </c>
      <c r="F91">
        <v>278.23529100000002</v>
      </c>
      <c r="G91">
        <v>311.187408</v>
      </c>
      <c r="H91">
        <v>343.62567100000001</v>
      </c>
      <c r="I91">
        <v>366.62536599999999</v>
      </c>
      <c r="J91">
        <v>390.66101099999997</v>
      </c>
      <c r="K91">
        <v>412.15991200000002</v>
      </c>
      <c r="L91">
        <v>438.09393299999999</v>
      </c>
      <c r="M91">
        <v>465.20843500000001</v>
      </c>
      <c r="N91">
        <v>492.11138899999997</v>
      </c>
      <c r="O91">
        <v>519.53137200000003</v>
      </c>
      <c r="P91">
        <v>550.88482699999997</v>
      </c>
      <c r="Q91">
        <v>580.93609600000002</v>
      </c>
      <c r="R91">
        <v>613.899902</v>
      </c>
      <c r="S91">
        <v>647.57458499999996</v>
      </c>
      <c r="T91">
        <v>682.97113000000002</v>
      </c>
      <c r="U91">
        <v>719.94689900000003</v>
      </c>
      <c r="V91">
        <v>760.76104699999996</v>
      </c>
      <c r="W91">
        <v>803.03283699999997</v>
      </c>
      <c r="X91">
        <v>849.52856399999996</v>
      </c>
      <c r="Y91">
        <v>897.69641100000001</v>
      </c>
      <c r="Z91">
        <v>945.39770499999997</v>
      </c>
      <c r="AA91">
        <v>998.20251499999995</v>
      </c>
      <c r="AB91">
        <v>1056.3035890000001</v>
      </c>
      <c r="AC91">
        <v>1112.269043</v>
      </c>
      <c r="AD91">
        <v>1173.759399</v>
      </c>
      <c r="AE91">
        <v>1235.725586</v>
      </c>
      <c r="AF91">
        <v>1301.905884</v>
      </c>
      <c r="AG91">
        <v>1376.154419</v>
      </c>
      <c r="AH91">
        <v>1456.198975</v>
      </c>
      <c r="AI91">
        <v>1532.1020510000001</v>
      </c>
      <c r="AJ91" s="61">
        <v>6.0999999999999999E-2</v>
      </c>
    </row>
    <row r="92" spans="1:36" x14ac:dyDescent="0.25">
      <c r="A92" t="s">
        <v>479</v>
      </c>
      <c r="B92" t="s">
        <v>510</v>
      </c>
      <c r="C92" t="s">
        <v>511</v>
      </c>
      <c r="D92" t="s">
        <v>507</v>
      </c>
      <c r="F92">
        <v>0.17222999999999999</v>
      </c>
      <c r="G92">
        <v>0.171873</v>
      </c>
      <c r="H92">
        <v>0.16992599999999999</v>
      </c>
      <c r="I92">
        <v>0.16800899999999999</v>
      </c>
      <c r="J92">
        <v>0.166155</v>
      </c>
      <c r="K92">
        <v>0.164605</v>
      </c>
      <c r="L92">
        <v>0.163215</v>
      </c>
      <c r="M92">
        <v>0.16282199999999999</v>
      </c>
      <c r="N92">
        <v>0.16184000000000001</v>
      </c>
      <c r="O92">
        <v>0.16162899999999999</v>
      </c>
      <c r="P92">
        <v>0.16123599999999999</v>
      </c>
      <c r="Q92">
        <v>0.160854</v>
      </c>
      <c r="R92">
        <v>0.160554</v>
      </c>
      <c r="S92">
        <v>0.15998200000000001</v>
      </c>
      <c r="T92">
        <v>0.15961900000000001</v>
      </c>
      <c r="U92">
        <v>0.15906000000000001</v>
      </c>
      <c r="V92">
        <v>0.15895799999999999</v>
      </c>
      <c r="W92">
        <v>0.159028</v>
      </c>
      <c r="X92">
        <v>0.15957299999999999</v>
      </c>
      <c r="Y92">
        <v>0.16031899999999999</v>
      </c>
      <c r="Z92">
        <v>0.162105</v>
      </c>
      <c r="AA92">
        <v>0.16406499999999999</v>
      </c>
      <c r="AB92">
        <v>0.166126</v>
      </c>
      <c r="AC92">
        <v>0.16792299999999999</v>
      </c>
      <c r="AD92">
        <v>0.169684</v>
      </c>
      <c r="AE92">
        <v>0.17177400000000001</v>
      </c>
      <c r="AF92">
        <v>0.17380399999999999</v>
      </c>
      <c r="AG92">
        <v>0.17591699999999999</v>
      </c>
      <c r="AH92">
        <v>0.17805299999999999</v>
      </c>
      <c r="AI92">
        <v>0.180122</v>
      </c>
      <c r="AJ92" s="61">
        <v>2E-3</v>
      </c>
    </row>
    <row r="93" spans="1:36" x14ac:dyDescent="0.25">
      <c r="A93" t="s">
        <v>281</v>
      </c>
      <c r="B93" t="s">
        <v>512</v>
      </c>
      <c r="C93" t="s">
        <v>513</v>
      </c>
      <c r="D93" t="s">
        <v>507</v>
      </c>
      <c r="F93">
        <v>278.407532</v>
      </c>
      <c r="G93">
        <v>311.359283</v>
      </c>
      <c r="H93">
        <v>343.795593</v>
      </c>
      <c r="I93">
        <v>366.79336499999999</v>
      </c>
      <c r="J93">
        <v>390.827179</v>
      </c>
      <c r="K93">
        <v>412.324524</v>
      </c>
      <c r="L93">
        <v>438.25714099999999</v>
      </c>
      <c r="M93">
        <v>465.37124599999999</v>
      </c>
      <c r="N93">
        <v>492.27322400000003</v>
      </c>
      <c r="O93">
        <v>519.692993</v>
      </c>
      <c r="P93">
        <v>551.04608199999996</v>
      </c>
      <c r="Q93">
        <v>581.09692399999994</v>
      </c>
      <c r="R93">
        <v>614.06048599999997</v>
      </c>
      <c r="S93">
        <v>647.73461899999995</v>
      </c>
      <c r="T93">
        <v>683.13085899999999</v>
      </c>
      <c r="U93">
        <v>720.10620100000006</v>
      </c>
      <c r="V93">
        <v>760.92047100000002</v>
      </c>
      <c r="W93">
        <v>803.19281000000001</v>
      </c>
      <c r="X93">
        <v>849.68981900000006</v>
      </c>
      <c r="Y93">
        <v>897.85992399999998</v>
      </c>
      <c r="Z93">
        <v>945.56567399999994</v>
      </c>
      <c r="AA93">
        <v>998.37512200000003</v>
      </c>
      <c r="AB93">
        <v>1056.480957</v>
      </c>
      <c r="AC93">
        <v>1112.450928</v>
      </c>
      <c r="AD93">
        <v>1173.9458010000001</v>
      </c>
      <c r="AE93">
        <v>1235.9167480000001</v>
      </c>
      <c r="AF93">
        <v>1302.101807</v>
      </c>
      <c r="AG93">
        <v>1376.3551030000001</v>
      </c>
      <c r="AH93">
        <v>1456.404663</v>
      </c>
      <c r="AI93">
        <v>1532.3125</v>
      </c>
      <c r="AJ93" s="61">
        <v>6.0999999999999999E-2</v>
      </c>
    </row>
    <row r="94" spans="1:36" x14ac:dyDescent="0.25">
      <c r="AJ94" s="61"/>
    </row>
    <row r="95" spans="1:36" x14ac:dyDescent="0.25">
      <c r="G95">
        <v>2022</v>
      </c>
      <c r="H95">
        <v>2023</v>
      </c>
      <c r="I95">
        <v>2024</v>
      </c>
      <c r="J95">
        <v>2025</v>
      </c>
      <c r="K95">
        <v>2026</v>
      </c>
      <c r="L95">
        <v>2027</v>
      </c>
      <c r="M95">
        <v>2028</v>
      </c>
      <c r="N95">
        <v>2029</v>
      </c>
      <c r="O95">
        <v>2030</v>
      </c>
      <c r="P95">
        <v>2031</v>
      </c>
      <c r="Q95">
        <v>2032</v>
      </c>
      <c r="R95">
        <v>2033</v>
      </c>
      <c r="S95">
        <v>2034</v>
      </c>
      <c r="T95">
        <v>2035</v>
      </c>
      <c r="U95">
        <v>2036</v>
      </c>
      <c r="V95">
        <v>2037</v>
      </c>
      <c r="W95">
        <v>2038</v>
      </c>
      <c r="X95">
        <v>2039</v>
      </c>
      <c r="Y95">
        <v>2040</v>
      </c>
      <c r="Z95">
        <v>2041</v>
      </c>
      <c r="AA95">
        <v>2042</v>
      </c>
      <c r="AB95">
        <v>2043</v>
      </c>
      <c r="AC95">
        <v>2044</v>
      </c>
      <c r="AD95">
        <v>2045</v>
      </c>
      <c r="AE95">
        <v>2046</v>
      </c>
      <c r="AF95">
        <v>2047</v>
      </c>
      <c r="AG95">
        <v>2048</v>
      </c>
      <c r="AH95">
        <v>2049</v>
      </c>
      <c r="AI95">
        <v>2050</v>
      </c>
    </row>
    <row r="96" spans="1:36" x14ac:dyDescent="0.25">
      <c r="F96" s="49" t="s">
        <v>277</v>
      </c>
      <c r="G96" s="51">
        <f>+G78/F78-1</f>
        <v>0.10125343410137</v>
      </c>
      <c r="H96" s="51">
        <f t="shared" ref="H96:AI96" si="0">+H78/G78-1</f>
        <v>9.3615279544745134E-2</v>
      </c>
      <c r="I96" s="51">
        <f t="shared" si="0"/>
        <v>6.3440844134186269E-2</v>
      </c>
      <c r="J96" s="51">
        <f t="shared" si="0"/>
        <v>5.9311330199864232E-2</v>
      </c>
      <c r="K96" s="51">
        <f t="shared" si="0"/>
        <v>5.7885559073331372E-2</v>
      </c>
      <c r="L96" s="51">
        <f t="shared" si="0"/>
        <v>5.7173827762198037E-2</v>
      </c>
      <c r="M96" s="51">
        <f t="shared" si="0"/>
        <v>5.6107269347035915E-2</v>
      </c>
      <c r="N96" s="51">
        <f t="shared" si="0"/>
        <v>5.54019810260582E-2</v>
      </c>
      <c r="O96" s="51">
        <f t="shared" si="0"/>
        <v>5.3363769413935502E-2</v>
      </c>
      <c r="P96" s="51">
        <f t="shared" si="0"/>
        <v>5.4551193795027375E-2</v>
      </c>
      <c r="Q96" s="51">
        <f t="shared" si="0"/>
        <v>5.3456818681442808E-2</v>
      </c>
      <c r="R96" s="51">
        <f t="shared" si="0"/>
        <v>5.6496615979233056E-2</v>
      </c>
      <c r="S96" s="51">
        <f t="shared" si="0"/>
        <v>5.7916466847034664E-2</v>
      </c>
      <c r="T96" s="51">
        <f t="shared" si="0"/>
        <v>5.57956474715533E-2</v>
      </c>
      <c r="U96" s="51">
        <f t="shared" si="0"/>
        <v>5.5655867525189695E-2</v>
      </c>
      <c r="V96" s="51">
        <f t="shared" si="0"/>
        <v>5.5712568229993265E-2</v>
      </c>
      <c r="W96" s="51">
        <f t="shared" si="0"/>
        <v>5.3547640624968418E-2</v>
      </c>
      <c r="X96" s="51">
        <f t="shared" si="0"/>
        <v>5.5611504852530524E-2</v>
      </c>
      <c r="Y96" s="51">
        <f t="shared" si="0"/>
        <v>5.5517912547255355E-2</v>
      </c>
      <c r="Z96" s="51">
        <f t="shared" si="0"/>
        <v>5.3980528921174553E-2</v>
      </c>
      <c r="AA96" s="51">
        <f t="shared" si="0"/>
        <v>5.5952174347159822E-2</v>
      </c>
      <c r="AB96" s="51">
        <f t="shared" si="0"/>
        <v>5.6936673717432829E-2</v>
      </c>
      <c r="AC96" s="51">
        <f t="shared" si="0"/>
        <v>5.3774722125135899E-2</v>
      </c>
      <c r="AD96" s="51">
        <f t="shared" si="0"/>
        <v>5.5344902105809224E-2</v>
      </c>
      <c r="AE96" s="51">
        <f t="shared" si="0"/>
        <v>5.5150555616167773E-2</v>
      </c>
      <c r="AF96" s="51">
        <f t="shared" si="0"/>
        <v>5.3421528792723105E-2</v>
      </c>
      <c r="AG96" s="51">
        <f t="shared" si="0"/>
        <v>5.5008036669948135E-2</v>
      </c>
      <c r="AH96" s="51">
        <f t="shared" si="0"/>
        <v>5.5001211088502977E-2</v>
      </c>
      <c r="AI96" s="51">
        <f t="shared" si="0"/>
        <v>5.3001714374250497E-2</v>
      </c>
    </row>
    <row r="97" spans="6:35" x14ac:dyDescent="0.25">
      <c r="F97" s="50" t="s">
        <v>278</v>
      </c>
      <c r="G97" s="51">
        <f>+G83/F83-1</f>
        <v>0.12185572428286751</v>
      </c>
      <c r="H97" s="51">
        <f t="shared" ref="H97:AI97" si="1">+H83/G83-1</f>
        <v>0.11030321020242084</v>
      </c>
      <c r="I97" s="51">
        <f t="shared" si="1"/>
        <v>7.7211374197601046E-2</v>
      </c>
      <c r="J97" s="51">
        <f t="shared" si="1"/>
        <v>7.1419557456801286E-2</v>
      </c>
      <c r="K97" s="51">
        <f t="shared" si="1"/>
        <v>6.8545687552666212E-2</v>
      </c>
      <c r="L97" s="51">
        <f t="shared" si="1"/>
        <v>6.6534683403662864E-2</v>
      </c>
      <c r="M97" s="51">
        <f t="shared" si="1"/>
        <v>6.4338011094652314E-2</v>
      </c>
      <c r="N97" s="51">
        <f t="shared" si="1"/>
        <v>6.264005782535742E-2</v>
      </c>
      <c r="O97" s="51">
        <f t="shared" si="1"/>
        <v>5.9797778795605439E-2</v>
      </c>
      <c r="P97" s="51">
        <f t="shared" si="1"/>
        <v>6.0079615397375274E-2</v>
      </c>
      <c r="Q97" s="51">
        <f t="shared" si="1"/>
        <v>5.8301884106722657E-2</v>
      </c>
      <c r="R97" s="51">
        <f t="shared" si="1"/>
        <v>6.0415500791646037E-2</v>
      </c>
      <c r="S97" s="51">
        <f t="shared" si="1"/>
        <v>6.1078552176003553E-2</v>
      </c>
      <c r="T97" s="51">
        <f t="shared" si="1"/>
        <v>5.8534522252426946E-2</v>
      </c>
      <c r="U97" s="51">
        <f t="shared" si="1"/>
        <v>5.7896584352569169E-2</v>
      </c>
      <c r="V97" s="51">
        <f t="shared" si="1"/>
        <v>5.7483972782974124E-2</v>
      </c>
      <c r="W97" s="51">
        <f t="shared" si="1"/>
        <v>5.5081972073034891E-2</v>
      </c>
      <c r="X97" s="51">
        <f t="shared" si="1"/>
        <v>5.6591927462765312E-2</v>
      </c>
      <c r="Y97" s="51">
        <f t="shared" si="1"/>
        <v>5.6157665667647239E-2</v>
      </c>
      <c r="Z97" s="51">
        <f t="shared" si="1"/>
        <v>5.4438894987214104E-2</v>
      </c>
      <c r="AA97" s="51">
        <f t="shared" si="1"/>
        <v>5.5959173054497713E-2</v>
      </c>
      <c r="AB97" s="51">
        <f t="shared" si="1"/>
        <v>5.6599735664311757E-2</v>
      </c>
      <c r="AC97" s="51">
        <f t="shared" si="1"/>
        <v>5.3493079535632093E-2</v>
      </c>
      <c r="AD97" s="51">
        <f t="shared" si="1"/>
        <v>5.4724576861973517E-2</v>
      </c>
      <c r="AE97" s="51">
        <f t="shared" si="1"/>
        <v>5.4366101912156184E-2</v>
      </c>
      <c r="AF97" s="51">
        <f t="shared" si="1"/>
        <v>5.2635570023972678E-2</v>
      </c>
      <c r="AG97" s="51">
        <f t="shared" si="1"/>
        <v>5.3942315941313712E-2</v>
      </c>
      <c r="AH97" s="51">
        <f t="shared" si="1"/>
        <v>5.3805436525728556E-2</v>
      </c>
      <c r="AI97" s="51">
        <f t="shared" si="1"/>
        <v>5.1860480353049354E-2</v>
      </c>
    </row>
    <row r="99" spans="6:35" x14ac:dyDescent="0.25">
      <c r="G99" s="65">
        <v>0.11535479194205855</v>
      </c>
      <c r="H99" s="65">
        <v>0.10112634423039513</v>
      </c>
      <c r="I99" s="65">
        <v>9.0328342948506446E-2</v>
      </c>
      <c r="J99" s="65">
        <v>8.3915011448204346E-2</v>
      </c>
      <c r="K99" s="65">
        <v>7.9765865441249639E-2</v>
      </c>
      <c r="L99" s="65">
        <v>7.4345547266502443E-2</v>
      </c>
      <c r="M99" s="65">
        <v>7.0102845423476223E-2</v>
      </c>
      <c r="N99" s="65">
        <v>6.6004019599912533E-2</v>
      </c>
      <c r="O99" s="65">
        <v>6.3451255646032045E-2</v>
      </c>
    </row>
    <row r="100" spans="6:35" x14ac:dyDescent="0.25">
      <c r="G100" s="65">
        <v>0.11444064892382522</v>
      </c>
      <c r="H100" s="65">
        <v>0.10027160441730443</v>
      </c>
      <c r="I100" s="65">
        <v>8.9544688062226818E-2</v>
      </c>
      <c r="J100" s="65">
        <v>8.3360948725147432E-2</v>
      </c>
      <c r="K100" s="65">
        <v>7.9483532898346976E-2</v>
      </c>
      <c r="L100" s="65">
        <v>7.4159745954135881E-2</v>
      </c>
      <c r="M100" s="65">
        <v>7.0038357094844628E-2</v>
      </c>
      <c r="N100" s="65">
        <v>6.6007334231495962E-2</v>
      </c>
      <c r="O100" s="65">
        <v>6.3593911985130314E-2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476"/>
  <sheetViews>
    <sheetView workbookViewId="0">
      <pane xSplit="2" ySplit="1" topLeftCell="Z71" activePane="bottomRight" state="frozen"/>
      <selection pane="topRight" activeCell="C1" sqref="C1"/>
      <selection pane="bottomLeft" activeCell="A2" sqref="A2"/>
      <selection pane="bottomRight" activeCell="AJ71" sqref="AJ71:AJ76"/>
    </sheetView>
  </sheetViews>
  <sheetFormatPr defaultRowHeight="15" customHeight="1" x14ac:dyDescent="0.2"/>
  <cols>
    <col min="1" max="1" width="22.42578125" style="18" hidden="1" customWidth="1"/>
    <col min="2" max="2" width="49" style="18" customWidth="1"/>
    <col min="3" max="33" width="9.140625" style="18"/>
    <col min="34" max="34" width="9.140625" style="18" bestFit="1" customWidth="1"/>
    <col min="35" max="16384" width="9.140625" style="18"/>
  </cols>
  <sheetData>
    <row r="1" spans="1:34" ht="15" customHeight="1" thickBot="1" x14ac:dyDescent="0.25">
      <c r="B1" s="16" t="s">
        <v>11</v>
      </c>
      <c r="C1" s="17">
        <v>2020</v>
      </c>
      <c r="D1" s="17">
        <v>2021</v>
      </c>
      <c r="E1" s="17">
        <v>2022</v>
      </c>
      <c r="F1" s="17">
        <v>2023</v>
      </c>
      <c r="G1" s="17">
        <v>2024</v>
      </c>
      <c r="H1" s="17">
        <v>2025</v>
      </c>
      <c r="I1" s="17">
        <v>2026</v>
      </c>
      <c r="J1" s="17">
        <v>2027</v>
      </c>
      <c r="K1" s="17">
        <v>2028</v>
      </c>
      <c r="L1" s="17">
        <v>2029</v>
      </c>
      <c r="M1" s="17">
        <v>2030</v>
      </c>
      <c r="N1" s="17">
        <v>2031</v>
      </c>
      <c r="O1" s="17">
        <v>2032</v>
      </c>
      <c r="P1" s="17">
        <v>2033</v>
      </c>
      <c r="Q1" s="17">
        <v>2034</v>
      </c>
      <c r="R1" s="17">
        <v>2035</v>
      </c>
      <c r="S1" s="17">
        <v>2036</v>
      </c>
      <c r="T1" s="17">
        <v>2037</v>
      </c>
      <c r="U1" s="17">
        <v>2038</v>
      </c>
      <c r="V1" s="17">
        <v>2039</v>
      </c>
      <c r="W1" s="17">
        <v>2040</v>
      </c>
      <c r="X1" s="17">
        <v>2041</v>
      </c>
      <c r="Y1" s="17">
        <v>2042</v>
      </c>
      <c r="Z1" s="17">
        <v>2043</v>
      </c>
      <c r="AA1" s="17">
        <v>2044</v>
      </c>
      <c r="AB1" s="17">
        <v>2045</v>
      </c>
      <c r="AC1" s="17">
        <v>2046</v>
      </c>
      <c r="AD1" s="17">
        <v>2047</v>
      </c>
      <c r="AE1" s="17">
        <v>2048</v>
      </c>
      <c r="AF1" s="17">
        <v>2049</v>
      </c>
      <c r="AG1" s="17">
        <v>2050</v>
      </c>
    </row>
    <row r="2" spans="1:34" ht="15" customHeight="1" thickTop="1" x14ac:dyDescent="0.2"/>
    <row r="3" spans="1:34" ht="15" customHeight="1" x14ac:dyDescent="0.2">
      <c r="C3" s="19" t="s">
        <v>12</v>
      </c>
      <c r="D3" s="19" t="s">
        <v>13</v>
      </c>
    </row>
    <row r="4" spans="1:34" ht="15" customHeight="1" x14ac:dyDescent="0.2">
      <c r="C4" s="19" t="s">
        <v>14</v>
      </c>
      <c r="D4" s="19" t="s">
        <v>15</v>
      </c>
      <c r="G4" s="19" t="s">
        <v>0</v>
      </c>
    </row>
    <row r="5" spans="1:34" ht="15" customHeight="1" x14ac:dyDescent="0.2">
      <c r="C5" s="19" t="s">
        <v>16</v>
      </c>
      <c r="D5" s="19" t="s">
        <v>17</v>
      </c>
    </row>
    <row r="6" spans="1:34" ht="15" customHeight="1" x14ac:dyDescent="0.2">
      <c r="C6" s="19" t="s">
        <v>18</v>
      </c>
      <c r="E6" s="19" t="s">
        <v>19</v>
      </c>
    </row>
    <row r="7" spans="1:34" ht="12" x14ac:dyDescent="0.2"/>
    <row r="8" spans="1:34" ht="12" x14ac:dyDescent="0.2"/>
    <row r="9" spans="1:34" ht="12" x14ac:dyDescent="0.2"/>
    <row r="10" spans="1:34" ht="15" customHeight="1" x14ac:dyDescent="0.25">
      <c r="A10" s="20" t="s">
        <v>181</v>
      </c>
      <c r="B10" s="21" t="s">
        <v>182</v>
      </c>
      <c r="AH10" s="22" t="s">
        <v>22</v>
      </c>
    </row>
    <row r="11" spans="1:34" ht="15" customHeight="1" x14ac:dyDescent="0.2">
      <c r="B11" s="16"/>
      <c r="AH11" s="22" t="s">
        <v>23</v>
      </c>
    </row>
    <row r="12" spans="1:34" ht="15" customHeight="1" x14ac:dyDescent="0.2">
      <c r="B12" s="1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2" t="s">
        <v>24</v>
      </c>
    </row>
    <row r="13" spans="1:34" ht="15" customHeight="1" thickBot="1" x14ac:dyDescent="0.25">
      <c r="B13" s="17" t="s">
        <v>183</v>
      </c>
      <c r="C13" s="17">
        <v>2020</v>
      </c>
      <c r="D13" s="17">
        <v>2021</v>
      </c>
      <c r="E13" s="17">
        <v>2022</v>
      </c>
      <c r="F13" s="17">
        <v>2023</v>
      </c>
      <c r="G13" s="17">
        <v>2024</v>
      </c>
      <c r="H13" s="17">
        <v>2025</v>
      </c>
      <c r="I13" s="17">
        <v>2026</v>
      </c>
      <c r="J13" s="17">
        <v>2027</v>
      </c>
      <c r="K13" s="17">
        <v>2028</v>
      </c>
      <c r="L13" s="17">
        <v>2029</v>
      </c>
      <c r="M13" s="17">
        <v>2030</v>
      </c>
      <c r="N13" s="17">
        <v>2031</v>
      </c>
      <c r="O13" s="17">
        <v>2032</v>
      </c>
      <c r="P13" s="17">
        <v>2033</v>
      </c>
      <c r="Q13" s="17">
        <v>2034</v>
      </c>
      <c r="R13" s="17">
        <v>2035</v>
      </c>
      <c r="S13" s="17">
        <v>2036</v>
      </c>
      <c r="T13" s="17">
        <v>2037</v>
      </c>
      <c r="U13" s="17">
        <v>2038</v>
      </c>
      <c r="V13" s="17">
        <v>2039</v>
      </c>
      <c r="W13" s="17">
        <v>2040</v>
      </c>
      <c r="X13" s="17">
        <v>2041</v>
      </c>
      <c r="Y13" s="17">
        <v>2042</v>
      </c>
      <c r="Z13" s="17">
        <v>2043</v>
      </c>
      <c r="AA13" s="17">
        <v>2044</v>
      </c>
      <c r="AB13" s="17">
        <v>2045</v>
      </c>
      <c r="AC13" s="17">
        <v>2046</v>
      </c>
      <c r="AD13" s="17">
        <v>2047</v>
      </c>
      <c r="AE13" s="17">
        <v>2048</v>
      </c>
      <c r="AF13" s="17">
        <v>2049</v>
      </c>
      <c r="AG13" s="17">
        <v>2050</v>
      </c>
      <c r="AH13" s="24" t="s">
        <v>26</v>
      </c>
    </row>
    <row r="15" spans="1:34" ht="15" customHeight="1" x14ac:dyDescent="0.2">
      <c r="B15" s="25" t="s">
        <v>184</v>
      </c>
    </row>
    <row r="16" spans="1:34" ht="15" customHeight="1" x14ac:dyDescent="0.2">
      <c r="B16" s="25" t="s">
        <v>185</v>
      </c>
    </row>
    <row r="17" spans="1:34" ht="15" customHeight="1" x14ac:dyDescent="0.25">
      <c r="A17" s="20" t="s">
        <v>186</v>
      </c>
      <c r="B17" s="26" t="s">
        <v>187</v>
      </c>
      <c r="C17" s="32">
        <v>0.65409399999999995</v>
      </c>
      <c r="D17" s="32">
        <v>0.659636</v>
      </c>
      <c r="E17" s="32">
        <v>0.66205099999999995</v>
      </c>
      <c r="F17" s="32">
        <v>0.660084</v>
      </c>
      <c r="G17" s="32">
        <v>0.66025</v>
      </c>
      <c r="H17" s="32">
        <v>0.659806</v>
      </c>
      <c r="I17" s="32">
        <v>0.65793900000000005</v>
      </c>
      <c r="J17" s="32">
        <v>0.65583999999999998</v>
      </c>
      <c r="K17" s="32">
        <v>0.65359199999999995</v>
      </c>
      <c r="L17" s="32">
        <v>0.65123299999999995</v>
      </c>
      <c r="M17" s="32">
        <v>0.64773599999999998</v>
      </c>
      <c r="N17" s="32">
        <v>0.64572799999999997</v>
      </c>
      <c r="O17" s="32">
        <v>0.64425299999999996</v>
      </c>
      <c r="P17" s="32">
        <v>0.64274399999999998</v>
      </c>
      <c r="Q17" s="32">
        <v>0.64130600000000004</v>
      </c>
      <c r="R17" s="32">
        <v>0.64005900000000004</v>
      </c>
      <c r="S17" s="32">
        <v>0.63905900000000004</v>
      </c>
      <c r="T17" s="32">
        <v>0.63816399999999995</v>
      </c>
      <c r="U17" s="32">
        <v>0.63726899999999997</v>
      </c>
      <c r="V17" s="32">
        <v>0.63643099999999997</v>
      </c>
      <c r="W17" s="32">
        <v>0.63539299999999999</v>
      </c>
      <c r="X17" s="32">
        <v>0.63468800000000003</v>
      </c>
      <c r="Y17" s="32">
        <v>0.63402999999999998</v>
      </c>
      <c r="Z17" s="32">
        <v>0.63361599999999996</v>
      </c>
      <c r="AA17" s="32">
        <v>0.63332699999999997</v>
      </c>
      <c r="AB17" s="32">
        <v>0.63297800000000004</v>
      </c>
      <c r="AC17" s="32">
        <v>0.63267200000000001</v>
      </c>
      <c r="AD17" s="32">
        <v>0.63228300000000004</v>
      </c>
      <c r="AE17" s="32">
        <v>0.63197499999999995</v>
      </c>
      <c r="AF17" s="32">
        <v>0.63172099999999998</v>
      </c>
      <c r="AG17" s="32">
        <v>0.63163199999999997</v>
      </c>
      <c r="AH17" s="28">
        <v>-1.1640000000000001E-3</v>
      </c>
    </row>
    <row r="18" spans="1:34" ht="15" customHeight="1" x14ac:dyDescent="0.25">
      <c r="A18" s="20" t="s">
        <v>188</v>
      </c>
      <c r="B18" s="26" t="s">
        <v>189</v>
      </c>
      <c r="C18" s="32">
        <v>1.0968420000000001</v>
      </c>
      <c r="D18" s="32">
        <v>1.111351</v>
      </c>
      <c r="E18" s="32">
        <v>1.1165160000000001</v>
      </c>
      <c r="F18" s="32">
        <v>1.1176710000000001</v>
      </c>
      <c r="G18" s="32">
        <v>1.1223289999999999</v>
      </c>
      <c r="H18" s="32">
        <v>1.126234</v>
      </c>
      <c r="I18" s="32">
        <v>1.127162</v>
      </c>
      <c r="J18" s="32">
        <v>1.127513</v>
      </c>
      <c r="K18" s="32">
        <v>1.127078</v>
      </c>
      <c r="L18" s="32">
        <v>1.1265160000000001</v>
      </c>
      <c r="M18" s="32">
        <v>1.1243700000000001</v>
      </c>
      <c r="N18" s="32">
        <v>1.1241810000000001</v>
      </c>
      <c r="O18" s="32">
        <v>1.1250420000000001</v>
      </c>
      <c r="P18" s="32">
        <v>1.1257010000000001</v>
      </c>
      <c r="Q18" s="32">
        <v>1.126709</v>
      </c>
      <c r="R18" s="32">
        <v>1.128263</v>
      </c>
      <c r="S18" s="32">
        <v>1.1303570000000001</v>
      </c>
      <c r="T18" s="32">
        <v>1.1326210000000001</v>
      </c>
      <c r="U18" s="32">
        <v>1.1349640000000001</v>
      </c>
      <c r="V18" s="32">
        <v>1.1373219999999999</v>
      </c>
      <c r="W18" s="32">
        <v>1.139481</v>
      </c>
      <c r="X18" s="32">
        <v>1.1421790000000001</v>
      </c>
      <c r="Y18" s="32">
        <v>1.1449069999999999</v>
      </c>
      <c r="Z18" s="32">
        <v>1.1481969999999999</v>
      </c>
      <c r="AA18" s="32">
        <v>1.1516150000000001</v>
      </c>
      <c r="AB18" s="32">
        <v>1.154957</v>
      </c>
      <c r="AC18" s="32">
        <v>1.1584049999999999</v>
      </c>
      <c r="AD18" s="32">
        <v>1.1617759999999999</v>
      </c>
      <c r="AE18" s="32">
        <v>1.16513</v>
      </c>
      <c r="AF18" s="32">
        <v>1.168655</v>
      </c>
      <c r="AG18" s="32">
        <v>1.172415</v>
      </c>
      <c r="AH18" s="28">
        <v>2.2230000000000001E-3</v>
      </c>
    </row>
    <row r="19" spans="1:34" ht="15" customHeight="1" x14ac:dyDescent="0.25">
      <c r="A19" s="20" t="s">
        <v>190</v>
      </c>
      <c r="B19" s="26" t="s">
        <v>191</v>
      </c>
      <c r="C19" s="32">
        <v>0.337088</v>
      </c>
      <c r="D19" s="32">
        <v>0.33783099999999999</v>
      </c>
      <c r="E19" s="32">
        <v>0.337507</v>
      </c>
      <c r="F19" s="32">
        <v>0.33756199999999997</v>
      </c>
      <c r="G19" s="32">
        <v>0.33852599999999999</v>
      </c>
      <c r="H19" s="32">
        <v>0.33943499999999999</v>
      </c>
      <c r="I19" s="32">
        <v>0.34001700000000001</v>
      </c>
      <c r="J19" s="32">
        <v>0.34064499999999998</v>
      </c>
      <c r="K19" s="32">
        <v>0.34119699999999997</v>
      </c>
      <c r="L19" s="32">
        <v>0.34171400000000002</v>
      </c>
      <c r="M19" s="32">
        <v>0.340756</v>
      </c>
      <c r="N19" s="32">
        <v>0.34076000000000001</v>
      </c>
      <c r="O19" s="32">
        <v>0.34123999999999999</v>
      </c>
      <c r="P19" s="32">
        <v>0.34174399999999999</v>
      </c>
      <c r="Q19" s="32">
        <v>0.34239900000000001</v>
      </c>
      <c r="R19" s="32">
        <v>0.34317300000000001</v>
      </c>
      <c r="S19" s="32">
        <v>0.344113</v>
      </c>
      <c r="T19" s="32">
        <v>0.34506599999999998</v>
      </c>
      <c r="U19" s="32">
        <v>0.34601399999999999</v>
      </c>
      <c r="V19" s="32">
        <v>0.34699600000000003</v>
      </c>
      <c r="W19" s="32">
        <v>0.34791</v>
      </c>
      <c r="X19" s="32">
        <v>0.34933900000000001</v>
      </c>
      <c r="Y19" s="32">
        <v>0.35082099999999999</v>
      </c>
      <c r="Z19" s="32">
        <v>0.35256700000000002</v>
      </c>
      <c r="AA19" s="32">
        <v>0.35436400000000001</v>
      </c>
      <c r="AB19" s="32">
        <v>0.356207</v>
      </c>
      <c r="AC19" s="32">
        <v>0.35814800000000002</v>
      </c>
      <c r="AD19" s="32">
        <v>0.360068</v>
      </c>
      <c r="AE19" s="32">
        <v>0.36200399999999999</v>
      </c>
      <c r="AF19" s="32">
        <v>0.36402600000000002</v>
      </c>
      <c r="AG19" s="32">
        <v>0.36610100000000001</v>
      </c>
      <c r="AH19" s="28">
        <v>2.7560000000000002E-3</v>
      </c>
    </row>
    <row r="20" spans="1:34" ht="15" customHeight="1" x14ac:dyDescent="0.25">
      <c r="A20" s="20" t="s">
        <v>192</v>
      </c>
      <c r="B20" s="26" t="s">
        <v>193</v>
      </c>
      <c r="C20" s="32">
        <v>0.60388699999999995</v>
      </c>
      <c r="D20" s="32">
        <v>0.60230300000000003</v>
      </c>
      <c r="E20" s="32">
        <v>0.60263</v>
      </c>
      <c r="F20" s="32">
        <v>0.60367300000000002</v>
      </c>
      <c r="G20" s="32">
        <v>0.60732299999999995</v>
      </c>
      <c r="H20" s="32">
        <v>0.61088600000000004</v>
      </c>
      <c r="I20" s="32">
        <v>0.61332799999999998</v>
      </c>
      <c r="J20" s="32">
        <v>0.61582000000000003</v>
      </c>
      <c r="K20" s="32">
        <v>0.61836800000000003</v>
      </c>
      <c r="L20" s="32">
        <v>0.62078999999999995</v>
      </c>
      <c r="M20" s="32">
        <v>0.62181299999999995</v>
      </c>
      <c r="N20" s="32">
        <v>0.62437299999999996</v>
      </c>
      <c r="O20" s="32">
        <v>0.62777899999999998</v>
      </c>
      <c r="P20" s="32">
        <v>0.63122199999999995</v>
      </c>
      <c r="Q20" s="32">
        <v>0.63475400000000004</v>
      </c>
      <c r="R20" s="32">
        <v>0.63845099999999999</v>
      </c>
      <c r="S20" s="32">
        <v>0.64228200000000002</v>
      </c>
      <c r="T20" s="32">
        <v>0.64602499999999996</v>
      </c>
      <c r="U20" s="32">
        <v>0.64963499999999996</v>
      </c>
      <c r="V20" s="32">
        <v>0.65322999999999998</v>
      </c>
      <c r="W20" s="32">
        <v>0.65661499999999995</v>
      </c>
      <c r="X20" s="32">
        <v>0.66067600000000004</v>
      </c>
      <c r="Y20" s="32">
        <v>0.66487200000000002</v>
      </c>
      <c r="Z20" s="32">
        <v>0.66944300000000001</v>
      </c>
      <c r="AA20" s="32">
        <v>0.67413500000000004</v>
      </c>
      <c r="AB20" s="32">
        <v>0.67882600000000004</v>
      </c>
      <c r="AC20" s="32">
        <v>0.68365799999999999</v>
      </c>
      <c r="AD20" s="32">
        <v>0.68838900000000003</v>
      </c>
      <c r="AE20" s="32">
        <v>0.693137</v>
      </c>
      <c r="AF20" s="32">
        <v>0.69787999999999994</v>
      </c>
      <c r="AG20" s="32">
        <v>0.702654</v>
      </c>
      <c r="AH20" s="28">
        <v>5.0619999999999997E-3</v>
      </c>
    </row>
    <row r="21" spans="1:34" ht="15" customHeight="1" x14ac:dyDescent="0.25">
      <c r="A21" s="20" t="s">
        <v>194</v>
      </c>
      <c r="B21" s="26" t="s">
        <v>195</v>
      </c>
      <c r="C21" s="32">
        <v>0.56411</v>
      </c>
      <c r="D21" s="32">
        <v>0.56830599999999998</v>
      </c>
      <c r="E21" s="32">
        <v>0.57334099999999999</v>
      </c>
      <c r="F21" s="32">
        <v>0.57565699999999997</v>
      </c>
      <c r="G21" s="32">
        <v>0.58023999999999998</v>
      </c>
      <c r="H21" s="32">
        <v>0.58452300000000001</v>
      </c>
      <c r="I21" s="32">
        <v>0.58713199999999999</v>
      </c>
      <c r="J21" s="32">
        <v>0.58945199999999998</v>
      </c>
      <c r="K21" s="32">
        <v>0.59148299999999998</v>
      </c>
      <c r="L21" s="32">
        <v>0.59343100000000004</v>
      </c>
      <c r="M21" s="32">
        <v>0.59409699999999999</v>
      </c>
      <c r="N21" s="32">
        <v>0.59594100000000005</v>
      </c>
      <c r="O21" s="32">
        <v>0.59848299999999999</v>
      </c>
      <c r="P21" s="32">
        <v>0.60096799999999995</v>
      </c>
      <c r="Q21" s="32">
        <v>0.60360999999999998</v>
      </c>
      <c r="R21" s="32">
        <v>0.60661399999999999</v>
      </c>
      <c r="S21" s="32">
        <v>0.60999099999999995</v>
      </c>
      <c r="T21" s="32">
        <v>0.61344799999999999</v>
      </c>
      <c r="U21" s="32">
        <v>0.61692400000000003</v>
      </c>
      <c r="V21" s="32">
        <v>0.62045099999999997</v>
      </c>
      <c r="W21" s="32">
        <v>0.62376200000000004</v>
      </c>
      <c r="X21" s="32">
        <v>0.62737799999999999</v>
      </c>
      <c r="Y21" s="32">
        <v>0.63109800000000005</v>
      </c>
      <c r="Z21" s="32">
        <v>0.63518799999999997</v>
      </c>
      <c r="AA21" s="32">
        <v>0.63940699999999995</v>
      </c>
      <c r="AB21" s="32">
        <v>0.64357600000000004</v>
      </c>
      <c r="AC21" s="32">
        <v>0.64782499999999998</v>
      </c>
      <c r="AD21" s="32">
        <v>0.65197499999999997</v>
      </c>
      <c r="AE21" s="32">
        <v>0.65617899999999996</v>
      </c>
      <c r="AF21" s="32">
        <v>0.66043499999999999</v>
      </c>
      <c r="AG21" s="32">
        <v>0.66482799999999997</v>
      </c>
      <c r="AH21" s="28">
        <v>5.4910000000000002E-3</v>
      </c>
    </row>
    <row r="22" spans="1:34" ht="15" customHeight="1" x14ac:dyDescent="0.25">
      <c r="A22" s="20" t="s">
        <v>196</v>
      </c>
      <c r="B22" s="26" t="s">
        <v>197</v>
      </c>
      <c r="C22" s="32">
        <v>0.65298100000000003</v>
      </c>
      <c r="D22" s="32">
        <v>0.658188</v>
      </c>
      <c r="E22" s="32">
        <v>0.66390099999999996</v>
      </c>
      <c r="F22" s="32">
        <v>0.67061400000000004</v>
      </c>
      <c r="G22" s="32">
        <v>0.67984199999999995</v>
      </c>
      <c r="H22" s="32">
        <v>0.68837099999999996</v>
      </c>
      <c r="I22" s="32">
        <v>0.69472800000000001</v>
      </c>
      <c r="J22" s="32">
        <v>0.70032499999999998</v>
      </c>
      <c r="K22" s="32">
        <v>0.70536100000000002</v>
      </c>
      <c r="L22" s="32">
        <v>0.71009199999999995</v>
      </c>
      <c r="M22" s="32">
        <v>0.71340899999999996</v>
      </c>
      <c r="N22" s="32">
        <v>0.71811999999999998</v>
      </c>
      <c r="O22" s="32">
        <v>0.72374700000000003</v>
      </c>
      <c r="P22" s="32">
        <v>0.72938899999999995</v>
      </c>
      <c r="Q22" s="32">
        <v>0.73511800000000005</v>
      </c>
      <c r="R22" s="32">
        <v>0.74089899999999997</v>
      </c>
      <c r="S22" s="32">
        <v>0.74676799999999999</v>
      </c>
      <c r="T22" s="32">
        <v>0.75245600000000001</v>
      </c>
      <c r="U22" s="32">
        <v>0.75822000000000001</v>
      </c>
      <c r="V22" s="32">
        <v>0.76423700000000006</v>
      </c>
      <c r="W22" s="32">
        <v>0.77018200000000003</v>
      </c>
      <c r="X22" s="32">
        <v>0.77658799999999995</v>
      </c>
      <c r="Y22" s="32">
        <v>0.78334400000000004</v>
      </c>
      <c r="Z22" s="32">
        <v>0.79067100000000001</v>
      </c>
      <c r="AA22" s="32">
        <v>0.79838100000000001</v>
      </c>
      <c r="AB22" s="32">
        <v>0.80632499999999996</v>
      </c>
      <c r="AC22" s="32">
        <v>0.81462699999999999</v>
      </c>
      <c r="AD22" s="32">
        <v>0.82322499999999998</v>
      </c>
      <c r="AE22" s="32">
        <v>0.832283</v>
      </c>
      <c r="AF22" s="32">
        <v>0.84179099999999996</v>
      </c>
      <c r="AG22" s="32">
        <v>0.85189899999999996</v>
      </c>
      <c r="AH22" s="28">
        <v>8.9029999999999995E-3</v>
      </c>
    </row>
    <row r="23" spans="1:34" ht="15" customHeight="1" x14ac:dyDescent="0.25">
      <c r="A23" s="20" t="s">
        <v>198</v>
      </c>
      <c r="B23" s="26" t="s">
        <v>199</v>
      </c>
      <c r="C23" s="32">
        <v>0.911659</v>
      </c>
      <c r="D23" s="32">
        <v>0.91372399999999998</v>
      </c>
      <c r="E23" s="32">
        <v>0.91620999999999997</v>
      </c>
      <c r="F23" s="32">
        <v>0.91600199999999998</v>
      </c>
      <c r="G23" s="32">
        <v>0.91861499999999996</v>
      </c>
      <c r="H23" s="32">
        <v>0.92096100000000003</v>
      </c>
      <c r="I23" s="32">
        <v>0.920265</v>
      </c>
      <c r="J23" s="32">
        <v>0.91970399999999997</v>
      </c>
      <c r="K23" s="32">
        <v>0.91922199999999998</v>
      </c>
      <c r="L23" s="32">
        <v>0.91909700000000005</v>
      </c>
      <c r="M23" s="32">
        <v>0.91778700000000002</v>
      </c>
      <c r="N23" s="32">
        <v>0.91822300000000001</v>
      </c>
      <c r="O23" s="32">
        <v>0.92005899999999996</v>
      </c>
      <c r="P23" s="32">
        <v>0.921682</v>
      </c>
      <c r="Q23" s="32">
        <v>0.923925</v>
      </c>
      <c r="R23" s="32">
        <v>0.92717400000000005</v>
      </c>
      <c r="S23" s="32">
        <v>0.93164599999999997</v>
      </c>
      <c r="T23" s="32">
        <v>0.93671300000000002</v>
      </c>
      <c r="U23" s="32">
        <v>0.942415</v>
      </c>
      <c r="V23" s="32">
        <v>0.94853200000000004</v>
      </c>
      <c r="W23" s="32">
        <v>0.95439700000000005</v>
      </c>
      <c r="X23" s="32">
        <v>0.96100200000000002</v>
      </c>
      <c r="Y23" s="32">
        <v>0.96803600000000001</v>
      </c>
      <c r="Z23" s="32">
        <v>0.97639699999999996</v>
      </c>
      <c r="AA23" s="32">
        <v>0.98536000000000001</v>
      </c>
      <c r="AB23" s="32">
        <v>0.99489899999999998</v>
      </c>
      <c r="AC23" s="32">
        <v>1.0052829999999999</v>
      </c>
      <c r="AD23" s="32">
        <v>1.0161480000000001</v>
      </c>
      <c r="AE23" s="32">
        <v>1.027436</v>
      </c>
      <c r="AF23" s="32">
        <v>1.0397989999999999</v>
      </c>
      <c r="AG23" s="32">
        <v>1.0530349999999999</v>
      </c>
      <c r="AH23" s="28">
        <v>4.8170000000000001E-3</v>
      </c>
    </row>
    <row r="24" spans="1:34" ht="15" customHeight="1" x14ac:dyDescent="0.25">
      <c r="A24" s="20" t="s">
        <v>200</v>
      </c>
      <c r="B24" s="26" t="s">
        <v>201</v>
      </c>
      <c r="C24" s="32">
        <v>0.62482599999999999</v>
      </c>
      <c r="D24" s="32">
        <v>0.62857200000000002</v>
      </c>
      <c r="E24" s="32">
        <v>0.63021000000000005</v>
      </c>
      <c r="F24" s="32">
        <v>0.63037399999999999</v>
      </c>
      <c r="G24" s="32">
        <v>0.63226199999999999</v>
      </c>
      <c r="H24" s="32">
        <v>0.63388900000000004</v>
      </c>
      <c r="I24" s="32">
        <v>0.63376600000000005</v>
      </c>
      <c r="J24" s="32">
        <v>0.633745</v>
      </c>
      <c r="K24" s="32">
        <v>0.63379300000000005</v>
      </c>
      <c r="L24" s="32">
        <v>0.63371999999999995</v>
      </c>
      <c r="M24" s="32">
        <v>0.63241400000000003</v>
      </c>
      <c r="N24" s="32">
        <v>0.63230900000000001</v>
      </c>
      <c r="O24" s="32">
        <v>0.63283999999999996</v>
      </c>
      <c r="P24" s="32">
        <v>0.63336999999999999</v>
      </c>
      <c r="Q24" s="32">
        <v>0.63413699999999995</v>
      </c>
      <c r="R24" s="32">
        <v>0.63524700000000001</v>
      </c>
      <c r="S24" s="32">
        <v>0.63669799999999999</v>
      </c>
      <c r="T24" s="32">
        <v>0.638235</v>
      </c>
      <c r="U24" s="32">
        <v>0.639899</v>
      </c>
      <c r="V24" s="32">
        <v>0.641598</v>
      </c>
      <c r="W24" s="32">
        <v>0.64308900000000002</v>
      </c>
      <c r="X24" s="32">
        <v>0.64501500000000001</v>
      </c>
      <c r="Y24" s="32">
        <v>0.64697700000000002</v>
      </c>
      <c r="Z24" s="32">
        <v>0.64934499999999995</v>
      </c>
      <c r="AA24" s="32">
        <v>0.65178499999999995</v>
      </c>
      <c r="AB24" s="32">
        <v>0.65416200000000002</v>
      </c>
      <c r="AC24" s="32">
        <v>0.65659900000000004</v>
      </c>
      <c r="AD24" s="32">
        <v>0.65911399999999998</v>
      </c>
      <c r="AE24" s="32">
        <v>0.66159699999999999</v>
      </c>
      <c r="AF24" s="32">
        <v>0.66424099999999997</v>
      </c>
      <c r="AG24" s="32">
        <v>0.66699799999999998</v>
      </c>
      <c r="AH24" s="28">
        <v>2.1800000000000001E-3</v>
      </c>
    </row>
    <row r="25" spans="1:34" x14ac:dyDescent="0.25">
      <c r="A25" s="20" t="s">
        <v>202</v>
      </c>
      <c r="B25" s="26" t="s">
        <v>203</v>
      </c>
      <c r="C25" s="32">
        <v>1.4577290000000001</v>
      </c>
      <c r="D25" s="32">
        <v>1.464072</v>
      </c>
      <c r="E25" s="32">
        <v>1.462048</v>
      </c>
      <c r="F25" s="32">
        <v>1.458593</v>
      </c>
      <c r="G25" s="32">
        <v>1.4610510000000001</v>
      </c>
      <c r="H25" s="32">
        <v>1.4634959999999999</v>
      </c>
      <c r="I25" s="32">
        <v>1.4634180000000001</v>
      </c>
      <c r="J25" s="32">
        <v>1.4633080000000001</v>
      </c>
      <c r="K25" s="32">
        <v>1.462423</v>
      </c>
      <c r="L25" s="32">
        <v>1.4614149999999999</v>
      </c>
      <c r="M25" s="32">
        <v>1.4566760000000001</v>
      </c>
      <c r="N25" s="32">
        <v>1.4556849999999999</v>
      </c>
      <c r="O25" s="32">
        <v>1.456631</v>
      </c>
      <c r="P25" s="32">
        <v>1.4576690000000001</v>
      </c>
      <c r="Q25" s="32">
        <v>1.4591780000000001</v>
      </c>
      <c r="R25" s="32">
        <v>1.4613940000000001</v>
      </c>
      <c r="S25" s="32">
        <v>1.4640770000000001</v>
      </c>
      <c r="T25" s="32">
        <v>1.466691</v>
      </c>
      <c r="U25" s="32">
        <v>1.469128</v>
      </c>
      <c r="V25" s="32">
        <v>1.4715819999999999</v>
      </c>
      <c r="W25" s="32">
        <v>1.4733719999999999</v>
      </c>
      <c r="X25" s="32">
        <v>1.4761960000000001</v>
      </c>
      <c r="Y25" s="32">
        <v>1.4790970000000001</v>
      </c>
      <c r="Z25" s="32">
        <v>1.482567</v>
      </c>
      <c r="AA25" s="32">
        <v>1.4863999999999999</v>
      </c>
      <c r="AB25" s="32">
        <v>1.4902899999999999</v>
      </c>
      <c r="AC25" s="32">
        <v>1.4945010000000001</v>
      </c>
      <c r="AD25" s="32">
        <v>1.498604</v>
      </c>
      <c r="AE25" s="32">
        <v>1.5028980000000001</v>
      </c>
      <c r="AF25" s="32">
        <v>1.5072890000000001</v>
      </c>
      <c r="AG25" s="32">
        <v>1.511816</v>
      </c>
      <c r="AH25" s="28">
        <v>1.2149999999999999E-3</v>
      </c>
    </row>
    <row r="26" spans="1:34" x14ac:dyDescent="0.25">
      <c r="A26" s="20" t="s">
        <v>204</v>
      </c>
      <c r="B26" s="26" t="s">
        <v>205</v>
      </c>
      <c r="C26" s="32">
        <v>0.42515999999999998</v>
      </c>
      <c r="D26" s="32">
        <v>0.42882900000000002</v>
      </c>
      <c r="E26" s="32">
        <v>0.43093799999999999</v>
      </c>
      <c r="F26" s="32">
        <v>0.43218400000000001</v>
      </c>
      <c r="G26" s="32">
        <v>0.43447000000000002</v>
      </c>
      <c r="H26" s="32">
        <v>0.43665700000000002</v>
      </c>
      <c r="I26" s="32">
        <v>0.43834200000000001</v>
      </c>
      <c r="J26" s="32">
        <v>0.44015100000000001</v>
      </c>
      <c r="K26" s="32">
        <v>0.44192500000000001</v>
      </c>
      <c r="L26" s="32">
        <v>0.44348700000000002</v>
      </c>
      <c r="M26" s="32">
        <v>0.44387900000000002</v>
      </c>
      <c r="N26" s="32">
        <v>0.44519300000000001</v>
      </c>
      <c r="O26" s="32">
        <v>0.44674399999999997</v>
      </c>
      <c r="P26" s="32">
        <v>0.448434</v>
      </c>
      <c r="Q26" s="32">
        <v>0.45029799999999998</v>
      </c>
      <c r="R26" s="32">
        <v>0.45242100000000002</v>
      </c>
      <c r="S26" s="32">
        <v>0.45476899999999998</v>
      </c>
      <c r="T26" s="32">
        <v>0.45719500000000002</v>
      </c>
      <c r="U26" s="32">
        <v>0.45966299999999999</v>
      </c>
      <c r="V26" s="32">
        <v>0.46223799999999998</v>
      </c>
      <c r="W26" s="32">
        <v>0.46455600000000002</v>
      </c>
      <c r="X26" s="32">
        <v>0.46726000000000001</v>
      </c>
      <c r="Y26" s="32">
        <v>0.46992200000000001</v>
      </c>
      <c r="Z26" s="32">
        <v>0.47269800000000001</v>
      </c>
      <c r="AA26" s="32">
        <v>0.47558099999999998</v>
      </c>
      <c r="AB26" s="32">
        <v>0.478489</v>
      </c>
      <c r="AC26" s="32">
        <v>0.481431</v>
      </c>
      <c r="AD26" s="32">
        <v>0.48438700000000001</v>
      </c>
      <c r="AE26" s="32">
        <v>0.48736400000000002</v>
      </c>
      <c r="AF26" s="32">
        <v>0.49044199999999999</v>
      </c>
      <c r="AG26" s="32">
        <v>0.493614</v>
      </c>
      <c r="AH26" s="28">
        <v>4.9890000000000004E-3</v>
      </c>
    </row>
    <row r="27" spans="1:34" x14ac:dyDescent="0.25">
      <c r="A27" s="20" t="s">
        <v>206</v>
      </c>
      <c r="B27" s="26" t="s">
        <v>207</v>
      </c>
      <c r="C27" s="32">
        <v>0.47066400000000003</v>
      </c>
      <c r="D27" s="32">
        <v>0.483518</v>
      </c>
      <c r="E27" s="32">
        <v>0.48544599999999999</v>
      </c>
      <c r="F27" s="32">
        <v>0.486848</v>
      </c>
      <c r="G27" s="32">
        <v>0.489396</v>
      </c>
      <c r="H27" s="32">
        <v>0.491892</v>
      </c>
      <c r="I27" s="32">
        <v>0.493641</v>
      </c>
      <c r="J27" s="32">
        <v>0.49518699999999999</v>
      </c>
      <c r="K27" s="32">
        <v>0.49641299999999999</v>
      </c>
      <c r="L27" s="32">
        <v>0.49771900000000002</v>
      </c>
      <c r="M27" s="32">
        <v>0.498475</v>
      </c>
      <c r="N27" s="32">
        <v>0.50006300000000004</v>
      </c>
      <c r="O27" s="32">
        <v>0.502108</v>
      </c>
      <c r="P27" s="32">
        <v>0.50432299999999997</v>
      </c>
      <c r="Q27" s="32">
        <v>0.50672700000000004</v>
      </c>
      <c r="R27" s="32">
        <v>0.50931099999999996</v>
      </c>
      <c r="S27" s="32">
        <v>0.51205699999999998</v>
      </c>
      <c r="T27" s="32">
        <v>0.51471800000000001</v>
      </c>
      <c r="U27" s="32">
        <v>0.51742699999999997</v>
      </c>
      <c r="V27" s="32">
        <v>0.52022199999999996</v>
      </c>
      <c r="W27" s="32">
        <v>0.52276</v>
      </c>
      <c r="X27" s="32">
        <v>0.52540600000000004</v>
      </c>
      <c r="Y27" s="32">
        <v>0.528165</v>
      </c>
      <c r="Z27" s="32">
        <v>0.53114300000000003</v>
      </c>
      <c r="AA27" s="32">
        <v>0.53432599999999997</v>
      </c>
      <c r="AB27" s="32">
        <v>0.53752900000000003</v>
      </c>
      <c r="AC27" s="32">
        <v>0.54073800000000005</v>
      </c>
      <c r="AD27" s="32">
        <v>0.54394100000000001</v>
      </c>
      <c r="AE27" s="32">
        <v>0.54720100000000005</v>
      </c>
      <c r="AF27" s="32">
        <v>0.55067999999999995</v>
      </c>
      <c r="AG27" s="32">
        <v>0.55433500000000002</v>
      </c>
      <c r="AH27" s="28">
        <v>5.4689999999999999E-3</v>
      </c>
    </row>
    <row r="28" spans="1:34" ht="12" x14ac:dyDescent="0.2">
      <c r="A28" s="20" t="s">
        <v>208</v>
      </c>
      <c r="B28" s="25" t="s">
        <v>209</v>
      </c>
      <c r="C28" s="36">
        <v>7.7990399999999998</v>
      </c>
      <c r="D28" s="36">
        <v>7.8563299999999998</v>
      </c>
      <c r="E28" s="36">
        <v>7.8807989999999997</v>
      </c>
      <c r="F28" s="36">
        <v>7.8892620000000004</v>
      </c>
      <c r="G28" s="36">
        <v>7.9243040000000002</v>
      </c>
      <c r="H28" s="36">
        <v>7.9561520000000003</v>
      </c>
      <c r="I28" s="36">
        <v>7.9697370000000003</v>
      </c>
      <c r="J28" s="36">
        <v>7.9816900000000004</v>
      </c>
      <c r="K28" s="36">
        <v>7.990856</v>
      </c>
      <c r="L28" s="36">
        <v>7.9992130000000001</v>
      </c>
      <c r="M28" s="36">
        <v>7.9914129999999997</v>
      </c>
      <c r="N28" s="36">
        <v>8.0005740000000003</v>
      </c>
      <c r="O28" s="36">
        <v>8.0189260000000004</v>
      </c>
      <c r="P28" s="36">
        <v>8.0372450000000004</v>
      </c>
      <c r="Q28" s="36">
        <v>8.0581639999999997</v>
      </c>
      <c r="R28" s="36">
        <v>8.0830070000000003</v>
      </c>
      <c r="S28" s="36">
        <v>8.1118159999999992</v>
      </c>
      <c r="T28" s="36">
        <v>8.1413329999999995</v>
      </c>
      <c r="U28" s="36">
        <v>8.1715590000000002</v>
      </c>
      <c r="V28" s="36">
        <v>8.2028400000000001</v>
      </c>
      <c r="W28" s="36">
        <v>8.2315140000000007</v>
      </c>
      <c r="X28" s="36">
        <v>8.2657260000000008</v>
      </c>
      <c r="Y28" s="36">
        <v>8.3012689999999996</v>
      </c>
      <c r="Z28" s="36">
        <v>8.3418310000000009</v>
      </c>
      <c r="AA28" s="36">
        <v>8.3846810000000005</v>
      </c>
      <c r="AB28" s="36">
        <v>8.4282369999999993</v>
      </c>
      <c r="AC28" s="36">
        <v>8.4738889999999998</v>
      </c>
      <c r="AD28" s="36">
        <v>8.5199110000000005</v>
      </c>
      <c r="AE28" s="36">
        <v>8.5672049999999995</v>
      </c>
      <c r="AF28" s="36">
        <v>8.6169589999999996</v>
      </c>
      <c r="AG28" s="36">
        <v>8.6693250000000006</v>
      </c>
      <c r="AH28" s="30">
        <v>3.5330000000000001E-3</v>
      </c>
    </row>
    <row r="29" spans="1:34" ht="12" x14ac:dyDescent="0.2"/>
    <row r="30" spans="1:34" ht="12" x14ac:dyDescent="0.2">
      <c r="B30" s="25" t="s">
        <v>210</v>
      </c>
    </row>
    <row r="31" spans="1:34" ht="12" x14ac:dyDescent="0.2">
      <c r="B31" s="25" t="s">
        <v>211</v>
      </c>
    </row>
    <row r="32" spans="1:34" x14ac:dyDescent="0.25">
      <c r="A32" s="20" t="s">
        <v>212</v>
      </c>
      <c r="B32" s="26" t="s">
        <v>187</v>
      </c>
      <c r="C32" s="32">
        <v>10.401047</v>
      </c>
      <c r="D32" s="32">
        <v>10.459078999999999</v>
      </c>
      <c r="E32" s="32">
        <v>10.517697999999999</v>
      </c>
      <c r="F32" s="32">
        <v>10.579974999999999</v>
      </c>
      <c r="G32" s="32">
        <v>10.642477</v>
      </c>
      <c r="H32" s="32">
        <v>10.705838</v>
      </c>
      <c r="I32" s="32">
        <v>10.769902999999999</v>
      </c>
      <c r="J32" s="32">
        <v>10.834667</v>
      </c>
      <c r="K32" s="32">
        <v>10.899559</v>
      </c>
      <c r="L32" s="32">
        <v>10.964463</v>
      </c>
      <c r="M32" s="32">
        <v>11.029877000000001</v>
      </c>
      <c r="N32" s="32">
        <v>11.096353000000001</v>
      </c>
      <c r="O32" s="32">
        <v>11.163795</v>
      </c>
      <c r="P32" s="32">
        <v>11.231949</v>
      </c>
      <c r="Q32" s="32">
        <v>11.300513</v>
      </c>
      <c r="R32" s="32">
        <v>11.369014999999999</v>
      </c>
      <c r="S32" s="32">
        <v>11.437008000000001</v>
      </c>
      <c r="T32" s="32">
        <v>11.504284</v>
      </c>
      <c r="U32" s="32">
        <v>11.571268</v>
      </c>
      <c r="V32" s="32">
        <v>11.638393000000001</v>
      </c>
      <c r="W32" s="32">
        <v>11.706002</v>
      </c>
      <c r="X32" s="32">
        <v>11.773858000000001</v>
      </c>
      <c r="Y32" s="32">
        <v>11.842093999999999</v>
      </c>
      <c r="Z32" s="32">
        <v>11.910830000000001</v>
      </c>
      <c r="AA32" s="32">
        <v>11.980095</v>
      </c>
      <c r="AB32" s="32">
        <v>12.049887999999999</v>
      </c>
      <c r="AC32" s="32">
        <v>12.120153</v>
      </c>
      <c r="AD32" s="32">
        <v>12.190692</v>
      </c>
      <c r="AE32" s="32">
        <v>12.261725</v>
      </c>
      <c r="AF32" s="32">
        <v>12.333049000000001</v>
      </c>
      <c r="AG32" s="32">
        <v>12.404382999999999</v>
      </c>
      <c r="AH32" s="28">
        <v>5.8890000000000001E-3</v>
      </c>
    </row>
    <row r="33" spans="1:34" x14ac:dyDescent="0.25">
      <c r="A33" s="20" t="s">
        <v>213</v>
      </c>
      <c r="B33" s="26" t="s">
        <v>189</v>
      </c>
      <c r="C33" s="32">
        <v>13.364542999999999</v>
      </c>
      <c r="D33" s="32">
        <v>13.540215</v>
      </c>
      <c r="E33" s="32">
        <v>13.682116000000001</v>
      </c>
      <c r="F33" s="32">
        <v>13.81958</v>
      </c>
      <c r="G33" s="32">
        <v>13.957295</v>
      </c>
      <c r="H33" s="32">
        <v>14.091369</v>
      </c>
      <c r="I33" s="32">
        <v>14.221698999999999</v>
      </c>
      <c r="J33" s="32">
        <v>14.349561</v>
      </c>
      <c r="K33" s="32">
        <v>14.476467</v>
      </c>
      <c r="L33" s="32">
        <v>14.602676000000001</v>
      </c>
      <c r="M33" s="32">
        <v>14.730013</v>
      </c>
      <c r="N33" s="32">
        <v>14.860734000000001</v>
      </c>
      <c r="O33" s="32">
        <v>14.994685</v>
      </c>
      <c r="P33" s="32">
        <v>15.132128</v>
      </c>
      <c r="Q33" s="32">
        <v>15.272608999999999</v>
      </c>
      <c r="R33" s="32">
        <v>15.413743999999999</v>
      </c>
      <c r="S33" s="32">
        <v>15.555211999999999</v>
      </c>
      <c r="T33" s="32">
        <v>15.695914999999999</v>
      </c>
      <c r="U33" s="32">
        <v>15.837367</v>
      </c>
      <c r="V33" s="32">
        <v>15.979599</v>
      </c>
      <c r="W33" s="32">
        <v>16.123480000000001</v>
      </c>
      <c r="X33" s="32">
        <v>16.268566</v>
      </c>
      <c r="Y33" s="32">
        <v>16.415991000000002</v>
      </c>
      <c r="Z33" s="32">
        <v>16.565761999999999</v>
      </c>
      <c r="AA33" s="32">
        <v>16.718039999999998</v>
      </c>
      <c r="AB33" s="32">
        <v>16.872834999999998</v>
      </c>
      <c r="AC33" s="32">
        <v>17.029934000000001</v>
      </c>
      <c r="AD33" s="32">
        <v>17.189416999999999</v>
      </c>
      <c r="AE33" s="32">
        <v>17.351797000000001</v>
      </c>
      <c r="AF33" s="32">
        <v>17.517942000000001</v>
      </c>
      <c r="AG33" s="32">
        <v>17.687992000000001</v>
      </c>
      <c r="AH33" s="28">
        <v>9.3860000000000002E-3</v>
      </c>
    </row>
    <row r="34" spans="1:34" x14ac:dyDescent="0.25">
      <c r="A34" s="20" t="s">
        <v>214</v>
      </c>
      <c r="B34" s="26" t="s">
        <v>191</v>
      </c>
      <c r="C34" s="32">
        <v>1.312878</v>
      </c>
      <c r="D34" s="32">
        <v>1.3188979999999999</v>
      </c>
      <c r="E34" s="32">
        <v>1.327555</v>
      </c>
      <c r="F34" s="32">
        <v>1.338627</v>
      </c>
      <c r="G34" s="32">
        <v>1.350954</v>
      </c>
      <c r="H34" s="32">
        <v>1.363926</v>
      </c>
      <c r="I34" s="32">
        <v>1.377248</v>
      </c>
      <c r="J34" s="32">
        <v>1.3907400000000001</v>
      </c>
      <c r="K34" s="32">
        <v>1.4041360000000001</v>
      </c>
      <c r="L34" s="32">
        <v>1.417351</v>
      </c>
      <c r="M34" s="32">
        <v>1.430577</v>
      </c>
      <c r="N34" s="32">
        <v>1.4440850000000001</v>
      </c>
      <c r="O34" s="32">
        <v>1.4579580000000001</v>
      </c>
      <c r="P34" s="32">
        <v>1.4720439999999999</v>
      </c>
      <c r="Q34" s="32">
        <v>1.4861599999999999</v>
      </c>
      <c r="R34" s="32">
        <v>1.5001249999999999</v>
      </c>
      <c r="S34" s="32">
        <v>1.51369</v>
      </c>
      <c r="T34" s="32">
        <v>1.52681</v>
      </c>
      <c r="U34" s="32">
        <v>1.539622</v>
      </c>
      <c r="V34" s="32">
        <v>1.5524500000000001</v>
      </c>
      <c r="W34" s="32">
        <v>1.565485</v>
      </c>
      <c r="X34" s="32">
        <v>1.578694</v>
      </c>
      <c r="Y34" s="32">
        <v>1.59205</v>
      </c>
      <c r="Z34" s="32">
        <v>1.605596</v>
      </c>
      <c r="AA34" s="32">
        <v>1.619327</v>
      </c>
      <c r="AB34" s="32">
        <v>1.6332359999999999</v>
      </c>
      <c r="AC34" s="32">
        <v>1.6472880000000001</v>
      </c>
      <c r="AD34" s="32">
        <v>1.6613770000000001</v>
      </c>
      <c r="AE34" s="32">
        <v>1.6755530000000001</v>
      </c>
      <c r="AF34" s="32">
        <v>1.6897310000000001</v>
      </c>
      <c r="AG34" s="32">
        <v>1.7037690000000001</v>
      </c>
      <c r="AH34" s="28">
        <v>8.7250000000000001E-3</v>
      </c>
    </row>
    <row r="35" spans="1:34" x14ac:dyDescent="0.25">
      <c r="A35" s="20" t="s">
        <v>215</v>
      </c>
      <c r="B35" s="26" t="s">
        <v>193</v>
      </c>
      <c r="C35" s="32">
        <v>1.917279</v>
      </c>
      <c r="D35" s="32">
        <v>1.924871</v>
      </c>
      <c r="E35" s="32">
        <v>1.9368510000000001</v>
      </c>
      <c r="F35" s="32">
        <v>1.952874</v>
      </c>
      <c r="G35" s="32">
        <v>1.9710240000000001</v>
      </c>
      <c r="H35" s="32">
        <v>1.9903249999999999</v>
      </c>
      <c r="I35" s="32">
        <v>2.0103080000000002</v>
      </c>
      <c r="J35" s="32">
        <v>2.030672</v>
      </c>
      <c r="K35" s="32">
        <v>2.050951</v>
      </c>
      <c r="L35" s="32">
        <v>2.070973</v>
      </c>
      <c r="M35" s="32">
        <v>2.0910489999999999</v>
      </c>
      <c r="N35" s="32">
        <v>2.1116299999999999</v>
      </c>
      <c r="O35" s="32">
        <v>2.1328520000000002</v>
      </c>
      <c r="P35" s="32">
        <v>2.1544539999999999</v>
      </c>
      <c r="Q35" s="32">
        <v>2.1761219999999999</v>
      </c>
      <c r="R35" s="32">
        <v>2.1975440000000002</v>
      </c>
      <c r="S35" s="32">
        <v>2.2182819999999999</v>
      </c>
      <c r="T35" s="32">
        <v>2.2382460000000002</v>
      </c>
      <c r="U35" s="32">
        <v>2.257663</v>
      </c>
      <c r="V35" s="32">
        <v>2.2770820000000001</v>
      </c>
      <c r="W35" s="32">
        <v>2.2968389999999999</v>
      </c>
      <c r="X35" s="32">
        <v>2.316881</v>
      </c>
      <c r="Y35" s="32">
        <v>2.3371710000000001</v>
      </c>
      <c r="Z35" s="32">
        <v>2.357793</v>
      </c>
      <c r="AA35" s="32">
        <v>2.378746</v>
      </c>
      <c r="AB35" s="32">
        <v>2.4000210000000002</v>
      </c>
      <c r="AC35" s="32">
        <v>2.4215629999999999</v>
      </c>
      <c r="AD35" s="32">
        <v>2.4431850000000002</v>
      </c>
      <c r="AE35" s="32">
        <v>2.4649749999999999</v>
      </c>
      <c r="AF35" s="32">
        <v>2.48678</v>
      </c>
      <c r="AG35" s="32">
        <v>2.5083530000000001</v>
      </c>
      <c r="AH35" s="28">
        <v>8.9980000000000008E-3</v>
      </c>
    </row>
    <row r="36" spans="1:34" x14ac:dyDescent="0.25">
      <c r="A36" s="20" t="s">
        <v>216</v>
      </c>
      <c r="B36" s="26" t="s">
        <v>195</v>
      </c>
      <c r="C36" s="32">
        <v>2.6232890000000002</v>
      </c>
      <c r="D36" s="32">
        <v>2.6526450000000001</v>
      </c>
      <c r="E36" s="32">
        <v>2.685165</v>
      </c>
      <c r="F36" s="32">
        <v>2.719554</v>
      </c>
      <c r="G36" s="32">
        <v>2.7544010000000001</v>
      </c>
      <c r="H36" s="32">
        <v>2.7895639999999999</v>
      </c>
      <c r="I36" s="32">
        <v>2.8249949999999999</v>
      </c>
      <c r="J36" s="32">
        <v>2.8606020000000001</v>
      </c>
      <c r="K36" s="32">
        <v>2.8960680000000001</v>
      </c>
      <c r="L36" s="32">
        <v>2.9313419999999999</v>
      </c>
      <c r="M36" s="32">
        <v>2.9666869999999999</v>
      </c>
      <c r="N36" s="32">
        <v>3.0023770000000001</v>
      </c>
      <c r="O36" s="32">
        <v>3.038424</v>
      </c>
      <c r="P36" s="32">
        <v>3.0746129999999998</v>
      </c>
      <c r="Q36" s="32">
        <v>3.1107870000000002</v>
      </c>
      <c r="R36" s="32">
        <v>3.1467869999999998</v>
      </c>
      <c r="S36" s="32">
        <v>3.1823419999999998</v>
      </c>
      <c r="T36" s="32">
        <v>3.2174749999999999</v>
      </c>
      <c r="U36" s="32">
        <v>3.2523569999999999</v>
      </c>
      <c r="V36" s="32">
        <v>3.2873489999999999</v>
      </c>
      <c r="W36" s="32">
        <v>3.3225639999999999</v>
      </c>
      <c r="X36" s="32">
        <v>3.357891</v>
      </c>
      <c r="Y36" s="32">
        <v>3.3933260000000001</v>
      </c>
      <c r="Z36" s="32">
        <v>3.4289559999999999</v>
      </c>
      <c r="AA36" s="32">
        <v>3.464769</v>
      </c>
      <c r="AB36" s="32">
        <v>3.5007630000000001</v>
      </c>
      <c r="AC36" s="32">
        <v>3.536896</v>
      </c>
      <c r="AD36" s="32">
        <v>3.5730390000000001</v>
      </c>
      <c r="AE36" s="32">
        <v>3.6093109999999999</v>
      </c>
      <c r="AF36" s="32">
        <v>3.6455639999999998</v>
      </c>
      <c r="AG36" s="32">
        <v>3.6816420000000001</v>
      </c>
      <c r="AH36" s="28">
        <v>1.1362000000000001E-2</v>
      </c>
    </row>
    <row r="37" spans="1:34" x14ac:dyDescent="0.25">
      <c r="A37" s="20" t="s">
        <v>217</v>
      </c>
      <c r="B37" s="26" t="s">
        <v>197</v>
      </c>
      <c r="C37" s="32">
        <v>6.4305729999999999</v>
      </c>
      <c r="D37" s="32">
        <v>6.4729450000000002</v>
      </c>
      <c r="E37" s="32">
        <v>6.5308419999999998</v>
      </c>
      <c r="F37" s="32">
        <v>6.6132809999999997</v>
      </c>
      <c r="G37" s="32">
        <v>6.7062460000000002</v>
      </c>
      <c r="H37" s="32">
        <v>6.798686</v>
      </c>
      <c r="I37" s="32">
        <v>6.8861369999999997</v>
      </c>
      <c r="J37" s="32">
        <v>6.968216</v>
      </c>
      <c r="K37" s="32">
        <v>7.0458660000000002</v>
      </c>
      <c r="L37" s="32">
        <v>7.1211599999999997</v>
      </c>
      <c r="M37" s="32">
        <v>7.1977310000000001</v>
      </c>
      <c r="N37" s="32">
        <v>7.2785310000000001</v>
      </c>
      <c r="O37" s="32">
        <v>7.3631489999999999</v>
      </c>
      <c r="P37" s="32">
        <v>7.4496950000000002</v>
      </c>
      <c r="Q37" s="32">
        <v>7.5359629999999997</v>
      </c>
      <c r="R37" s="32">
        <v>7.6197489999999997</v>
      </c>
      <c r="S37" s="32">
        <v>7.6999829999999996</v>
      </c>
      <c r="T37" s="32">
        <v>7.776789</v>
      </c>
      <c r="U37" s="32">
        <v>7.852811</v>
      </c>
      <c r="V37" s="32">
        <v>7.9305000000000003</v>
      </c>
      <c r="W37" s="32">
        <v>8.0114149999999995</v>
      </c>
      <c r="X37" s="32">
        <v>8.0943609999999993</v>
      </c>
      <c r="Y37" s="32">
        <v>8.1786139999999996</v>
      </c>
      <c r="Z37" s="32">
        <v>8.2637459999999994</v>
      </c>
      <c r="AA37" s="32">
        <v>8.3495000000000008</v>
      </c>
      <c r="AB37" s="32">
        <v>8.4357609999999994</v>
      </c>
      <c r="AC37" s="32">
        <v>8.5224229999999999</v>
      </c>
      <c r="AD37" s="32">
        <v>8.6089649999999995</v>
      </c>
      <c r="AE37" s="32">
        <v>8.6961189999999995</v>
      </c>
      <c r="AF37" s="32">
        <v>8.7836789999999993</v>
      </c>
      <c r="AG37" s="32">
        <v>8.8707569999999993</v>
      </c>
      <c r="AH37" s="28">
        <v>1.0781000000000001E-2</v>
      </c>
    </row>
    <row r="38" spans="1:34" x14ac:dyDescent="0.25">
      <c r="A38" s="20" t="s">
        <v>218</v>
      </c>
      <c r="B38" s="26" t="s">
        <v>199</v>
      </c>
      <c r="C38" s="32">
        <v>9.5479479999999999</v>
      </c>
      <c r="D38" s="32">
        <v>9.6053230000000003</v>
      </c>
      <c r="E38" s="32">
        <v>9.6692630000000008</v>
      </c>
      <c r="F38" s="32">
        <v>9.739096</v>
      </c>
      <c r="G38" s="32">
        <v>9.8118829999999999</v>
      </c>
      <c r="H38" s="32">
        <v>9.8868410000000004</v>
      </c>
      <c r="I38" s="32">
        <v>9.9640059999999995</v>
      </c>
      <c r="J38" s="32">
        <v>10.042631</v>
      </c>
      <c r="K38" s="32">
        <v>10.121631000000001</v>
      </c>
      <c r="L38" s="32">
        <v>10.200588</v>
      </c>
      <c r="M38" s="32">
        <v>10.279985</v>
      </c>
      <c r="N38" s="32">
        <v>10.360690999999999</v>
      </c>
      <c r="O38" s="32">
        <v>10.442379000000001</v>
      </c>
      <c r="P38" s="32">
        <v>10.524815</v>
      </c>
      <c r="Q38" s="32">
        <v>10.607718</v>
      </c>
      <c r="R38" s="32">
        <v>10.690275</v>
      </c>
      <c r="S38" s="32">
        <v>10.772092000000001</v>
      </c>
      <c r="T38" s="32">
        <v>10.852587</v>
      </c>
      <c r="U38" s="32">
        <v>10.932477</v>
      </c>
      <c r="V38" s="32">
        <v>11.012354</v>
      </c>
      <c r="W38" s="32">
        <v>11.093014</v>
      </c>
      <c r="X38" s="32">
        <v>11.174331</v>
      </c>
      <c r="Y38" s="32">
        <v>11.256216999999999</v>
      </c>
      <c r="Z38" s="32">
        <v>11.338665000000001</v>
      </c>
      <c r="AA38" s="32">
        <v>11.421604</v>
      </c>
      <c r="AB38" s="32">
        <v>11.504979000000001</v>
      </c>
      <c r="AC38" s="32">
        <v>11.588714</v>
      </c>
      <c r="AD38" s="32">
        <v>11.672533</v>
      </c>
      <c r="AE38" s="32">
        <v>11.756667999999999</v>
      </c>
      <c r="AF38" s="32">
        <v>11.840915000000001</v>
      </c>
      <c r="AG38" s="32">
        <v>11.924935</v>
      </c>
      <c r="AH38" s="28">
        <v>7.4380000000000002E-3</v>
      </c>
    </row>
    <row r="39" spans="1:34" x14ac:dyDescent="0.25">
      <c r="A39" s="20" t="s">
        <v>219</v>
      </c>
      <c r="B39" s="26" t="s">
        <v>201</v>
      </c>
      <c r="C39" s="32">
        <v>9.0393329999999992</v>
      </c>
      <c r="D39" s="32">
        <v>9.1093080000000004</v>
      </c>
      <c r="E39" s="32">
        <v>9.1844280000000005</v>
      </c>
      <c r="F39" s="32">
        <v>9.2650590000000008</v>
      </c>
      <c r="G39" s="32">
        <v>9.3486550000000008</v>
      </c>
      <c r="H39" s="32">
        <v>9.4345400000000001</v>
      </c>
      <c r="I39" s="32">
        <v>9.5226290000000002</v>
      </c>
      <c r="J39" s="32">
        <v>9.6120439999999991</v>
      </c>
      <c r="K39" s="32">
        <v>9.7017240000000005</v>
      </c>
      <c r="L39" s="32">
        <v>9.7912169999999996</v>
      </c>
      <c r="M39" s="32">
        <v>9.8809539999999991</v>
      </c>
      <c r="N39" s="32">
        <v>9.9719069999999999</v>
      </c>
      <c r="O39" s="32">
        <v>10.063834999999999</v>
      </c>
      <c r="P39" s="32">
        <v>10.15659</v>
      </c>
      <c r="Q39" s="32">
        <v>10.249893</v>
      </c>
      <c r="R39" s="32">
        <v>10.342907</v>
      </c>
      <c r="S39" s="32">
        <v>10.435281</v>
      </c>
      <c r="T39" s="32">
        <v>10.526401999999999</v>
      </c>
      <c r="U39" s="32">
        <v>10.617018</v>
      </c>
      <c r="V39" s="32">
        <v>10.707634000000001</v>
      </c>
      <c r="W39" s="32">
        <v>10.799084000000001</v>
      </c>
      <c r="X39" s="32">
        <v>10.891247</v>
      </c>
      <c r="Y39" s="32">
        <v>10.98405</v>
      </c>
      <c r="Z39" s="32">
        <v>11.077507000000001</v>
      </c>
      <c r="AA39" s="32">
        <v>11.171564999999999</v>
      </c>
      <c r="AB39" s="32">
        <v>11.266112</v>
      </c>
      <c r="AC39" s="32">
        <v>11.361072999999999</v>
      </c>
      <c r="AD39" s="32">
        <v>11.456175999999999</v>
      </c>
      <c r="AE39" s="32">
        <v>11.551589999999999</v>
      </c>
      <c r="AF39" s="32">
        <v>11.647159</v>
      </c>
      <c r="AG39" s="32">
        <v>11.742551000000001</v>
      </c>
      <c r="AH39" s="28">
        <v>8.7589999999999994E-3</v>
      </c>
    </row>
    <row r="40" spans="1:34" x14ac:dyDescent="0.25">
      <c r="A40" s="20" t="s">
        <v>220</v>
      </c>
      <c r="B40" s="26" t="s">
        <v>203</v>
      </c>
      <c r="C40" s="32">
        <v>17.170576000000001</v>
      </c>
      <c r="D40" s="32">
        <v>17.252745000000001</v>
      </c>
      <c r="E40" s="32">
        <v>17.369059</v>
      </c>
      <c r="F40" s="32">
        <v>17.516766000000001</v>
      </c>
      <c r="G40" s="32">
        <v>17.68038</v>
      </c>
      <c r="H40" s="32">
        <v>17.853354</v>
      </c>
      <c r="I40" s="32">
        <v>18.032318</v>
      </c>
      <c r="J40" s="32">
        <v>18.215004</v>
      </c>
      <c r="K40" s="32">
        <v>18.397306</v>
      </c>
      <c r="L40" s="32">
        <v>18.577746999999999</v>
      </c>
      <c r="M40" s="32">
        <v>18.758883999999998</v>
      </c>
      <c r="N40" s="32">
        <v>18.944379999999999</v>
      </c>
      <c r="O40" s="32">
        <v>19.135262999999998</v>
      </c>
      <c r="P40" s="32">
        <v>19.329359</v>
      </c>
      <c r="Q40" s="32">
        <v>19.524183000000001</v>
      </c>
      <c r="R40" s="32">
        <v>19.717141999999999</v>
      </c>
      <c r="S40" s="32">
        <v>19.904453</v>
      </c>
      <c r="T40" s="32">
        <v>20.08531</v>
      </c>
      <c r="U40" s="32">
        <v>20.261488</v>
      </c>
      <c r="V40" s="32">
        <v>20.437550999999999</v>
      </c>
      <c r="W40" s="32">
        <v>20.61619</v>
      </c>
      <c r="X40" s="32">
        <v>20.796961</v>
      </c>
      <c r="Y40" s="32">
        <v>20.979692</v>
      </c>
      <c r="Z40" s="32">
        <v>21.165199000000001</v>
      </c>
      <c r="AA40" s="32">
        <v>21.353505999999999</v>
      </c>
      <c r="AB40" s="32">
        <v>21.544619000000001</v>
      </c>
      <c r="AC40" s="32">
        <v>21.738105999999998</v>
      </c>
      <c r="AD40" s="32">
        <v>21.932388</v>
      </c>
      <c r="AE40" s="32">
        <v>22.128347000000002</v>
      </c>
      <c r="AF40" s="32">
        <v>22.324591000000002</v>
      </c>
      <c r="AG40" s="32">
        <v>22.518999000000001</v>
      </c>
      <c r="AH40" s="28">
        <v>9.0799999999999995E-3</v>
      </c>
    </row>
    <row r="41" spans="1:34" ht="15" customHeight="1" x14ac:dyDescent="0.25">
      <c r="A41" s="20" t="s">
        <v>221</v>
      </c>
      <c r="B41" s="26" t="s">
        <v>205</v>
      </c>
      <c r="C41" s="32">
        <v>14.445923000000001</v>
      </c>
      <c r="D41" s="32">
        <v>14.619474</v>
      </c>
      <c r="E41" s="32">
        <v>14.801429000000001</v>
      </c>
      <c r="F41" s="32">
        <v>14.995264000000001</v>
      </c>
      <c r="G41" s="32">
        <v>15.196892999999999</v>
      </c>
      <c r="H41" s="32">
        <v>15.402658000000001</v>
      </c>
      <c r="I41" s="32">
        <v>15.609934000000001</v>
      </c>
      <c r="J41" s="32">
        <v>15.816564</v>
      </c>
      <c r="K41" s="32">
        <v>16.021194000000001</v>
      </c>
      <c r="L41" s="32">
        <v>16.223849999999999</v>
      </c>
      <c r="M41" s="32">
        <v>16.425837000000001</v>
      </c>
      <c r="N41" s="32">
        <v>16.628616000000001</v>
      </c>
      <c r="O41" s="32">
        <v>16.832305999999999</v>
      </c>
      <c r="P41" s="32">
        <v>17.036573000000001</v>
      </c>
      <c r="Q41" s="32">
        <v>17.241254999999999</v>
      </c>
      <c r="R41" s="32">
        <v>17.445713000000001</v>
      </c>
      <c r="S41" s="32">
        <v>17.648958</v>
      </c>
      <c r="T41" s="32">
        <v>17.85051</v>
      </c>
      <c r="U41" s="32">
        <v>18.051635999999998</v>
      </c>
      <c r="V41" s="32">
        <v>18.253564999999998</v>
      </c>
      <c r="W41" s="32">
        <v>18.457151</v>
      </c>
      <c r="X41" s="32">
        <v>18.662033000000001</v>
      </c>
      <c r="Y41" s="32">
        <v>18.867683</v>
      </c>
      <c r="Z41" s="32">
        <v>19.073982000000001</v>
      </c>
      <c r="AA41" s="32">
        <v>19.280730999999999</v>
      </c>
      <c r="AB41" s="32">
        <v>19.487749000000001</v>
      </c>
      <c r="AC41" s="32">
        <v>19.694813</v>
      </c>
      <c r="AD41" s="32">
        <v>19.901451000000002</v>
      </c>
      <c r="AE41" s="32">
        <v>20.107986</v>
      </c>
      <c r="AF41" s="32">
        <v>20.314608</v>
      </c>
      <c r="AG41" s="32">
        <v>20.521025000000002</v>
      </c>
      <c r="AH41" s="28">
        <v>1.1769999999999999E-2</v>
      </c>
    </row>
    <row r="42" spans="1:34" ht="15" customHeight="1" x14ac:dyDescent="0.25">
      <c r="A42" s="20" t="s">
        <v>222</v>
      </c>
      <c r="B42" s="26" t="s">
        <v>207</v>
      </c>
      <c r="C42" s="32">
        <v>7.3290100000000002</v>
      </c>
      <c r="D42" s="32">
        <v>7.5536450000000004</v>
      </c>
      <c r="E42" s="32">
        <v>7.6232709999999999</v>
      </c>
      <c r="F42" s="32">
        <v>7.7153679999999998</v>
      </c>
      <c r="G42" s="32">
        <v>7.8119870000000002</v>
      </c>
      <c r="H42" s="32">
        <v>7.9024359999999998</v>
      </c>
      <c r="I42" s="32">
        <v>7.9848889999999999</v>
      </c>
      <c r="J42" s="32">
        <v>8.0661679999999993</v>
      </c>
      <c r="K42" s="32">
        <v>8.1513829999999992</v>
      </c>
      <c r="L42" s="32">
        <v>8.2391620000000003</v>
      </c>
      <c r="M42" s="32">
        <v>8.3332130000000006</v>
      </c>
      <c r="N42" s="32">
        <v>8.4352640000000001</v>
      </c>
      <c r="O42" s="32">
        <v>8.5435890000000008</v>
      </c>
      <c r="P42" s="32">
        <v>8.6581720000000004</v>
      </c>
      <c r="Q42" s="32">
        <v>8.7769130000000004</v>
      </c>
      <c r="R42" s="32">
        <v>8.8936729999999997</v>
      </c>
      <c r="S42" s="32">
        <v>9.0090190000000003</v>
      </c>
      <c r="T42" s="32">
        <v>9.1219009999999994</v>
      </c>
      <c r="U42" s="32">
        <v>9.2360919999999993</v>
      </c>
      <c r="V42" s="32">
        <v>9.3506339999999994</v>
      </c>
      <c r="W42" s="32">
        <v>9.4663210000000007</v>
      </c>
      <c r="X42" s="32">
        <v>9.5818899999999996</v>
      </c>
      <c r="Y42" s="32">
        <v>9.7020610000000005</v>
      </c>
      <c r="Z42" s="32">
        <v>9.8250729999999997</v>
      </c>
      <c r="AA42" s="32">
        <v>9.9514390000000006</v>
      </c>
      <c r="AB42" s="32">
        <v>10.080970000000001</v>
      </c>
      <c r="AC42" s="32">
        <v>10.212381000000001</v>
      </c>
      <c r="AD42" s="32">
        <v>10.346550000000001</v>
      </c>
      <c r="AE42" s="32">
        <v>10.484304</v>
      </c>
      <c r="AF42" s="32">
        <v>10.628769999999999</v>
      </c>
      <c r="AG42" s="32">
        <v>10.779809999999999</v>
      </c>
      <c r="AH42" s="28">
        <v>1.2944000000000001E-2</v>
      </c>
    </row>
    <row r="43" spans="1:34" ht="15" customHeight="1" x14ac:dyDescent="0.2">
      <c r="A43" s="20" t="s">
        <v>223</v>
      </c>
      <c r="B43" s="25" t="s">
        <v>209</v>
      </c>
      <c r="C43" s="36">
        <v>93.582397</v>
      </c>
      <c r="D43" s="36">
        <v>94.509147999999996</v>
      </c>
      <c r="E43" s="36">
        <v>95.327674999999999</v>
      </c>
      <c r="F43" s="36">
        <v>96.255447000000004</v>
      </c>
      <c r="G43" s="36">
        <v>97.232192999999995</v>
      </c>
      <c r="H43" s="36">
        <v>98.219536000000005</v>
      </c>
      <c r="I43" s="36">
        <v>99.204063000000005</v>
      </c>
      <c r="J43" s="36">
        <v>100.186874</v>
      </c>
      <c r="K43" s="36">
        <v>101.16629</v>
      </c>
      <c r="L43" s="36">
        <v>102.140533</v>
      </c>
      <c r="M43" s="36">
        <v>103.124809</v>
      </c>
      <c r="N43" s="36">
        <v>104.134567</v>
      </c>
      <c r="O43" s="36">
        <v>105.168228</v>
      </c>
      <c r="P43" s="36">
        <v>106.22038999999999</v>
      </c>
      <c r="Q43" s="36">
        <v>107.28212000000001</v>
      </c>
      <c r="R43" s="36">
        <v>108.33667</v>
      </c>
      <c r="S43" s="36">
        <v>109.376312</v>
      </c>
      <c r="T43" s="36">
        <v>110.396225</v>
      </c>
      <c r="U43" s="36">
        <v>111.40979799999999</v>
      </c>
      <c r="V43" s="36">
        <v>112.427109</v>
      </c>
      <c r="W43" s="36">
        <v>113.45755</v>
      </c>
      <c r="X43" s="36">
        <v>114.49670399999999</v>
      </c>
      <c r="Y43" s="36">
        <v>115.54895</v>
      </c>
      <c r="Z43" s="36">
        <v>116.613113</v>
      </c>
      <c r="AA43" s="36">
        <v>117.689323</v>
      </c>
      <c r="AB43" s="36">
        <v>118.77692399999999</v>
      </c>
      <c r="AC43" s="36">
        <v>119.873344</v>
      </c>
      <c r="AD43" s="36">
        <v>120.975769</v>
      </c>
      <c r="AE43" s="36">
        <v>122.088379</v>
      </c>
      <c r="AF43" s="36">
        <v>123.212791</v>
      </c>
      <c r="AG43" s="36">
        <v>124.34421500000001</v>
      </c>
      <c r="AH43" s="30">
        <v>9.5189999999999997E-3</v>
      </c>
    </row>
    <row r="45" spans="1:34" ht="15" customHeight="1" x14ac:dyDescent="0.2">
      <c r="B45" s="25" t="s">
        <v>224</v>
      </c>
    </row>
    <row r="47" spans="1:34" ht="15" customHeight="1" x14ac:dyDescent="0.2">
      <c r="B47" s="25" t="s">
        <v>116</v>
      </c>
    </row>
    <row r="48" spans="1:34" ht="15" customHeight="1" x14ac:dyDescent="0.25">
      <c r="A48" s="20" t="s">
        <v>225</v>
      </c>
      <c r="B48" s="26" t="s">
        <v>226</v>
      </c>
      <c r="C48" s="32">
        <v>1.6205020000000001</v>
      </c>
      <c r="D48" s="32">
        <v>1.6250230000000001</v>
      </c>
      <c r="E48" s="32">
        <v>1.6291679999999999</v>
      </c>
      <c r="F48" s="32">
        <v>1.6263190000000001</v>
      </c>
      <c r="G48" s="32">
        <v>1.623861</v>
      </c>
      <c r="H48" s="32">
        <v>1.6220410000000001</v>
      </c>
      <c r="I48" s="32">
        <v>1.620376</v>
      </c>
      <c r="J48" s="32">
        <v>1.619348</v>
      </c>
      <c r="K48" s="32">
        <v>1.618592</v>
      </c>
      <c r="L48" s="32">
        <v>1.618519</v>
      </c>
      <c r="M48" s="32">
        <v>1.61903</v>
      </c>
      <c r="N48" s="32">
        <v>1.620017</v>
      </c>
      <c r="O48" s="32">
        <v>1.6211580000000001</v>
      </c>
      <c r="P48" s="32">
        <v>1.622406</v>
      </c>
      <c r="Q48" s="32">
        <v>1.6242110000000001</v>
      </c>
      <c r="R48" s="32">
        <v>1.627691</v>
      </c>
      <c r="S48" s="32">
        <v>1.6313120000000001</v>
      </c>
      <c r="T48" s="32">
        <v>1.6349549999999999</v>
      </c>
      <c r="U48" s="32">
        <v>1.6389750000000001</v>
      </c>
      <c r="V48" s="32">
        <v>1.643049</v>
      </c>
      <c r="W48" s="32">
        <v>1.6476</v>
      </c>
      <c r="X48" s="32">
        <v>1.652641</v>
      </c>
      <c r="Y48" s="32">
        <v>1.658466</v>
      </c>
      <c r="Z48" s="32">
        <v>1.6643680000000001</v>
      </c>
      <c r="AA48" s="32">
        <v>1.670288</v>
      </c>
      <c r="AB48" s="32">
        <v>1.6761900000000001</v>
      </c>
      <c r="AC48" s="32">
        <v>1.6820189999999999</v>
      </c>
      <c r="AD48" s="32">
        <v>1.6879029999999999</v>
      </c>
      <c r="AE48" s="32">
        <v>1.6938789999999999</v>
      </c>
      <c r="AF48" s="32">
        <v>1.7004950000000001</v>
      </c>
      <c r="AG48" s="32">
        <v>1.7070069999999999</v>
      </c>
      <c r="AH48" s="28">
        <v>1.735E-3</v>
      </c>
    </row>
    <row r="49" spans="1:34" ht="15" customHeight="1" x14ac:dyDescent="0.25">
      <c r="A49" s="20" t="s">
        <v>227</v>
      </c>
      <c r="B49" s="26" t="s">
        <v>62</v>
      </c>
      <c r="C49" s="32">
        <v>0.788269</v>
      </c>
      <c r="D49" s="32">
        <v>0.78896200000000005</v>
      </c>
      <c r="E49" s="32">
        <v>0.78959000000000001</v>
      </c>
      <c r="F49" s="32">
        <v>0.79045699999999997</v>
      </c>
      <c r="G49" s="32">
        <v>0.79121399999999997</v>
      </c>
      <c r="H49" s="32">
        <v>0.79192099999999999</v>
      </c>
      <c r="I49" s="32">
        <v>0.79257599999999995</v>
      </c>
      <c r="J49" s="32">
        <v>0.79319399999999995</v>
      </c>
      <c r="K49" s="32">
        <v>0.79377500000000001</v>
      </c>
      <c r="L49" s="32">
        <v>0.79432000000000003</v>
      </c>
      <c r="M49" s="32">
        <v>0.79486999999999997</v>
      </c>
      <c r="N49" s="32">
        <v>0.79538200000000003</v>
      </c>
      <c r="O49" s="32">
        <v>0.79584100000000002</v>
      </c>
      <c r="P49" s="32">
        <v>0.79630699999999999</v>
      </c>
      <c r="Q49" s="32">
        <v>0.79669199999999996</v>
      </c>
      <c r="R49" s="32">
        <v>0.79705000000000004</v>
      </c>
      <c r="S49" s="32">
        <v>0.79738699999999996</v>
      </c>
      <c r="T49" s="32">
        <v>0.79769999999999996</v>
      </c>
      <c r="U49" s="32">
        <v>0.79796100000000003</v>
      </c>
      <c r="V49" s="32">
        <v>0.79819399999999996</v>
      </c>
      <c r="W49" s="32">
        <v>0.79839700000000002</v>
      </c>
      <c r="X49" s="32">
        <v>0.79859100000000005</v>
      </c>
      <c r="Y49" s="32">
        <v>0.79876599999999998</v>
      </c>
      <c r="Z49" s="32">
        <v>0.79893499999999995</v>
      </c>
      <c r="AA49" s="32">
        <v>0.79909399999999997</v>
      </c>
      <c r="AB49" s="32">
        <v>0.79924700000000004</v>
      </c>
      <c r="AC49" s="32">
        <v>0.79939199999999999</v>
      </c>
      <c r="AD49" s="32">
        <v>0.79953200000000002</v>
      </c>
      <c r="AE49" s="32">
        <v>0.79967100000000002</v>
      </c>
      <c r="AF49" s="32">
        <v>0.79980499999999999</v>
      </c>
      <c r="AG49" s="32">
        <v>0.79993700000000001</v>
      </c>
      <c r="AH49" s="28">
        <v>4.8999999999999998E-4</v>
      </c>
    </row>
    <row r="50" spans="1:34" ht="15" customHeight="1" x14ac:dyDescent="0.25">
      <c r="A50" s="20" t="s">
        <v>228</v>
      </c>
      <c r="B50" s="26" t="s">
        <v>38</v>
      </c>
      <c r="C50" s="32">
        <v>0.80938200000000005</v>
      </c>
      <c r="D50" s="32">
        <v>0.81006900000000004</v>
      </c>
      <c r="E50" s="32">
        <v>0.810724</v>
      </c>
      <c r="F50" s="32">
        <v>0.81135299999999999</v>
      </c>
      <c r="G50" s="32">
        <v>0.81195200000000001</v>
      </c>
      <c r="H50" s="32">
        <v>0.81252199999999997</v>
      </c>
      <c r="I50" s="32">
        <v>0.81306</v>
      </c>
      <c r="J50" s="32">
        <v>0.81357100000000004</v>
      </c>
      <c r="K50" s="32">
        <v>0.81405700000000003</v>
      </c>
      <c r="L50" s="32">
        <v>0.81451899999999999</v>
      </c>
      <c r="M50" s="32">
        <v>0.81508100000000006</v>
      </c>
      <c r="N50" s="32">
        <v>0.81561499999999998</v>
      </c>
      <c r="O50" s="32">
        <v>0.81612200000000001</v>
      </c>
      <c r="P50" s="32">
        <v>0.816604</v>
      </c>
      <c r="Q50" s="32">
        <v>0.81706299999999998</v>
      </c>
      <c r="R50" s="32">
        <v>0.81749700000000003</v>
      </c>
      <c r="S50" s="32">
        <v>0.817909</v>
      </c>
      <c r="T50" s="32">
        <v>0.81830099999999995</v>
      </c>
      <c r="U50" s="32">
        <v>0.81867400000000001</v>
      </c>
      <c r="V50" s="32">
        <v>0.81902299999999995</v>
      </c>
      <c r="W50" s="32">
        <v>0.81961700000000004</v>
      </c>
      <c r="X50" s="32">
        <v>0.82018000000000002</v>
      </c>
      <c r="Y50" s="32">
        <v>0.820712</v>
      </c>
      <c r="Z50" s="32">
        <v>0.82121599999999995</v>
      </c>
      <c r="AA50" s="32">
        <v>0.82165699999999997</v>
      </c>
      <c r="AB50" s="32">
        <v>0.82207399999999997</v>
      </c>
      <c r="AC50" s="32">
        <v>0.82250299999999998</v>
      </c>
      <c r="AD50" s="32">
        <v>0.822909</v>
      </c>
      <c r="AE50" s="32">
        <v>0.82325199999999998</v>
      </c>
      <c r="AF50" s="32">
        <v>0.82357599999999997</v>
      </c>
      <c r="AG50" s="32">
        <v>0.823878</v>
      </c>
      <c r="AH50" s="28">
        <v>5.9199999999999997E-4</v>
      </c>
    </row>
    <row r="52" spans="1:34" ht="15" customHeight="1" x14ac:dyDescent="0.2">
      <c r="B52" s="25" t="s">
        <v>93</v>
      </c>
    </row>
    <row r="53" spans="1:34" ht="15" customHeight="1" x14ac:dyDescent="0.25">
      <c r="A53" s="20" t="s">
        <v>229</v>
      </c>
      <c r="B53" s="26" t="s">
        <v>226</v>
      </c>
      <c r="C53" s="32">
        <v>3.5652750000000002</v>
      </c>
      <c r="D53" s="32">
        <v>3.6022599999999998</v>
      </c>
      <c r="E53" s="32">
        <v>3.6372080000000002</v>
      </c>
      <c r="F53" s="32">
        <v>3.6752189999999998</v>
      </c>
      <c r="G53" s="32">
        <v>3.711935</v>
      </c>
      <c r="H53" s="32">
        <v>3.7465619999999999</v>
      </c>
      <c r="I53" s="32">
        <v>3.7795260000000002</v>
      </c>
      <c r="J53" s="32">
        <v>3.8111760000000001</v>
      </c>
      <c r="K53" s="32">
        <v>3.8413029999999999</v>
      </c>
      <c r="L53" s="32">
        <v>3.8701400000000001</v>
      </c>
      <c r="M53" s="32">
        <v>3.9000759999999999</v>
      </c>
      <c r="N53" s="32">
        <v>3.9288470000000002</v>
      </c>
      <c r="O53" s="32">
        <v>3.9565380000000001</v>
      </c>
      <c r="P53" s="32">
        <v>3.9833470000000002</v>
      </c>
      <c r="Q53" s="32">
        <v>4.0088650000000001</v>
      </c>
      <c r="R53" s="32">
        <v>4.033264</v>
      </c>
      <c r="S53" s="32">
        <v>4.0562829999999996</v>
      </c>
      <c r="T53" s="32">
        <v>4.0779930000000002</v>
      </c>
      <c r="U53" s="32">
        <v>4.0987020000000003</v>
      </c>
      <c r="V53" s="32">
        <v>4.1184380000000003</v>
      </c>
      <c r="W53" s="32">
        <v>4.1410460000000002</v>
      </c>
      <c r="X53" s="32">
        <v>4.1627739999999998</v>
      </c>
      <c r="Y53" s="32">
        <v>4.1835969999999998</v>
      </c>
      <c r="Z53" s="32">
        <v>4.2028920000000003</v>
      </c>
      <c r="AA53" s="32">
        <v>4.2219189999999998</v>
      </c>
      <c r="AB53" s="32">
        <v>4.2402810000000004</v>
      </c>
      <c r="AC53" s="32">
        <v>4.257784</v>
      </c>
      <c r="AD53" s="32">
        <v>4.2746649999999997</v>
      </c>
      <c r="AE53" s="32">
        <v>4.2907200000000003</v>
      </c>
      <c r="AF53" s="32">
        <v>4.305974</v>
      </c>
      <c r="AG53" s="32">
        <v>4.3204409999999998</v>
      </c>
      <c r="AH53" s="28">
        <v>6.424E-3</v>
      </c>
    </row>
    <row r="54" spans="1:34" ht="15" customHeight="1" x14ac:dyDescent="0.25">
      <c r="A54" s="20" t="s">
        <v>230</v>
      </c>
      <c r="B54" s="26" t="s">
        <v>62</v>
      </c>
      <c r="C54" s="32">
        <v>0.76141800000000004</v>
      </c>
      <c r="D54" s="32">
        <v>0.78294299999999994</v>
      </c>
      <c r="E54" s="32">
        <v>0.78925100000000004</v>
      </c>
      <c r="F54" s="32">
        <v>0.79997099999999999</v>
      </c>
      <c r="G54" s="32">
        <v>0.81060200000000004</v>
      </c>
      <c r="H54" s="32">
        <v>0.82112799999999997</v>
      </c>
      <c r="I54" s="32">
        <v>0.83156699999999995</v>
      </c>
      <c r="J54" s="32">
        <v>0.841831</v>
      </c>
      <c r="K54" s="32">
        <v>0.85228999999999999</v>
      </c>
      <c r="L54" s="32">
        <v>0.86173699999999998</v>
      </c>
      <c r="M54" s="32">
        <v>0.87113499999999999</v>
      </c>
      <c r="N54" s="32">
        <v>0.88037299999999996</v>
      </c>
      <c r="O54" s="32">
        <v>0.88954900000000003</v>
      </c>
      <c r="P54" s="32">
        <v>0.89869699999999997</v>
      </c>
      <c r="Q54" s="32">
        <v>0.907725</v>
      </c>
      <c r="R54" s="32">
        <v>0.91667399999999999</v>
      </c>
      <c r="S54" s="32">
        <v>0.92546700000000004</v>
      </c>
      <c r="T54" s="32">
        <v>0.93400799999999995</v>
      </c>
      <c r="U54" s="32">
        <v>0.94242700000000001</v>
      </c>
      <c r="V54" s="32">
        <v>0.95077900000000004</v>
      </c>
      <c r="W54" s="32">
        <v>0.95903799999999995</v>
      </c>
      <c r="X54" s="32">
        <v>0.96725499999999998</v>
      </c>
      <c r="Y54" s="32">
        <v>0.97537399999999996</v>
      </c>
      <c r="Z54" s="32">
        <v>0.98350300000000002</v>
      </c>
      <c r="AA54" s="32">
        <v>0.99150099999999997</v>
      </c>
      <c r="AB54" s="32">
        <v>0.99950700000000003</v>
      </c>
      <c r="AC54" s="32">
        <v>1.0074890000000001</v>
      </c>
      <c r="AD54" s="32">
        <v>1.015442</v>
      </c>
      <c r="AE54" s="32">
        <v>1.0233019999999999</v>
      </c>
      <c r="AF54" s="32">
        <v>1.0312129999999999</v>
      </c>
      <c r="AG54" s="32">
        <v>1.0390509999999999</v>
      </c>
      <c r="AH54" s="28">
        <v>1.0416999999999999E-2</v>
      </c>
    </row>
    <row r="56" spans="1:34" ht="15" customHeight="1" x14ac:dyDescent="0.2">
      <c r="B56" s="25" t="s">
        <v>231</v>
      </c>
    </row>
    <row r="57" spans="1:34" ht="15" customHeight="1" x14ac:dyDescent="0.25">
      <c r="A57" s="20" t="s">
        <v>232</v>
      </c>
      <c r="B57" s="26" t="s">
        <v>226</v>
      </c>
      <c r="C57" s="32">
        <v>1.128255</v>
      </c>
      <c r="D57" s="32">
        <v>1.1425719999999999</v>
      </c>
      <c r="E57" s="32">
        <v>1.154606</v>
      </c>
      <c r="F57" s="32">
        <v>1.165794</v>
      </c>
      <c r="G57" s="32">
        <v>1.1765749999999999</v>
      </c>
      <c r="H57" s="32">
        <v>1.1870210000000001</v>
      </c>
      <c r="I57" s="32">
        <v>1.1971369999999999</v>
      </c>
      <c r="J57" s="32">
        <v>1.2067909999999999</v>
      </c>
      <c r="K57" s="32">
        <v>1.216208</v>
      </c>
      <c r="L57" s="32">
        <v>1.225433</v>
      </c>
      <c r="M57" s="32">
        <v>1.2343440000000001</v>
      </c>
      <c r="N57" s="32">
        <v>1.243088</v>
      </c>
      <c r="O57" s="32">
        <v>1.251757</v>
      </c>
      <c r="P57" s="32">
        <v>1.2603599999999999</v>
      </c>
      <c r="Q57" s="32">
        <v>1.2688269999999999</v>
      </c>
      <c r="R57" s="32">
        <v>1.276969</v>
      </c>
      <c r="S57" s="32">
        <v>1.2849010000000001</v>
      </c>
      <c r="T57" s="32">
        <v>1.2923230000000001</v>
      </c>
      <c r="U57" s="32">
        <v>1.2995019999999999</v>
      </c>
      <c r="V57" s="32">
        <v>1.3065869999999999</v>
      </c>
      <c r="W57" s="32">
        <v>1.3134140000000001</v>
      </c>
      <c r="X57" s="32">
        <v>1.3200639999999999</v>
      </c>
      <c r="Y57" s="32">
        <v>1.326605</v>
      </c>
      <c r="Z57" s="32">
        <v>1.3329439999999999</v>
      </c>
      <c r="AA57" s="32">
        <v>1.339162</v>
      </c>
      <c r="AB57" s="32">
        <v>1.3452299999999999</v>
      </c>
      <c r="AC57" s="32">
        <v>1.3512740000000001</v>
      </c>
      <c r="AD57" s="32">
        <v>1.357156</v>
      </c>
      <c r="AE57" s="32">
        <v>1.3628979999999999</v>
      </c>
      <c r="AF57" s="32">
        <v>1.3683179999999999</v>
      </c>
      <c r="AG57" s="32">
        <v>1.3735850000000001</v>
      </c>
      <c r="AH57" s="28">
        <v>6.5799999999999999E-3</v>
      </c>
    </row>
    <row r="58" spans="1:34" x14ac:dyDescent="0.25">
      <c r="A58" s="20" t="s">
        <v>233</v>
      </c>
      <c r="B58" s="26" t="s">
        <v>62</v>
      </c>
      <c r="C58" s="32">
        <v>0.88786500000000002</v>
      </c>
      <c r="D58" s="32">
        <v>0.89414700000000003</v>
      </c>
      <c r="E58" s="32">
        <v>0.899899</v>
      </c>
      <c r="F58" s="32">
        <v>0.90519799999999995</v>
      </c>
      <c r="G58" s="32">
        <v>0.91002099999999997</v>
      </c>
      <c r="H58" s="32">
        <v>0.91454299999999999</v>
      </c>
      <c r="I58" s="32">
        <v>0.918628</v>
      </c>
      <c r="J58" s="32">
        <v>0.92232199999999998</v>
      </c>
      <c r="K58" s="32">
        <v>0.92566099999999996</v>
      </c>
      <c r="L58" s="32">
        <v>0.92867699999999997</v>
      </c>
      <c r="M58" s="32">
        <v>0.931419</v>
      </c>
      <c r="N58" s="32">
        <v>0.93389599999999995</v>
      </c>
      <c r="O58" s="32">
        <v>0.93613100000000005</v>
      </c>
      <c r="P58" s="32">
        <v>0.93814600000000004</v>
      </c>
      <c r="Q58" s="32">
        <v>0.93995799999999996</v>
      </c>
      <c r="R58" s="32">
        <v>0.94158600000000003</v>
      </c>
      <c r="S58" s="32">
        <v>0.94305000000000005</v>
      </c>
      <c r="T58" s="32">
        <v>0.94436399999999998</v>
      </c>
      <c r="U58" s="32">
        <v>0.945546</v>
      </c>
      <c r="V58" s="32">
        <v>0.94660900000000003</v>
      </c>
      <c r="W58" s="32">
        <v>0.94756300000000004</v>
      </c>
      <c r="X58" s="32">
        <v>0.94842000000000004</v>
      </c>
      <c r="Y58" s="32">
        <v>0.94918899999999995</v>
      </c>
      <c r="Z58" s="32">
        <v>0.94987900000000003</v>
      </c>
      <c r="AA58" s="32">
        <v>0.95049600000000001</v>
      </c>
      <c r="AB58" s="32">
        <v>0.95104900000000003</v>
      </c>
      <c r="AC58" s="32">
        <v>0.95154300000000003</v>
      </c>
      <c r="AD58" s="32">
        <v>0.951986</v>
      </c>
      <c r="AE58" s="32">
        <v>0.95238100000000003</v>
      </c>
      <c r="AF58" s="32">
        <v>0.952735</v>
      </c>
      <c r="AG58" s="32">
        <v>0.95304999999999995</v>
      </c>
      <c r="AH58" s="28">
        <v>2.3640000000000002E-3</v>
      </c>
    </row>
    <row r="59" spans="1:34" ht="15" customHeight="1" x14ac:dyDescent="0.25">
      <c r="A59" s="20" t="s">
        <v>234</v>
      </c>
      <c r="B59" s="26" t="s">
        <v>38</v>
      </c>
      <c r="C59" s="32">
        <v>0.80547100000000005</v>
      </c>
      <c r="D59" s="32">
        <v>0.80662</v>
      </c>
      <c r="E59" s="32">
        <v>0.807728</v>
      </c>
      <c r="F59" s="32">
        <v>0.80878899999999998</v>
      </c>
      <c r="G59" s="32">
        <v>0.80977900000000003</v>
      </c>
      <c r="H59" s="32">
        <v>0.81068200000000001</v>
      </c>
      <c r="I59" s="32">
        <v>0.81149899999999997</v>
      </c>
      <c r="J59" s="32">
        <v>0.81223400000000001</v>
      </c>
      <c r="K59" s="32">
        <v>0.81289900000000004</v>
      </c>
      <c r="L59" s="32">
        <v>0.81350299999999998</v>
      </c>
      <c r="M59" s="32">
        <v>0.814056</v>
      </c>
      <c r="N59" s="32">
        <v>0.81456499999999998</v>
      </c>
      <c r="O59" s="32">
        <v>0.81503400000000004</v>
      </c>
      <c r="P59" s="32">
        <v>0.81546399999999997</v>
      </c>
      <c r="Q59" s="32">
        <v>0.81585600000000003</v>
      </c>
      <c r="R59" s="32">
        <v>0.81621299999999997</v>
      </c>
      <c r="S59" s="32">
        <v>0.81653799999999999</v>
      </c>
      <c r="T59" s="32">
        <v>0.816832</v>
      </c>
      <c r="U59" s="32">
        <v>0.81710099999999997</v>
      </c>
      <c r="V59" s="32">
        <v>0.81734799999999996</v>
      </c>
      <c r="W59" s="32">
        <v>0.817577</v>
      </c>
      <c r="X59" s="32">
        <v>0.81778700000000004</v>
      </c>
      <c r="Y59" s="32">
        <v>0.81797900000000001</v>
      </c>
      <c r="Z59" s="32">
        <v>0.81815199999999999</v>
      </c>
      <c r="AA59" s="32">
        <v>0.81831100000000001</v>
      </c>
      <c r="AB59" s="32">
        <v>0.81845599999999996</v>
      </c>
      <c r="AC59" s="32">
        <v>0.81858799999999998</v>
      </c>
      <c r="AD59" s="32">
        <v>0.81870900000000002</v>
      </c>
      <c r="AE59" s="32">
        <v>0.81881899999999996</v>
      </c>
      <c r="AF59" s="32">
        <v>0.81891999999999998</v>
      </c>
      <c r="AG59" s="32">
        <v>0.81901199999999996</v>
      </c>
      <c r="AH59" s="28">
        <v>5.5599999999999996E-4</v>
      </c>
    </row>
    <row r="61" spans="1:34" ht="15" customHeight="1" x14ac:dyDescent="0.2">
      <c r="B61" s="25" t="s">
        <v>235</v>
      </c>
    </row>
    <row r="62" spans="1:34" ht="15" customHeight="1" x14ac:dyDescent="0.25">
      <c r="A62" s="20" t="s">
        <v>236</v>
      </c>
      <c r="B62" s="26" t="s">
        <v>226</v>
      </c>
      <c r="C62" s="32">
        <v>0.55371400000000004</v>
      </c>
      <c r="D62" s="32">
        <v>0.56333999999999995</v>
      </c>
      <c r="E62" s="32">
        <v>0.57286400000000004</v>
      </c>
      <c r="F62" s="32">
        <v>0.58195300000000005</v>
      </c>
      <c r="G62" s="32">
        <v>0.59062099999999995</v>
      </c>
      <c r="H62" s="32">
        <v>0.599302</v>
      </c>
      <c r="I62" s="32">
        <v>0.62026999999999999</v>
      </c>
      <c r="J62" s="32">
        <v>0.64116600000000001</v>
      </c>
      <c r="K62" s="32">
        <v>0.66191699999999998</v>
      </c>
      <c r="L62" s="32">
        <v>0.68248200000000003</v>
      </c>
      <c r="M62" s="32">
        <v>0.70388700000000004</v>
      </c>
      <c r="N62" s="32">
        <v>0.72514500000000004</v>
      </c>
      <c r="O62" s="32">
        <v>0.74609899999999996</v>
      </c>
      <c r="P62" s="32">
        <v>0.76679799999999998</v>
      </c>
      <c r="Q62" s="32">
        <v>0.78717099999999995</v>
      </c>
      <c r="R62" s="32">
        <v>0.80715199999999998</v>
      </c>
      <c r="S62" s="32">
        <v>0.82667199999999996</v>
      </c>
      <c r="T62" s="32">
        <v>0.84570199999999995</v>
      </c>
      <c r="U62" s="32">
        <v>0.86424900000000004</v>
      </c>
      <c r="V62" s="32">
        <v>0.88232299999999997</v>
      </c>
      <c r="W62" s="32">
        <v>0.90290700000000002</v>
      </c>
      <c r="X62" s="32">
        <v>0.92303900000000005</v>
      </c>
      <c r="Y62" s="32">
        <v>0.94269700000000001</v>
      </c>
      <c r="Z62" s="32">
        <v>0.96185600000000004</v>
      </c>
      <c r="AA62" s="32">
        <v>0.98049600000000003</v>
      </c>
      <c r="AB62" s="32">
        <v>0.99860099999999996</v>
      </c>
      <c r="AC62" s="32">
        <v>1.0161480000000001</v>
      </c>
      <c r="AD62" s="32">
        <v>1.033123</v>
      </c>
      <c r="AE62" s="32">
        <v>1.0495300000000001</v>
      </c>
      <c r="AF62" s="32">
        <v>1.065361</v>
      </c>
      <c r="AG62" s="32">
        <v>1.080603</v>
      </c>
      <c r="AH62" s="28">
        <v>2.2537999999999999E-2</v>
      </c>
    </row>
    <row r="64" spans="1:34" ht="15" customHeight="1" x14ac:dyDescent="0.2">
      <c r="B64" s="25" t="s">
        <v>237</v>
      </c>
    </row>
    <row r="65" spans="1:36" ht="15" customHeight="1" x14ac:dyDescent="0.25">
      <c r="A65" s="20" t="s">
        <v>238</v>
      </c>
      <c r="B65" s="26" t="s">
        <v>226</v>
      </c>
      <c r="C65" s="32">
        <v>0.69221600000000005</v>
      </c>
      <c r="D65" s="32">
        <v>0.69291199999999997</v>
      </c>
      <c r="E65" s="32">
        <v>0.693554</v>
      </c>
      <c r="F65" s="32">
        <v>0.69414699999999996</v>
      </c>
      <c r="G65" s="32">
        <v>0.69469000000000003</v>
      </c>
      <c r="H65" s="32">
        <v>0.69518400000000002</v>
      </c>
      <c r="I65" s="32">
        <v>0.69563200000000003</v>
      </c>
      <c r="J65" s="32">
        <v>0.69603899999999996</v>
      </c>
      <c r="K65" s="32">
        <v>0.696407</v>
      </c>
      <c r="L65" s="32">
        <v>0.69674100000000005</v>
      </c>
      <c r="M65" s="32">
        <v>0.69704299999999997</v>
      </c>
      <c r="N65" s="32">
        <v>0.69731799999999999</v>
      </c>
      <c r="O65" s="32">
        <v>0.69756799999999997</v>
      </c>
      <c r="P65" s="32">
        <v>0.69779500000000005</v>
      </c>
      <c r="Q65" s="32">
        <v>0.69800099999999998</v>
      </c>
      <c r="R65" s="32">
        <v>0.698187</v>
      </c>
      <c r="S65" s="32">
        <v>0.69835499999999995</v>
      </c>
      <c r="T65" s="32">
        <v>0.69850800000000002</v>
      </c>
      <c r="U65" s="32">
        <v>0.69864499999999996</v>
      </c>
      <c r="V65" s="32">
        <v>0.69877</v>
      </c>
      <c r="W65" s="32">
        <v>0.69888300000000003</v>
      </c>
      <c r="X65" s="32">
        <v>0.69898700000000002</v>
      </c>
      <c r="Y65" s="32">
        <v>0.69908099999999995</v>
      </c>
      <c r="Z65" s="32">
        <v>0.69916599999999995</v>
      </c>
      <c r="AA65" s="32">
        <v>0.69924299999999995</v>
      </c>
      <c r="AB65" s="32">
        <v>0.69931299999999996</v>
      </c>
      <c r="AC65" s="32">
        <v>0.69937700000000003</v>
      </c>
      <c r="AD65" s="32">
        <v>0.699434</v>
      </c>
      <c r="AE65" s="32">
        <v>0.69948699999999997</v>
      </c>
      <c r="AF65" s="32">
        <v>0.69953500000000002</v>
      </c>
      <c r="AG65" s="32">
        <v>0.699577</v>
      </c>
      <c r="AH65" s="28">
        <v>3.5300000000000002E-4</v>
      </c>
    </row>
    <row r="66" spans="1:36" x14ac:dyDescent="0.25">
      <c r="A66" s="20" t="s">
        <v>239</v>
      </c>
      <c r="B66" s="26" t="s">
        <v>62</v>
      </c>
      <c r="C66" s="32">
        <v>0.31666699999999998</v>
      </c>
      <c r="D66" s="32">
        <v>0.31666699999999998</v>
      </c>
      <c r="E66" s="32">
        <v>0.31666699999999998</v>
      </c>
      <c r="F66" s="32">
        <v>0.31666699999999998</v>
      </c>
      <c r="G66" s="32">
        <v>0.31666699999999998</v>
      </c>
      <c r="H66" s="32">
        <v>0.31666699999999998</v>
      </c>
      <c r="I66" s="32">
        <v>0.31666699999999998</v>
      </c>
      <c r="J66" s="32">
        <v>0.31666699999999998</v>
      </c>
      <c r="K66" s="32">
        <v>0.31666699999999998</v>
      </c>
      <c r="L66" s="32">
        <v>0.31666699999999998</v>
      </c>
      <c r="M66" s="32">
        <v>0.31666699999999998</v>
      </c>
      <c r="N66" s="32">
        <v>0.31666699999999998</v>
      </c>
      <c r="O66" s="32">
        <v>0.31666699999999998</v>
      </c>
      <c r="P66" s="32">
        <v>0.31666699999999998</v>
      </c>
      <c r="Q66" s="32">
        <v>0.31666699999999998</v>
      </c>
      <c r="R66" s="32">
        <v>0.31666699999999998</v>
      </c>
      <c r="S66" s="32">
        <v>0.31666699999999998</v>
      </c>
      <c r="T66" s="32">
        <v>0.31666699999999998</v>
      </c>
      <c r="U66" s="32">
        <v>0.31666699999999998</v>
      </c>
      <c r="V66" s="32">
        <v>0.31666699999999998</v>
      </c>
      <c r="W66" s="32">
        <v>0.31666699999999998</v>
      </c>
      <c r="X66" s="32">
        <v>0.31666699999999998</v>
      </c>
      <c r="Y66" s="32">
        <v>0.31666699999999998</v>
      </c>
      <c r="Z66" s="32">
        <v>0.31666699999999998</v>
      </c>
      <c r="AA66" s="32">
        <v>0.31666699999999998</v>
      </c>
      <c r="AB66" s="32">
        <v>0.31666699999999998</v>
      </c>
      <c r="AC66" s="32">
        <v>0.31666699999999998</v>
      </c>
      <c r="AD66" s="32">
        <v>0.31666699999999998</v>
      </c>
      <c r="AE66" s="32">
        <v>0.31666699999999998</v>
      </c>
      <c r="AF66" s="32">
        <v>0.31666699999999998</v>
      </c>
      <c r="AG66" s="32">
        <v>0.31666699999999998</v>
      </c>
      <c r="AH66" s="28">
        <v>0</v>
      </c>
    </row>
    <row r="68" spans="1:36" ht="15" customHeight="1" x14ac:dyDescent="0.2">
      <c r="B68" s="25" t="s">
        <v>240</v>
      </c>
    </row>
    <row r="69" spans="1:36" ht="15" customHeight="1" x14ac:dyDescent="0.2">
      <c r="B69" s="25" t="s">
        <v>241</v>
      </c>
    </row>
    <row r="70" spans="1:36" ht="15" customHeight="1" x14ac:dyDescent="0.25">
      <c r="A70" s="20" t="s">
        <v>242</v>
      </c>
      <c r="B70" s="26" t="s">
        <v>226</v>
      </c>
      <c r="C70" s="32">
        <v>70.971785999999994</v>
      </c>
      <c r="D70" s="32">
        <v>74.258797000000001</v>
      </c>
      <c r="E70" s="32">
        <v>77.173766999999998</v>
      </c>
      <c r="F70" s="32">
        <v>80.083275</v>
      </c>
      <c r="G70" s="32">
        <v>82.883812000000006</v>
      </c>
      <c r="H70" s="32">
        <v>85.498360000000005</v>
      </c>
      <c r="I70" s="32">
        <v>87.889663999999996</v>
      </c>
      <c r="J70" s="32">
        <v>90.071938000000003</v>
      </c>
      <c r="K70" s="32">
        <v>92.732902999999993</v>
      </c>
      <c r="L70" s="32">
        <v>95.399558999999996</v>
      </c>
      <c r="M70" s="32">
        <v>100.26095599999999</v>
      </c>
      <c r="N70" s="32">
        <v>105.068443</v>
      </c>
      <c r="O70" s="32">
        <v>109.729782</v>
      </c>
      <c r="P70" s="32">
        <v>114.18821699999999</v>
      </c>
      <c r="Q70" s="32">
        <v>118.415131</v>
      </c>
      <c r="R70" s="32">
        <v>122.392563</v>
      </c>
      <c r="S70" s="32">
        <v>126.107384</v>
      </c>
      <c r="T70" s="32">
        <v>129.59187299999999</v>
      </c>
      <c r="U70" s="32">
        <v>132.83873</v>
      </c>
      <c r="V70" s="32">
        <v>135.89059399999999</v>
      </c>
      <c r="W70" s="32">
        <v>139.812332</v>
      </c>
      <c r="X70" s="32">
        <v>143.427032</v>
      </c>
      <c r="Y70" s="32">
        <v>146.739822</v>
      </c>
      <c r="Z70" s="32">
        <v>149.752792</v>
      </c>
      <c r="AA70" s="32">
        <v>152.48902899999999</v>
      </c>
      <c r="AB70" s="32">
        <v>154.965317</v>
      </c>
      <c r="AC70" s="32">
        <v>157.194244</v>
      </c>
      <c r="AD70" s="32">
        <v>159.19783000000001</v>
      </c>
      <c r="AE70" s="32">
        <v>160.988586</v>
      </c>
      <c r="AF70" s="32">
        <v>162.57330300000001</v>
      </c>
      <c r="AG70" s="32">
        <v>163.97959900000001</v>
      </c>
      <c r="AH70" s="28">
        <v>2.8309000000000001E-2</v>
      </c>
    </row>
    <row r="71" spans="1:36" ht="15" customHeight="1" x14ac:dyDescent="0.25">
      <c r="AJ71" s="67" t="s">
        <v>677</v>
      </c>
    </row>
    <row r="72" spans="1:36" ht="15" customHeight="1" x14ac:dyDescent="0.25">
      <c r="B72" s="25" t="s">
        <v>243</v>
      </c>
      <c r="AJ72" s="67" t="s">
        <v>678</v>
      </c>
    </row>
    <row r="73" spans="1:36" ht="15" customHeight="1" x14ac:dyDescent="0.25">
      <c r="A73" s="20" t="s">
        <v>244</v>
      </c>
      <c r="B73" s="26" t="s">
        <v>226</v>
      </c>
      <c r="C73" s="32">
        <v>2.6778110000000002</v>
      </c>
      <c r="D73" s="32">
        <v>2.7068249999999998</v>
      </c>
      <c r="E73" s="32">
        <v>2.7400229999999999</v>
      </c>
      <c r="F73" s="32">
        <v>2.770146</v>
      </c>
      <c r="G73" s="32">
        <v>2.7973439999999998</v>
      </c>
      <c r="H73" s="32">
        <v>2.8217370000000002</v>
      </c>
      <c r="I73" s="32">
        <v>2.8433660000000001</v>
      </c>
      <c r="J73" s="32">
        <v>2.8623859999999999</v>
      </c>
      <c r="K73" s="32">
        <v>2.879292</v>
      </c>
      <c r="L73" s="32">
        <v>2.8942860000000001</v>
      </c>
      <c r="M73" s="32">
        <v>2.9158819999999999</v>
      </c>
      <c r="N73" s="32">
        <v>2.935327</v>
      </c>
      <c r="O73" s="32">
        <v>2.9526180000000002</v>
      </c>
      <c r="P73" s="32">
        <v>2.968194</v>
      </c>
      <c r="Q73" s="32">
        <v>2.9820099999999998</v>
      </c>
      <c r="R73" s="32">
        <v>2.9942489999999999</v>
      </c>
      <c r="S73" s="32">
        <v>3.0050319999999999</v>
      </c>
      <c r="T73" s="32">
        <v>3.0143110000000002</v>
      </c>
      <c r="U73" s="32">
        <v>3.0222380000000002</v>
      </c>
      <c r="V73" s="32">
        <v>3.0291440000000001</v>
      </c>
      <c r="W73" s="32">
        <v>3.0371030000000001</v>
      </c>
      <c r="X73" s="32">
        <v>3.0444499999999999</v>
      </c>
      <c r="Y73" s="32">
        <v>3.0509680000000001</v>
      </c>
      <c r="Z73" s="32">
        <v>3.0566939999999998</v>
      </c>
      <c r="AA73" s="32">
        <v>3.061763</v>
      </c>
      <c r="AB73" s="32">
        <v>3.0662050000000001</v>
      </c>
      <c r="AC73" s="32">
        <v>3.070122</v>
      </c>
      <c r="AD73" s="32">
        <v>3.073572</v>
      </c>
      <c r="AE73" s="32">
        <v>3.0765889999999998</v>
      </c>
      <c r="AF73" s="32">
        <v>3.0792250000000001</v>
      </c>
      <c r="AG73" s="32">
        <v>3.0815030000000001</v>
      </c>
      <c r="AH73" s="28">
        <v>4.692E-3</v>
      </c>
      <c r="AJ73" s="67" t="s">
        <v>679</v>
      </c>
    </row>
    <row r="74" spans="1:36" x14ac:dyDescent="0.25">
      <c r="AJ74" s="67" t="s">
        <v>680</v>
      </c>
    </row>
    <row r="75" spans="1:36" ht="15" customHeight="1" x14ac:dyDescent="0.25">
      <c r="B75" s="25" t="s">
        <v>126</v>
      </c>
      <c r="AJ75" s="67" t="s">
        <v>685</v>
      </c>
    </row>
    <row r="76" spans="1:36" ht="15" customHeight="1" x14ac:dyDescent="0.25">
      <c r="B76" s="25" t="s">
        <v>127</v>
      </c>
      <c r="AJ76" s="67" t="s">
        <v>687</v>
      </c>
    </row>
    <row r="77" spans="1:36" ht="15" customHeight="1" x14ac:dyDescent="0.2">
      <c r="B77" s="25" t="s">
        <v>128</v>
      </c>
    </row>
    <row r="78" spans="1:36" ht="15" customHeight="1" x14ac:dyDescent="0.25">
      <c r="A78" s="20" t="s">
        <v>245</v>
      </c>
      <c r="B78" s="26" t="s">
        <v>246</v>
      </c>
      <c r="C78" s="31">
        <v>1.7117E-2</v>
      </c>
      <c r="D78" s="31">
        <v>1.7117E-2</v>
      </c>
      <c r="E78" s="31">
        <v>1.7117E-2</v>
      </c>
      <c r="F78" s="31">
        <v>1.7117E-2</v>
      </c>
      <c r="G78" s="31">
        <v>1.7117E-2</v>
      </c>
      <c r="H78" s="31">
        <v>1.7117E-2</v>
      </c>
      <c r="I78" s="31">
        <v>1.7117E-2</v>
      </c>
      <c r="J78" s="31">
        <v>1.7117E-2</v>
      </c>
      <c r="K78" s="31">
        <v>1.7117E-2</v>
      </c>
      <c r="L78" s="31">
        <v>1.7117E-2</v>
      </c>
      <c r="M78" s="31">
        <v>1.7117E-2</v>
      </c>
      <c r="N78" s="31">
        <v>1.7117E-2</v>
      </c>
      <c r="O78" s="31">
        <v>1.7117E-2</v>
      </c>
      <c r="P78" s="31">
        <v>1.7117E-2</v>
      </c>
      <c r="Q78" s="31">
        <v>1.7117E-2</v>
      </c>
      <c r="R78" s="31">
        <v>1.7117E-2</v>
      </c>
      <c r="S78" s="31">
        <v>1.7117E-2</v>
      </c>
      <c r="T78" s="31">
        <v>1.7117E-2</v>
      </c>
      <c r="U78" s="31">
        <v>1.7117E-2</v>
      </c>
      <c r="V78" s="31">
        <v>1.7117E-2</v>
      </c>
      <c r="W78" s="31">
        <v>1.7117E-2</v>
      </c>
      <c r="X78" s="31">
        <v>1.7117E-2</v>
      </c>
      <c r="Y78" s="31">
        <v>1.7117E-2</v>
      </c>
      <c r="Z78" s="31">
        <v>1.7117E-2</v>
      </c>
      <c r="AA78" s="31">
        <v>1.7117E-2</v>
      </c>
      <c r="AB78" s="31">
        <v>1.7117E-2</v>
      </c>
      <c r="AC78" s="31">
        <v>1.7117E-2</v>
      </c>
      <c r="AD78" s="31">
        <v>1.7117E-2</v>
      </c>
      <c r="AE78" s="31">
        <v>1.7117E-2</v>
      </c>
      <c r="AF78" s="31">
        <v>1.7117E-2</v>
      </c>
      <c r="AG78" s="31">
        <v>1.7117E-2</v>
      </c>
      <c r="AH78" s="28">
        <v>0</v>
      </c>
    </row>
    <row r="79" spans="1:36" ht="15" customHeight="1" x14ac:dyDescent="0.25">
      <c r="A79" s="20" t="s">
        <v>247</v>
      </c>
      <c r="B79" s="26" t="s">
        <v>248</v>
      </c>
      <c r="C79" s="31">
        <v>1.3771519999999999</v>
      </c>
      <c r="D79" s="31">
        <v>1.4019250000000001</v>
      </c>
      <c r="E79" s="31">
        <v>1.4164019999999999</v>
      </c>
      <c r="F79" s="31">
        <v>1.4328909999999999</v>
      </c>
      <c r="G79" s="31">
        <v>1.4531879999999999</v>
      </c>
      <c r="H79" s="31">
        <v>1.469762</v>
      </c>
      <c r="I79" s="31">
        <v>1.4852510000000001</v>
      </c>
      <c r="J79" s="31">
        <v>1.5036160000000001</v>
      </c>
      <c r="K79" s="31">
        <v>1.5188839999999999</v>
      </c>
      <c r="L79" s="31">
        <v>1.5325880000000001</v>
      </c>
      <c r="M79" s="31">
        <v>1.5458890000000001</v>
      </c>
      <c r="N79" s="31">
        <v>1.5620400000000001</v>
      </c>
      <c r="O79" s="31">
        <v>1.576147</v>
      </c>
      <c r="P79" s="31">
        <v>1.5976330000000001</v>
      </c>
      <c r="Q79" s="31">
        <v>1.6120650000000001</v>
      </c>
      <c r="R79" s="31">
        <v>1.6287229999999999</v>
      </c>
      <c r="S79" s="31">
        <v>1.642487</v>
      </c>
      <c r="T79" s="31">
        <v>1.656058</v>
      </c>
      <c r="U79" s="31">
        <v>1.6693309999999999</v>
      </c>
      <c r="V79" s="31">
        <v>1.682823</v>
      </c>
      <c r="W79" s="31">
        <v>1.697913</v>
      </c>
      <c r="X79" s="31">
        <v>1.7137039999999999</v>
      </c>
      <c r="Y79" s="31">
        <v>1.7312590000000001</v>
      </c>
      <c r="Z79" s="31">
        <v>1.7450859999999999</v>
      </c>
      <c r="AA79" s="31">
        <v>1.7615479999999999</v>
      </c>
      <c r="AB79" s="31">
        <v>1.776035</v>
      </c>
      <c r="AC79" s="31">
        <v>1.7905040000000001</v>
      </c>
      <c r="AD79" s="31">
        <v>1.8077080000000001</v>
      </c>
      <c r="AE79" s="31">
        <v>1.822492</v>
      </c>
      <c r="AF79" s="31">
        <v>1.8373409999999999</v>
      </c>
      <c r="AG79" s="31">
        <v>1.8523069999999999</v>
      </c>
      <c r="AH79" s="28">
        <v>9.9290000000000003E-3</v>
      </c>
    </row>
    <row r="80" spans="1:36" x14ac:dyDescent="0.25">
      <c r="A80" s="20" t="s">
        <v>249</v>
      </c>
      <c r="B80" s="26" t="s">
        <v>133</v>
      </c>
      <c r="C80" s="31">
        <v>15.855377000000001</v>
      </c>
      <c r="D80" s="31">
        <v>18.601106999999999</v>
      </c>
      <c r="E80" s="31">
        <v>20.460981</v>
      </c>
      <c r="F80" s="31">
        <v>21.483484000000001</v>
      </c>
      <c r="G80" s="31">
        <v>22.522703</v>
      </c>
      <c r="H80" s="31">
        <v>24.303801</v>
      </c>
      <c r="I80" s="31">
        <v>25.692965000000001</v>
      </c>
      <c r="J80" s="31">
        <v>27.727333000000002</v>
      </c>
      <c r="K80" s="31">
        <v>28.970452999999999</v>
      </c>
      <c r="L80" s="31">
        <v>30.419027</v>
      </c>
      <c r="M80" s="31">
        <v>31.211359000000002</v>
      </c>
      <c r="N80" s="31">
        <v>32.670254</v>
      </c>
      <c r="O80" s="31">
        <v>33.151218</v>
      </c>
      <c r="P80" s="31">
        <v>34.831493000000002</v>
      </c>
      <c r="Q80" s="31">
        <v>35.619900000000001</v>
      </c>
      <c r="R80" s="31">
        <v>37.394196000000001</v>
      </c>
      <c r="S80" s="31">
        <v>39.220897999999998</v>
      </c>
      <c r="T80" s="31">
        <v>40.426169999999999</v>
      </c>
      <c r="U80" s="31">
        <v>41.678528</v>
      </c>
      <c r="V80" s="31">
        <v>42.961123999999998</v>
      </c>
      <c r="W80" s="31">
        <v>44.494712999999997</v>
      </c>
      <c r="X80" s="31">
        <v>46.094334000000003</v>
      </c>
      <c r="Y80" s="31">
        <v>47.954796000000002</v>
      </c>
      <c r="Z80" s="31">
        <v>48.456595999999998</v>
      </c>
      <c r="AA80" s="31">
        <v>49.990715000000002</v>
      </c>
      <c r="AB80" s="31">
        <v>51.292999000000002</v>
      </c>
      <c r="AC80" s="31">
        <v>52.885100999999999</v>
      </c>
      <c r="AD80" s="31">
        <v>54.616947000000003</v>
      </c>
      <c r="AE80" s="31">
        <v>55.912533000000003</v>
      </c>
      <c r="AF80" s="31">
        <v>56.571514000000001</v>
      </c>
      <c r="AG80" s="31">
        <v>57.291775000000001</v>
      </c>
      <c r="AH80" s="28">
        <v>4.3751999999999999E-2</v>
      </c>
    </row>
    <row r="81" spans="1:34" ht="15" customHeight="1" x14ac:dyDescent="0.25">
      <c r="A81" s="20" t="s">
        <v>250</v>
      </c>
      <c r="B81" s="26" t="s">
        <v>135</v>
      </c>
      <c r="C81" s="31">
        <v>0.55488099999999996</v>
      </c>
      <c r="D81" s="31">
        <v>0.55845900000000004</v>
      </c>
      <c r="E81" s="31">
        <v>0.558612</v>
      </c>
      <c r="F81" s="31">
        <v>0.558612</v>
      </c>
      <c r="G81" s="31">
        <v>0.55934799999999996</v>
      </c>
      <c r="H81" s="31">
        <v>0.56091800000000003</v>
      </c>
      <c r="I81" s="31">
        <v>0.56122099999999997</v>
      </c>
      <c r="J81" s="31">
        <v>0.563029</v>
      </c>
      <c r="K81" s="31">
        <v>0.56333900000000003</v>
      </c>
      <c r="L81" s="31">
        <v>0.56364099999999995</v>
      </c>
      <c r="M81" s="31">
        <v>0.56376400000000004</v>
      </c>
      <c r="N81" s="31">
        <v>0.56437199999999998</v>
      </c>
      <c r="O81" s="31">
        <v>0.56437199999999998</v>
      </c>
      <c r="P81" s="31">
        <v>0.56733199999999995</v>
      </c>
      <c r="Q81" s="31">
        <v>0.56760900000000003</v>
      </c>
      <c r="R81" s="31">
        <v>0.56814699999999996</v>
      </c>
      <c r="S81" s="31">
        <v>0.56814699999999996</v>
      </c>
      <c r="T81" s="31">
        <v>0.56814699999999996</v>
      </c>
      <c r="U81" s="31">
        <v>0.56838699999999998</v>
      </c>
      <c r="V81" s="31">
        <v>0.56838699999999998</v>
      </c>
      <c r="W81" s="31">
        <v>0.56851700000000005</v>
      </c>
      <c r="X81" s="31">
        <v>0.56881499999999996</v>
      </c>
      <c r="Y81" s="31">
        <v>0.57016199999999995</v>
      </c>
      <c r="Z81" s="31">
        <v>0.57016199999999995</v>
      </c>
      <c r="AA81" s="31">
        <v>0.57069499999999995</v>
      </c>
      <c r="AB81" s="31">
        <v>0.57069499999999995</v>
      </c>
      <c r="AC81" s="31">
        <v>0.57073099999999999</v>
      </c>
      <c r="AD81" s="31">
        <v>0.57106400000000002</v>
      </c>
      <c r="AE81" s="31">
        <v>0.57106400000000002</v>
      </c>
      <c r="AF81" s="31">
        <v>0.57106400000000002</v>
      </c>
      <c r="AG81" s="31">
        <v>0.57106400000000002</v>
      </c>
      <c r="AH81" s="28">
        <v>9.59E-4</v>
      </c>
    </row>
    <row r="82" spans="1:34" ht="15" customHeight="1" x14ac:dyDescent="0.25">
      <c r="A82" s="20" t="s">
        <v>251</v>
      </c>
      <c r="B82" s="26" t="s">
        <v>252</v>
      </c>
      <c r="C82" s="31">
        <v>0.52205299999999999</v>
      </c>
      <c r="D82" s="31">
        <v>0.52205299999999999</v>
      </c>
      <c r="E82" s="31">
        <v>0.52205299999999999</v>
      </c>
      <c r="F82" s="31">
        <v>0.52205299999999999</v>
      </c>
      <c r="G82" s="31">
        <v>0.52205299999999999</v>
      </c>
      <c r="H82" s="31">
        <v>0.52205299999999999</v>
      </c>
      <c r="I82" s="31">
        <v>0.52205299999999999</v>
      </c>
      <c r="J82" s="31">
        <v>0.52205299999999999</v>
      </c>
      <c r="K82" s="31">
        <v>0.52205299999999999</v>
      </c>
      <c r="L82" s="31">
        <v>0.52205299999999999</v>
      </c>
      <c r="M82" s="31">
        <v>0.52205299999999999</v>
      </c>
      <c r="N82" s="31">
        <v>0.52205299999999999</v>
      </c>
      <c r="O82" s="31">
        <v>0.52205299999999999</v>
      </c>
      <c r="P82" s="31">
        <v>0.52205299999999999</v>
      </c>
      <c r="Q82" s="31">
        <v>0.52205299999999999</v>
      </c>
      <c r="R82" s="31">
        <v>0.52205299999999999</v>
      </c>
      <c r="S82" s="31">
        <v>0.52205299999999999</v>
      </c>
      <c r="T82" s="31">
        <v>0.52205299999999999</v>
      </c>
      <c r="U82" s="31">
        <v>0.52205299999999999</v>
      </c>
      <c r="V82" s="31">
        <v>0.52205299999999999</v>
      </c>
      <c r="W82" s="31">
        <v>0.52205299999999999</v>
      </c>
      <c r="X82" s="31">
        <v>0.52205299999999999</v>
      </c>
      <c r="Y82" s="31">
        <v>0.52205299999999999</v>
      </c>
      <c r="Z82" s="31">
        <v>0.52205299999999999</v>
      </c>
      <c r="AA82" s="31">
        <v>0.52205299999999999</v>
      </c>
      <c r="AB82" s="31">
        <v>0.52205299999999999</v>
      </c>
      <c r="AC82" s="31">
        <v>0.52205299999999999</v>
      </c>
      <c r="AD82" s="31">
        <v>0.52205299999999999</v>
      </c>
      <c r="AE82" s="31">
        <v>0.52205299999999999</v>
      </c>
      <c r="AF82" s="31">
        <v>0.52205299999999999</v>
      </c>
      <c r="AG82" s="31">
        <v>0.52205299999999999</v>
      </c>
      <c r="AH82" s="28">
        <v>0</v>
      </c>
    </row>
    <row r="83" spans="1:34" ht="15" customHeight="1" x14ac:dyDescent="0.25">
      <c r="A83" s="20" t="s">
        <v>253</v>
      </c>
      <c r="B83" s="26" t="s">
        <v>137</v>
      </c>
      <c r="C83" s="31">
        <v>18.32658</v>
      </c>
      <c r="D83" s="31">
        <v>21.100660000000001</v>
      </c>
      <c r="E83" s="31">
        <v>22.975162999999998</v>
      </c>
      <c r="F83" s="31">
        <v>24.014154000000001</v>
      </c>
      <c r="G83" s="31">
        <v>25.074407999999998</v>
      </c>
      <c r="H83" s="31">
        <v>26.873650000000001</v>
      </c>
      <c r="I83" s="31">
        <v>28.278604999999999</v>
      </c>
      <c r="J83" s="31">
        <v>30.333147</v>
      </c>
      <c r="K83" s="31">
        <v>31.591846</v>
      </c>
      <c r="L83" s="31">
        <v>33.054428000000001</v>
      </c>
      <c r="M83" s="31">
        <v>33.86018</v>
      </c>
      <c r="N83" s="31">
        <v>35.335838000000003</v>
      </c>
      <c r="O83" s="31">
        <v>35.830910000000003</v>
      </c>
      <c r="P83" s="31">
        <v>37.535629</v>
      </c>
      <c r="Q83" s="31">
        <v>38.338740999999999</v>
      </c>
      <c r="R83" s="31">
        <v>40.130234000000002</v>
      </c>
      <c r="S83" s="31">
        <v>41.970699000000003</v>
      </c>
      <c r="T83" s="31">
        <v>43.189545000000003</v>
      </c>
      <c r="U83" s="31">
        <v>44.455413999999998</v>
      </c>
      <c r="V83" s="31">
        <v>45.751503</v>
      </c>
      <c r="W83" s="31">
        <v>47.300311999999998</v>
      </c>
      <c r="X83" s="31">
        <v>48.916018999999999</v>
      </c>
      <c r="Y83" s="31">
        <v>50.795386999999998</v>
      </c>
      <c r="Z83" s="31">
        <v>51.311016000000002</v>
      </c>
      <c r="AA83" s="31">
        <v>52.862124999999999</v>
      </c>
      <c r="AB83" s="31">
        <v>54.178897999999997</v>
      </c>
      <c r="AC83" s="31">
        <v>55.785507000000003</v>
      </c>
      <c r="AD83" s="31">
        <v>57.534889</v>
      </c>
      <c r="AE83" s="31">
        <v>58.845256999999997</v>
      </c>
      <c r="AF83" s="31">
        <v>59.519089000000001</v>
      </c>
      <c r="AG83" s="31">
        <v>60.254314000000001</v>
      </c>
      <c r="AH83" s="28">
        <v>4.0472000000000001E-2</v>
      </c>
    </row>
    <row r="84" spans="1:34" ht="15" customHeight="1" x14ac:dyDescent="0.2">
      <c r="B84" s="25" t="s">
        <v>138</v>
      </c>
    </row>
    <row r="85" spans="1:34" x14ac:dyDescent="0.25">
      <c r="A85" s="20" t="s">
        <v>254</v>
      </c>
      <c r="B85" s="26" t="s">
        <v>246</v>
      </c>
      <c r="C85" s="31">
        <v>0.11938799999999999</v>
      </c>
      <c r="D85" s="31">
        <v>0.11938799999999999</v>
      </c>
      <c r="E85" s="31">
        <v>0.11938799999999999</v>
      </c>
      <c r="F85" s="31">
        <v>0.11938799999999999</v>
      </c>
      <c r="G85" s="31">
        <v>0.11938799999999999</v>
      </c>
      <c r="H85" s="31">
        <v>0.11938799999999999</v>
      </c>
      <c r="I85" s="31">
        <v>0.11938799999999999</v>
      </c>
      <c r="J85" s="31">
        <v>0.11938799999999999</v>
      </c>
      <c r="K85" s="31">
        <v>0.11938799999999999</v>
      </c>
      <c r="L85" s="31">
        <v>0.11938799999999999</v>
      </c>
      <c r="M85" s="31">
        <v>0.11938799999999999</v>
      </c>
      <c r="N85" s="31">
        <v>0.11938799999999999</v>
      </c>
      <c r="O85" s="31">
        <v>0.11938799999999999</v>
      </c>
      <c r="P85" s="31">
        <v>0.11938799999999999</v>
      </c>
      <c r="Q85" s="31">
        <v>0.11938799999999999</v>
      </c>
      <c r="R85" s="31">
        <v>0.11938799999999999</v>
      </c>
      <c r="S85" s="31">
        <v>0.11938799999999999</v>
      </c>
      <c r="T85" s="31">
        <v>0.11938799999999999</v>
      </c>
      <c r="U85" s="31">
        <v>0.11938799999999999</v>
      </c>
      <c r="V85" s="31">
        <v>0.11938799999999999</v>
      </c>
      <c r="W85" s="31">
        <v>0.11938799999999999</v>
      </c>
      <c r="X85" s="31">
        <v>0.11938799999999999</v>
      </c>
      <c r="Y85" s="31">
        <v>0.11938799999999999</v>
      </c>
      <c r="Z85" s="31">
        <v>0.11938799999999999</v>
      </c>
      <c r="AA85" s="31">
        <v>0.11938799999999999</v>
      </c>
      <c r="AB85" s="31">
        <v>0.11938799999999999</v>
      </c>
      <c r="AC85" s="31">
        <v>0.11938799999999999</v>
      </c>
      <c r="AD85" s="31">
        <v>0.11938799999999999</v>
      </c>
      <c r="AE85" s="31">
        <v>0.11938799999999999</v>
      </c>
      <c r="AF85" s="31">
        <v>0.11938799999999999</v>
      </c>
      <c r="AG85" s="31">
        <v>0.11938799999999999</v>
      </c>
      <c r="AH85" s="28">
        <v>0</v>
      </c>
    </row>
    <row r="86" spans="1:34" ht="15" customHeight="1" x14ac:dyDescent="0.25">
      <c r="A86" s="20" t="s">
        <v>255</v>
      </c>
      <c r="B86" s="26" t="s">
        <v>248</v>
      </c>
      <c r="C86" s="31">
        <v>9.6056340000000002</v>
      </c>
      <c r="D86" s="31">
        <v>9.7784309999999994</v>
      </c>
      <c r="E86" s="31">
        <v>9.8794020000000007</v>
      </c>
      <c r="F86" s="31">
        <v>9.9944129999999998</v>
      </c>
      <c r="G86" s="31">
        <v>10.135984000000001</v>
      </c>
      <c r="H86" s="31">
        <v>10.251592</v>
      </c>
      <c r="I86" s="31">
        <v>10.359624999999999</v>
      </c>
      <c r="J86" s="31">
        <v>10.487726</v>
      </c>
      <c r="K86" s="31">
        <v>10.594213</v>
      </c>
      <c r="L86" s="31">
        <v>10.689804000000001</v>
      </c>
      <c r="M86" s="31">
        <v>10.782572</v>
      </c>
      <c r="N86" s="31">
        <v>10.895231000000001</v>
      </c>
      <c r="O86" s="31">
        <v>10.993627</v>
      </c>
      <c r="P86" s="31">
        <v>11.143488</v>
      </c>
      <c r="Q86" s="31">
        <v>11.244154</v>
      </c>
      <c r="R86" s="31">
        <v>11.360341999999999</v>
      </c>
      <c r="S86" s="31">
        <v>11.456346</v>
      </c>
      <c r="T86" s="31">
        <v>11.551003</v>
      </c>
      <c r="U86" s="31">
        <v>11.643580999999999</v>
      </c>
      <c r="V86" s="31">
        <v>11.737689</v>
      </c>
      <c r="W86" s="31">
        <v>11.842943999999999</v>
      </c>
      <c r="X86" s="31">
        <v>11.953085</v>
      </c>
      <c r="Y86" s="31">
        <v>12.075528</v>
      </c>
      <c r="Z86" s="31">
        <v>12.17197</v>
      </c>
      <c r="AA86" s="31">
        <v>12.286796000000001</v>
      </c>
      <c r="AB86" s="31">
        <v>12.387840000000001</v>
      </c>
      <c r="AC86" s="31">
        <v>12.488765000000001</v>
      </c>
      <c r="AD86" s="31">
        <v>12.608764000000001</v>
      </c>
      <c r="AE86" s="31">
        <v>12.711879</v>
      </c>
      <c r="AF86" s="31">
        <v>12.815448</v>
      </c>
      <c r="AG86" s="31">
        <v>12.919835000000001</v>
      </c>
      <c r="AH86" s="28">
        <v>9.9290000000000003E-3</v>
      </c>
    </row>
    <row r="87" spans="1:34" ht="15" customHeight="1" x14ac:dyDescent="0.25">
      <c r="A87" s="20" t="s">
        <v>256</v>
      </c>
      <c r="B87" s="26" t="s">
        <v>133</v>
      </c>
      <c r="C87" s="31">
        <v>20.024660000000001</v>
      </c>
      <c r="D87" s="31">
        <v>23.492502000000002</v>
      </c>
      <c r="E87" s="31">
        <v>25.841436000000002</v>
      </c>
      <c r="F87" s="31">
        <v>27.132784000000001</v>
      </c>
      <c r="G87" s="31">
        <v>28.385874000000001</v>
      </c>
      <c r="H87" s="31">
        <v>30.614397</v>
      </c>
      <c r="I87" s="31">
        <v>32.426521000000001</v>
      </c>
      <c r="J87" s="31">
        <v>34.945670999999997</v>
      </c>
      <c r="K87" s="31">
        <v>36.501389000000003</v>
      </c>
      <c r="L87" s="31">
        <v>38.342990999999998</v>
      </c>
      <c r="M87" s="31">
        <v>39.424553000000003</v>
      </c>
      <c r="N87" s="31">
        <v>41.282173</v>
      </c>
      <c r="O87" s="31">
        <v>41.962600999999999</v>
      </c>
      <c r="P87" s="31">
        <v>43.980904000000002</v>
      </c>
      <c r="Q87" s="31">
        <v>44.997517000000002</v>
      </c>
      <c r="R87" s="31">
        <v>47.240940000000002</v>
      </c>
      <c r="S87" s="31">
        <v>49.585445</v>
      </c>
      <c r="T87" s="31">
        <v>51.129215000000002</v>
      </c>
      <c r="U87" s="31">
        <v>52.744492000000001</v>
      </c>
      <c r="V87" s="31">
        <v>54.362606</v>
      </c>
      <c r="W87" s="31">
        <v>56.285446</v>
      </c>
      <c r="X87" s="31">
        <v>58.269688000000002</v>
      </c>
      <c r="Y87" s="31">
        <v>60.574638</v>
      </c>
      <c r="Z87" s="31">
        <v>61.263443000000002</v>
      </c>
      <c r="AA87" s="31">
        <v>63.170237999999998</v>
      </c>
      <c r="AB87" s="31">
        <v>64.836776999999998</v>
      </c>
      <c r="AC87" s="31">
        <v>66.914565999999994</v>
      </c>
      <c r="AD87" s="31">
        <v>69.038596999999996</v>
      </c>
      <c r="AE87" s="31">
        <v>70.681128999999999</v>
      </c>
      <c r="AF87" s="31">
        <v>71.565635999999998</v>
      </c>
      <c r="AG87" s="31">
        <v>72.495261999999997</v>
      </c>
      <c r="AH87" s="28">
        <v>4.3818000000000003E-2</v>
      </c>
    </row>
    <row r="88" spans="1:34" ht="15" customHeight="1" x14ac:dyDescent="0.25">
      <c r="A88" s="20" t="s">
        <v>257</v>
      </c>
      <c r="B88" s="26" t="s">
        <v>135</v>
      </c>
      <c r="C88" s="31">
        <v>0.75530799999999998</v>
      </c>
      <c r="D88" s="31">
        <v>0.76122699999999999</v>
      </c>
      <c r="E88" s="31">
        <v>0.76148400000000005</v>
      </c>
      <c r="F88" s="31">
        <v>0.76148400000000005</v>
      </c>
      <c r="G88" s="31">
        <v>0.76272300000000004</v>
      </c>
      <c r="H88" s="31">
        <v>0.76531000000000005</v>
      </c>
      <c r="I88" s="31">
        <v>0.76576500000000003</v>
      </c>
      <c r="J88" s="31">
        <v>0.76880199999999999</v>
      </c>
      <c r="K88" s="31">
        <v>0.76930799999999999</v>
      </c>
      <c r="L88" s="31">
        <v>0.76980999999999999</v>
      </c>
      <c r="M88" s="31">
        <v>0.76996200000000004</v>
      </c>
      <c r="N88" s="31">
        <v>0.77093999999999996</v>
      </c>
      <c r="O88" s="31">
        <v>0.77093999999999996</v>
      </c>
      <c r="P88" s="31">
        <v>0.77593100000000004</v>
      </c>
      <c r="Q88" s="31">
        <v>0.77638300000000005</v>
      </c>
      <c r="R88" s="31">
        <v>0.77729300000000001</v>
      </c>
      <c r="S88" s="31">
        <v>0.77729300000000001</v>
      </c>
      <c r="T88" s="31">
        <v>0.77729300000000001</v>
      </c>
      <c r="U88" s="31">
        <v>0.77769999999999995</v>
      </c>
      <c r="V88" s="31">
        <v>0.77769999999999995</v>
      </c>
      <c r="W88" s="31">
        <v>0.77791999999999994</v>
      </c>
      <c r="X88" s="31">
        <v>0.77842500000000003</v>
      </c>
      <c r="Y88" s="31">
        <v>0.780694</v>
      </c>
      <c r="Z88" s="31">
        <v>0.780694</v>
      </c>
      <c r="AA88" s="31">
        <v>0.78159900000000004</v>
      </c>
      <c r="AB88" s="31">
        <v>0.78159900000000004</v>
      </c>
      <c r="AC88" s="31">
        <v>0.78164500000000003</v>
      </c>
      <c r="AD88" s="31">
        <v>0.78220999999999996</v>
      </c>
      <c r="AE88" s="31">
        <v>0.78220999999999996</v>
      </c>
      <c r="AF88" s="31">
        <v>0.78220999999999996</v>
      </c>
      <c r="AG88" s="31">
        <v>0.78220999999999996</v>
      </c>
      <c r="AH88" s="28">
        <v>1.1670000000000001E-3</v>
      </c>
    </row>
    <row r="89" spans="1:34" x14ac:dyDescent="0.25">
      <c r="A89" s="20" t="s">
        <v>258</v>
      </c>
      <c r="B89" s="26" t="s">
        <v>252</v>
      </c>
      <c r="C89" s="31">
        <v>3.7357119999999999</v>
      </c>
      <c r="D89" s="31">
        <v>3.7357119999999999</v>
      </c>
      <c r="E89" s="31">
        <v>3.7357119999999999</v>
      </c>
      <c r="F89" s="31">
        <v>3.7357119999999999</v>
      </c>
      <c r="G89" s="31">
        <v>3.7357119999999999</v>
      </c>
      <c r="H89" s="31">
        <v>3.7357119999999999</v>
      </c>
      <c r="I89" s="31">
        <v>3.7357119999999999</v>
      </c>
      <c r="J89" s="31">
        <v>3.7357119999999999</v>
      </c>
      <c r="K89" s="31">
        <v>3.7357119999999999</v>
      </c>
      <c r="L89" s="31">
        <v>3.7357119999999999</v>
      </c>
      <c r="M89" s="31">
        <v>3.7357119999999999</v>
      </c>
      <c r="N89" s="31">
        <v>3.7357119999999999</v>
      </c>
      <c r="O89" s="31">
        <v>3.7357119999999999</v>
      </c>
      <c r="P89" s="31">
        <v>3.7357119999999999</v>
      </c>
      <c r="Q89" s="31">
        <v>3.7357119999999999</v>
      </c>
      <c r="R89" s="31">
        <v>3.7357119999999999</v>
      </c>
      <c r="S89" s="31">
        <v>3.7357119999999999</v>
      </c>
      <c r="T89" s="31">
        <v>3.7357119999999999</v>
      </c>
      <c r="U89" s="31">
        <v>3.7357119999999999</v>
      </c>
      <c r="V89" s="31">
        <v>3.7357119999999999</v>
      </c>
      <c r="W89" s="31">
        <v>3.7357119999999999</v>
      </c>
      <c r="X89" s="31">
        <v>3.7357119999999999</v>
      </c>
      <c r="Y89" s="31">
        <v>3.7357119999999999</v>
      </c>
      <c r="Z89" s="31">
        <v>3.7357119999999999</v>
      </c>
      <c r="AA89" s="31">
        <v>3.7357119999999999</v>
      </c>
      <c r="AB89" s="31">
        <v>3.7357119999999999</v>
      </c>
      <c r="AC89" s="31">
        <v>3.7357119999999999</v>
      </c>
      <c r="AD89" s="31">
        <v>3.7357119999999999</v>
      </c>
      <c r="AE89" s="31">
        <v>3.7357119999999999</v>
      </c>
      <c r="AF89" s="31">
        <v>3.7357119999999999</v>
      </c>
      <c r="AG89" s="31">
        <v>3.7357119999999999</v>
      </c>
      <c r="AH89" s="28">
        <v>0</v>
      </c>
    </row>
    <row r="90" spans="1:34" ht="15" customHeight="1" x14ac:dyDescent="0.25">
      <c r="A90" s="20" t="s">
        <v>259</v>
      </c>
      <c r="B90" s="26" t="s">
        <v>137</v>
      </c>
      <c r="C90" s="31">
        <v>34.240704000000001</v>
      </c>
      <c r="D90" s="31">
        <v>37.887259999999998</v>
      </c>
      <c r="E90" s="31">
        <v>40.337420999999999</v>
      </c>
      <c r="F90" s="31">
        <v>41.743782000000003</v>
      </c>
      <c r="G90" s="31">
        <v>43.139682999999998</v>
      </c>
      <c r="H90" s="31">
        <v>45.486401000000001</v>
      </c>
      <c r="I90" s="31">
        <v>47.407012999999999</v>
      </c>
      <c r="J90" s="31">
        <v>50.057304000000002</v>
      </c>
      <c r="K90" s="31">
        <v>51.720008999999997</v>
      </c>
      <c r="L90" s="31">
        <v>53.657707000000002</v>
      </c>
      <c r="M90" s="31">
        <v>54.832191000000002</v>
      </c>
      <c r="N90" s="31">
        <v>56.803443999999999</v>
      </c>
      <c r="O90" s="31">
        <v>57.582267999999999</v>
      </c>
      <c r="P90" s="31">
        <v>59.755428000000002</v>
      </c>
      <c r="Q90" s="31">
        <v>60.873157999999997</v>
      </c>
      <c r="R90" s="31">
        <v>63.233680999999997</v>
      </c>
      <c r="S90" s="31">
        <v>65.674187000000003</v>
      </c>
      <c r="T90" s="31">
        <v>67.312613999999996</v>
      </c>
      <c r="U90" s="31">
        <v>69.020874000000006</v>
      </c>
      <c r="V90" s="31">
        <v>70.733092999999997</v>
      </c>
      <c r="W90" s="31">
        <v>72.761414000000002</v>
      </c>
      <c r="X90" s="31">
        <v>74.856300000000005</v>
      </c>
      <c r="Y90" s="31">
        <v>77.285956999999996</v>
      </c>
      <c r="Z90" s="31">
        <v>78.071205000000006</v>
      </c>
      <c r="AA90" s="31">
        <v>80.093734999999995</v>
      </c>
      <c r="AB90" s="31">
        <v>81.861320000000006</v>
      </c>
      <c r="AC90" s="31">
        <v>84.040076999999997</v>
      </c>
      <c r="AD90" s="31">
        <v>86.284667999999996</v>
      </c>
      <c r="AE90" s="31">
        <v>88.030319000000006</v>
      </c>
      <c r="AF90" s="31">
        <v>89.018394000000001</v>
      </c>
      <c r="AG90" s="31">
        <v>90.052406000000005</v>
      </c>
      <c r="AH90" s="28">
        <v>3.2758000000000002E-2</v>
      </c>
    </row>
    <row r="91" spans="1:34" ht="15" customHeight="1" x14ac:dyDescent="0.2">
      <c r="B91" s="25" t="s">
        <v>143</v>
      </c>
    </row>
    <row r="92" spans="1:34" ht="15" customHeight="1" x14ac:dyDescent="0.25">
      <c r="A92" s="20" t="s">
        <v>260</v>
      </c>
      <c r="B92" s="26" t="s">
        <v>145</v>
      </c>
      <c r="C92" s="31">
        <v>8.2284749999999995</v>
      </c>
      <c r="D92" s="31">
        <v>8.350225</v>
      </c>
      <c r="E92" s="31">
        <v>8.4434149999999999</v>
      </c>
      <c r="F92" s="31">
        <v>8.5422469999999997</v>
      </c>
      <c r="G92" s="31">
        <v>8.6425630000000009</v>
      </c>
      <c r="H92" s="31">
        <v>8.7409149999999993</v>
      </c>
      <c r="I92" s="31">
        <v>8.8379689999999993</v>
      </c>
      <c r="J92" s="31">
        <v>8.9350760000000005</v>
      </c>
      <c r="K92" s="31">
        <v>9.0297429999999999</v>
      </c>
      <c r="L92" s="31">
        <v>9.1226160000000007</v>
      </c>
      <c r="M92" s="31">
        <v>9.2151329999999998</v>
      </c>
      <c r="N92" s="31">
        <v>9.3099050000000005</v>
      </c>
      <c r="O92" s="31">
        <v>9.4069120000000002</v>
      </c>
      <c r="P92" s="31">
        <v>9.5066240000000004</v>
      </c>
      <c r="Q92" s="31">
        <v>9.6050769999999996</v>
      </c>
      <c r="R92" s="31">
        <v>9.7033620000000003</v>
      </c>
      <c r="S92" s="31">
        <v>9.7981990000000003</v>
      </c>
      <c r="T92" s="31">
        <v>9.8906969999999994</v>
      </c>
      <c r="U92" s="31">
        <v>9.9822019999999991</v>
      </c>
      <c r="V92" s="31">
        <v>10.073724</v>
      </c>
      <c r="W92" s="31">
        <v>10.166318</v>
      </c>
      <c r="X92" s="31">
        <v>10.260301</v>
      </c>
      <c r="Y92" s="31">
        <v>10.356422</v>
      </c>
      <c r="Z92" s="31">
        <v>10.452292</v>
      </c>
      <c r="AA92" s="31">
        <v>10.550082</v>
      </c>
      <c r="AB92" s="31">
        <v>10.649074000000001</v>
      </c>
      <c r="AC92" s="31">
        <v>10.748946999999999</v>
      </c>
      <c r="AD92" s="31">
        <v>10.849815</v>
      </c>
      <c r="AE92" s="31">
        <v>10.951261000000001</v>
      </c>
      <c r="AF92" s="31">
        <v>11.053851</v>
      </c>
      <c r="AG92" s="31">
        <v>11.156786</v>
      </c>
      <c r="AH92" s="28">
        <v>1.0200000000000001E-2</v>
      </c>
    </row>
    <row r="93" spans="1:34" ht="15" customHeight="1" x14ac:dyDescent="0.25">
      <c r="A93" s="20" t="s">
        <v>261</v>
      </c>
      <c r="B93" s="26" t="s">
        <v>147</v>
      </c>
      <c r="C93" s="31">
        <v>26.012225999999998</v>
      </c>
      <c r="D93" s="31">
        <v>29.537034999999999</v>
      </c>
      <c r="E93" s="31">
        <v>31.894006999999998</v>
      </c>
      <c r="F93" s="31">
        <v>33.201534000000002</v>
      </c>
      <c r="G93" s="31">
        <v>34.497115999999998</v>
      </c>
      <c r="H93" s="31">
        <v>36.745483</v>
      </c>
      <c r="I93" s="31">
        <v>38.569042000000003</v>
      </c>
      <c r="J93" s="31">
        <v>41.122227000000002</v>
      </c>
      <c r="K93" s="31">
        <v>42.690266000000001</v>
      </c>
      <c r="L93" s="31">
        <v>44.535091000000001</v>
      </c>
      <c r="M93" s="31">
        <v>45.617058</v>
      </c>
      <c r="N93" s="31">
        <v>47.493538000000001</v>
      </c>
      <c r="O93" s="31">
        <v>48.175358000000003</v>
      </c>
      <c r="P93" s="31">
        <v>50.248801999999998</v>
      </c>
      <c r="Q93" s="31">
        <v>51.268073999999999</v>
      </c>
      <c r="R93" s="31">
        <v>53.530315000000002</v>
      </c>
      <c r="S93" s="31">
        <v>55.875984000000003</v>
      </c>
      <c r="T93" s="31">
        <v>57.421917000000001</v>
      </c>
      <c r="U93" s="31">
        <v>59.038670000000003</v>
      </c>
      <c r="V93" s="31">
        <v>60.659370000000003</v>
      </c>
      <c r="W93" s="31">
        <v>62.595092999999999</v>
      </c>
      <c r="X93" s="31">
        <v>64.595993000000007</v>
      </c>
      <c r="Y93" s="31">
        <v>66.929542999999995</v>
      </c>
      <c r="Z93" s="31">
        <v>67.618919000000005</v>
      </c>
      <c r="AA93" s="31">
        <v>69.543648000000005</v>
      </c>
      <c r="AB93" s="31">
        <v>71.212242000000003</v>
      </c>
      <c r="AC93" s="31">
        <v>73.291122000000001</v>
      </c>
      <c r="AD93" s="31">
        <v>75.434853000000004</v>
      </c>
      <c r="AE93" s="31">
        <v>77.079063000000005</v>
      </c>
      <c r="AF93" s="31">
        <v>77.964539000000002</v>
      </c>
      <c r="AG93" s="31">
        <v>78.895622000000003</v>
      </c>
      <c r="AH93" s="28">
        <v>3.7678000000000003E-2</v>
      </c>
    </row>
    <row r="94" spans="1:34" ht="15" customHeight="1" x14ac:dyDescent="0.2">
      <c r="B94" s="25" t="s">
        <v>148</v>
      </c>
    </row>
    <row r="95" spans="1:34" ht="15" customHeight="1" x14ac:dyDescent="0.25">
      <c r="A95" s="20" t="s">
        <v>262</v>
      </c>
      <c r="B95" s="26" t="s">
        <v>246</v>
      </c>
      <c r="C95" s="32">
        <v>1.23607</v>
      </c>
      <c r="D95" s="32">
        <v>1.23607</v>
      </c>
      <c r="E95" s="32">
        <v>1.23607</v>
      </c>
      <c r="F95" s="32">
        <v>1.23607</v>
      </c>
      <c r="G95" s="32">
        <v>1.23607</v>
      </c>
      <c r="H95" s="32">
        <v>1.23607</v>
      </c>
      <c r="I95" s="32">
        <v>1.23607</v>
      </c>
      <c r="J95" s="32">
        <v>1.23607</v>
      </c>
      <c r="K95" s="32">
        <v>1.23607</v>
      </c>
      <c r="L95" s="32">
        <v>1.23607</v>
      </c>
      <c r="M95" s="32">
        <v>1.23607</v>
      </c>
      <c r="N95" s="32">
        <v>1.23607</v>
      </c>
      <c r="O95" s="32">
        <v>1.23607</v>
      </c>
      <c r="P95" s="32">
        <v>1.23607</v>
      </c>
      <c r="Q95" s="32">
        <v>1.23607</v>
      </c>
      <c r="R95" s="32">
        <v>1.23607</v>
      </c>
      <c r="S95" s="32">
        <v>1.23607</v>
      </c>
      <c r="T95" s="32">
        <v>1.23607</v>
      </c>
      <c r="U95" s="32">
        <v>1.23607</v>
      </c>
      <c r="V95" s="32">
        <v>1.23607</v>
      </c>
      <c r="W95" s="32">
        <v>1.23607</v>
      </c>
      <c r="X95" s="32">
        <v>1.23607</v>
      </c>
      <c r="Y95" s="32">
        <v>1.23607</v>
      </c>
      <c r="Z95" s="32">
        <v>1.23607</v>
      </c>
      <c r="AA95" s="32">
        <v>1.23607</v>
      </c>
      <c r="AB95" s="32">
        <v>1.23607</v>
      </c>
      <c r="AC95" s="32">
        <v>1.23607</v>
      </c>
      <c r="AD95" s="32">
        <v>1.23607</v>
      </c>
      <c r="AE95" s="32">
        <v>1.23607</v>
      </c>
      <c r="AF95" s="32">
        <v>1.23607</v>
      </c>
      <c r="AG95" s="32">
        <v>1.23607</v>
      </c>
      <c r="AH95" s="28">
        <v>0</v>
      </c>
    </row>
    <row r="96" spans="1:34" ht="15" customHeight="1" x14ac:dyDescent="0.25">
      <c r="A96" s="20" t="s">
        <v>263</v>
      </c>
      <c r="B96" s="26" t="s">
        <v>248</v>
      </c>
      <c r="C96" s="32">
        <v>105.194168</v>
      </c>
      <c r="D96" s="32">
        <v>106.936256</v>
      </c>
      <c r="E96" s="32">
        <v>107.914413</v>
      </c>
      <c r="F96" s="32">
        <v>109.09198000000001</v>
      </c>
      <c r="G96" s="32">
        <v>110.605721</v>
      </c>
      <c r="H96" s="32">
        <v>111.83878300000001</v>
      </c>
      <c r="I96" s="32">
        <v>113.000778</v>
      </c>
      <c r="J96" s="32">
        <v>114.405777</v>
      </c>
      <c r="K96" s="32">
        <v>115.567581</v>
      </c>
      <c r="L96" s="32">
        <v>116.608192</v>
      </c>
      <c r="M96" s="32">
        <v>117.620102</v>
      </c>
      <c r="N96" s="32">
        <v>118.856285</v>
      </c>
      <c r="O96" s="32">
        <v>119.92714700000001</v>
      </c>
      <c r="P96" s="32">
        <v>121.58168000000001</v>
      </c>
      <c r="Q96" s="32">
        <v>122.670708</v>
      </c>
      <c r="R96" s="32">
        <v>123.93306</v>
      </c>
      <c r="S96" s="32">
        <v>124.96534699999999</v>
      </c>
      <c r="T96" s="32">
        <v>125.980293</v>
      </c>
      <c r="U96" s="32">
        <v>126.968948</v>
      </c>
      <c r="V96" s="32">
        <v>127.971451</v>
      </c>
      <c r="W96" s="32">
        <v>129.095001</v>
      </c>
      <c r="X96" s="32">
        <v>130.27217099999999</v>
      </c>
      <c r="Y96" s="32">
        <v>131.585724</v>
      </c>
      <c r="Z96" s="32">
        <v>132.608856</v>
      </c>
      <c r="AA96" s="32">
        <v>133.83577</v>
      </c>
      <c r="AB96" s="32">
        <v>134.90817300000001</v>
      </c>
      <c r="AC96" s="32">
        <v>135.978577</v>
      </c>
      <c r="AD96" s="32">
        <v>137.26052899999999</v>
      </c>
      <c r="AE96" s="32">
        <v>138.354568</v>
      </c>
      <c r="AF96" s="32">
        <v>139.45347599999999</v>
      </c>
      <c r="AG96" s="32">
        <v>140.561218</v>
      </c>
      <c r="AH96" s="28">
        <v>9.7079999999999996E-3</v>
      </c>
    </row>
    <row r="97" spans="1:34" x14ac:dyDescent="0.25">
      <c r="A97" s="20" t="s">
        <v>264</v>
      </c>
      <c r="B97" s="26" t="s">
        <v>133</v>
      </c>
      <c r="C97" s="32">
        <v>165.56025700000001</v>
      </c>
      <c r="D97" s="32">
        <v>194.460419</v>
      </c>
      <c r="E97" s="32">
        <v>213.750778</v>
      </c>
      <c r="F97" s="32">
        <v>222.12846400000001</v>
      </c>
      <c r="G97" s="32">
        <v>231.03973400000001</v>
      </c>
      <c r="H97" s="32">
        <v>245.74906899999999</v>
      </c>
      <c r="I97" s="32">
        <v>258.031158</v>
      </c>
      <c r="J97" s="32">
        <v>277.77172899999999</v>
      </c>
      <c r="K97" s="32">
        <v>289.91296399999999</v>
      </c>
      <c r="L97" s="32">
        <v>304.317566</v>
      </c>
      <c r="M97" s="32">
        <v>314.56015000000002</v>
      </c>
      <c r="N97" s="32">
        <v>329.59344499999997</v>
      </c>
      <c r="O97" s="32">
        <v>334.58599900000002</v>
      </c>
      <c r="P97" s="32">
        <v>349.84039300000001</v>
      </c>
      <c r="Q97" s="32">
        <v>357.21130399999998</v>
      </c>
      <c r="R97" s="32">
        <v>375.05963100000002</v>
      </c>
      <c r="S97" s="32">
        <v>393.752747</v>
      </c>
      <c r="T97" s="32">
        <v>407.36047400000001</v>
      </c>
      <c r="U97" s="32">
        <v>418.62823500000002</v>
      </c>
      <c r="V97" s="32">
        <v>431.76135299999999</v>
      </c>
      <c r="W97" s="32">
        <v>446.95202599999999</v>
      </c>
      <c r="X97" s="32">
        <v>462.28320300000001</v>
      </c>
      <c r="Y97" s="32">
        <v>480.16101099999997</v>
      </c>
      <c r="Z97" s="32">
        <v>485.18511999999998</v>
      </c>
      <c r="AA97" s="32">
        <v>499.39056399999998</v>
      </c>
      <c r="AB97" s="32">
        <v>510.57971199999997</v>
      </c>
      <c r="AC97" s="32">
        <v>525.415527</v>
      </c>
      <c r="AD97" s="32">
        <v>541.33074999999997</v>
      </c>
      <c r="AE97" s="32">
        <v>552.23278800000003</v>
      </c>
      <c r="AF97" s="32">
        <v>556.29620399999999</v>
      </c>
      <c r="AG97" s="32">
        <v>562.192139</v>
      </c>
      <c r="AH97" s="28">
        <v>4.1591999999999997E-2</v>
      </c>
    </row>
    <row r="98" spans="1:34" ht="15" customHeight="1" x14ac:dyDescent="0.25">
      <c r="A98" s="20" t="s">
        <v>265</v>
      </c>
      <c r="B98" s="26" t="s">
        <v>135</v>
      </c>
      <c r="C98" s="32">
        <v>6.8905570000000003</v>
      </c>
      <c r="D98" s="32">
        <v>6.9805739999999998</v>
      </c>
      <c r="E98" s="32">
        <v>6.9672780000000003</v>
      </c>
      <c r="F98" s="32">
        <v>6.8742679999999998</v>
      </c>
      <c r="G98" s="32">
        <v>6.8682780000000001</v>
      </c>
      <c r="H98" s="32">
        <v>6.7088809999999999</v>
      </c>
      <c r="I98" s="32">
        <v>6.664199</v>
      </c>
      <c r="J98" s="32">
        <v>6.6550659999999997</v>
      </c>
      <c r="K98" s="32">
        <v>6.6522600000000001</v>
      </c>
      <c r="L98" s="32">
        <v>6.6413869999999999</v>
      </c>
      <c r="M98" s="32">
        <v>6.6398289999999998</v>
      </c>
      <c r="N98" s="32">
        <v>6.6298190000000004</v>
      </c>
      <c r="O98" s="32">
        <v>6.6147309999999999</v>
      </c>
      <c r="P98" s="32">
        <v>6.6359959999999996</v>
      </c>
      <c r="Q98" s="32">
        <v>6.6281210000000002</v>
      </c>
      <c r="R98" s="32">
        <v>6.6204970000000003</v>
      </c>
      <c r="S98" s="32">
        <v>6.6126950000000004</v>
      </c>
      <c r="T98" s="32">
        <v>6.6068579999999999</v>
      </c>
      <c r="U98" s="32">
        <v>6.5847470000000001</v>
      </c>
      <c r="V98" s="32">
        <v>6.5790470000000001</v>
      </c>
      <c r="W98" s="32">
        <v>6.5732499999999998</v>
      </c>
      <c r="X98" s="32">
        <v>6.5645220000000002</v>
      </c>
      <c r="Y98" s="32">
        <v>6.5743530000000003</v>
      </c>
      <c r="Z98" s="32">
        <v>6.5596870000000003</v>
      </c>
      <c r="AA98" s="32">
        <v>6.5565499999999997</v>
      </c>
      <c r="AB98" s="32">
        <v>6.5363980000000002</v>
      </c>
      <c r="AC98" s="32">
        <v>6.522176</v>
      </c>
      <c r="AD98" s="32">
        <v>6.5145619999999997</v>
      </c>
      <c r="AE98" s="32">
        <v>6.5110929999999998</v>
      </c>
      <c r="AF98" s="32">
        <v>6.4989039999999996</v>
      </c>
      <c r="AG98" s="32">
        <v>6.4893619999999999</v>
      </c>
      <c r="AH98" s="28">
        <v>-1.9980000000000002E-3</v>
      </c>
    </row>
    <row r="99" spans="1:34" ht="15" customHeight="1" x14ac:dyDescent="0.25">
      <c r="A99" s="20" t="s">
        <v>266</v>
      </c>
      <c r="B99" s="26" t="s">
        <v>252</v>
      </c>
      <c r="C99" s="32">
        <v>85.124961999999996</v>
      </c>
      <c r="D99" s="32">
        <v>85.124961999999996</v>
      </c>
      <c r="E99" s="32">
        <v>85.124961999999996</v>
      </c>
      <c r="F99" s="32">
        <v>85.124961999999996</v>
      </c>
      <c r="G99" s="32">
        <v>85.124961999999996</v>
      </c>
      <c r="H99" s="32">
        <v>85.124961999999996</v>
      </c>
      <c r="I99" s="32">
        <v>85.124961999999996</v>
      </c>
      <c r="J99" s="32">
        <v>85.124961999999996</v>
      </c>
      <c r="K99" s="32">
        <v>85.124961999999996</v>
      </c>
      <c r="L99" s="32">
        <v>85.124961999999996</v>
      </c>
      <c r="M99" s="32">
        <v>85.124961999999996</v>
      </c>
      <c r="N99" s="32">
        <v>85.124961999999996</v>
      </c>
      <c r="O99" s="32">
        <v>85.124961999999996</v>
      </c>
      <c r="P99" s="32">
        <v>85.124961999999996</v>
      </c>
      <c r="Q99" s="32">
        <v>85.124961999999996</v>
      </c>
      <c r="R99" s="32">
        <v>85.124961999999996</v>
      </c>
      <c r="S99" s="32">
        <v>85.124961999999996</v>
      </c>
      <c r="T99" s="32">
        <v>85.124961999999996</v>
      </c>
      <c r="U99" s="32">
        <v>85.124961999999996</v>
      </c>
      <c r="V99" s="32">
        <v>85.124961999999996</v>
      </c>
      <c r="W99" s="32">
        <v>85.124961999999996</v>
      </c>
      <c r="X99" s="32">
        <v>85.124961999999996</v>
      </c>
      <c r="Y99" s="32">
        <v>85.124961999999996</v>
      </c>
      <c r="Z99" s="32">
        <v>85.124961999999996</v>
      </c>
      <c r="AA99" s="32">
        <v>85.124961999999996</v>
      </c>
      <c r="AB99" s="32">
        <v>85.124961999999996</v>
      </c>
      <c r="AC99" s="32">
        <v>85.124961999999996</v>
      </c>
      <c r="AD99" s="32">
        <v>85.124961999999996</v>
      </c>
      <c r="AE99" s="32">
        <v>85.124961999999996</v>
      </c>
      <c r="AF99" s="32">
        <v>85.124961999999996</v>
      </c>
      <c r="AG99" s="32">
        <v>85.124961999999996</v>
      </c>
      <c r="AH99" s="28">
        <v>0</v>
      </c>
    </row>
    <row r="100" spans="1:34" ht="15" customHeight="1" x14ac:dyDescent="0.25">
      <c r="A100" s="20" t="s">
        <v>267</v>
      </c>
      <c r="B100" s="26" t="s">
        <v>137</v>
      </c>
      <c r="C100" s="32">
        <v>364.006012</v>
      </c>
      <c r="D100" s="32">
        <v>394.73828099999997</v>
      </c>
      <c r="E100" s="32">
        <v>414.99349999999998</v>
      </c>
      <c r="F100" s="32">
        <v>424.45575000000002</v>
      </c>
      <c r="G100" s="32">
        <v>434.87478599999997</v>
      </c>
      <c r="H100" s="32">
        <v>450.65777600000001</v>
      </c>
      <c r="I100" s="32">
        <v>464.05715900000001</v>
      </c>
      <c r="J100" s="32">
        <v>485.19360399999999</v>
      </c>
      <c r="K100" s="32">
        <v>498.49383499999999</v>
      </c>
      <c r="L100" s="32">
        <v>513.92816200000004</v>
      </c>
      <c r="M100" s="32">
        <v>525.18109100000004</v>
      </c>
      <c r="N100" s="32">
        <v>541.44055200000003</v>
      </c>
      <c r="O100" s="32">
        <v>547.48889199999996</v>
      </c>
      <c r="P100" s="32">
        <v>564.41906700000004</v>
      </c>
      <c r="Q100" s="32">
        <v>572.87115500000004</v>
      </c>
      <c r="R100" s="32">
        <v>591.97418200000004</v>
      </c>
      <c r="S100" s="32">
        <v>611.69177200000001</v>
      </c>
      <c r="T100" s="32">
        <v>626.30865500000004</v>
      </c>
      <c r="U100" s="32">
        <v>638.54290800000001</v>
      </c>
      <c r="V100" s="32">
        <v>652.67285200000003</v>
      </c>
      <c r="W100" s="32">
        <v>668.98126200000002</v>
      </c>
      <c r="X100" s="32">
        <v>685.48089600000003</v>
      </c>
      <c r="Y100" s="32">
        <v>704.68206799999996</v>
      </c>
      <c r="Z100" s="32">
        <v>710.71466099999998</v>
      </c>
      <c r="AA100" s="32">
        <v>726.14392099999998</v>
      </c>
      <c r="AB100" s="32">
        <v>738.38525400000003</v>
      </c>
      <c r="AC100" s="32">
        <v>754.27728300000001</v>
      </c>
      <c r="AD100" s="32">
        <v>771.466858</v>
      </c>
      <c r="AE100" s="32">
        <v>783.459473</v>
      </c>
      <c r="AF100" s="32">
        <v>788.60955799999999</v>
      </c>
      <c r="AG100" s="32">
        <v>795.60375999999997</v>
      </c>
      <c r="AH100" s="28">
        <v>2.6407E-2</v>
      </c>
    </row>
    <row r="102" spans="1:34" ht="15" customHeight="1" x14ac:dyDescent="0.2">
      <c r="B102" s="96" t="s">
        <v>268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33"/>
    </row>
    <row r="103" spans="1:34" ht="15" customHeight="1" x14ac:dyDescent="0.2">
      <c r="B103" s="37" t="s">
        <v>269</v>
      </c>
    </row>
    <row r="104" spans="1:34" ht="12" x14ac:dyDescent="0.2">
      <c r="B104" s="37" t="s">
        <v>270</v>
      </c>
    </row>
    <row r="105" spans="1:34" ht="15" customHeight="1" x14ac:dyDescent="0.2">
      <c r="B105" s="37" t="s">
        <v>271</v>
      </c>
    </row>
    <row r="106" spans="1:34" ht="15" customHeight="1" x14ac:dyDescent="0.2">
      <c r="B106" s="37" t="s">
        <v>272</v>
      </c>
    </row>
    <row r="107" spans="1:34" ht="15" customHeight="1" x14ac:dyDescent="0.2">
      <c r="B107" s="37" t="s">
        <v>273</v>
      </c>
    </row>
    <row r="108" spans="1:34" ht="15" customHeight="1" x14ac:dyDescent="0.2">
      <c r="B108" s="37" t="s">
        <v>274</v>
      </c>
    </row>
    <row r="109" spans="1:34" ht="15" customHeight="1" x14ac:dyDescent="0.2">
      <c r="B109" s="37" t="s">
        <v>275</v>
      </c>
    </row>
    <row r="110" spans="1:34" ht="12" x14ac:dyDescent="0.2">
      <c r="B110" s="37" t="s">
        <v>176</v>
      </c>
    </row>
    <row r="111" spans="1:34" ht="15" customHeight="1" x14ac:dyDescent="0.2">
      <c r="B111" s="37" t="s">
        <v>178</v>
      </c>
    </row>
    <row r="112" spans="1:34" ht="15" customHeight="1" x14ac:dyDescent="0.2">
      <c r="B112" s="37" t="s">
        <v>276</v>
      </c>
    </row>
    <row r="114" ht="12" x14ac:dyDescent="0.2"/>
    <row r="120" ht="12" x14ac:dyDescent="0.2"/>
    <row r="125" ht="12" x14ac:dyDescent="0.2"/>
    <row r="147" spans="2:34" s="23" customFormat="1" ht="15" customHeight="1" x14ac:dyDescent="0.2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</row>
    <row r="148" spans="2:34" s="23" customFormat="1" ht="15" customHeight="1" x14ac:dyDescent="0.2"/>
    <row r="149" spans="2:34" s="23" customFormat="1" ht="15" customHeight="1" x14ac:dyDescent="0.2"/>
    <row r="150" spans="2:34" s="35" customFormat="1" ht="15" customHeight="1" x14ac:dyDescent="0.2"/>
    <row r="151" spans="2:34" s="35" customFormat="1" ht="15" customHeight="1" x14ac:dyDescent="0.2"/>
    <row r="152" spans="2:34" s="35" customFormat="1" ht="15" customHeight="1" x14ac:dyDescent="0.2"/>
    <row r="153" spans="2:34" s="35" customFormat="1" ht="15" customHeight="1" x14ac:dyDescent="0.2"/>
    <row r="154" spans="2:34" s="35" customFormat="1" ht="15" customHeight="1" x14ac:dyDescent="0.2"/>
    <row r="155" spans="2:34" s="23" customFormat="1" ht="15" customHeight="1" x14ac:dyDescent="0.2"/>
    <row r="156" spans="2:34" s="35" customFormat="1" ht="15" customHeight="1" x14ac:dyDescent="0.2"/>
    <row r="157" spans="2:34" s="23" customFormat="1" ht="15" customHeight="1" x14ac:dyDescent="0.2"/>
    <row r="158" spans="2:34" s="35" customFormat="1" ht="15" customHeight="1" x14ac:dyDescent="0.2"/>
    <row r="160" spans="2:34" s="35" customFormat="1" ht="15" customHeight="1" x14ac:dyDescent="0.2"/>
    <row r="162" s="35" customFormat="1" ht="15" customHeight="1" x14ac:dyDescent="0.2"/>
    <row r="164" s="35" customFormat="1" ht="15" customHeight="1" x14ac:dyDescent="0.2"/>
    <row r="165" s="35" customFormat="1" ht="15" customHeight="1" x14ac:dyDescent="0.2"/>
    <row r="167" s="35" customFormat="1" ht="15" customHeight="1" x14ac:dyDescent="0.2"/>
    <row r="169" s="35" customFormat="1" ht="15" customHeight="1" x14ac:dyDescent="0.2"/>
    <row r="174" s="35" customFormat="1" ht="15" customHeight="1" x14ac:dyDescent="0.2"/>
    <row r="283" spans="2:34" ht="15" customHeight="1" x14ac:dyDescent="0.2"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</row>
    <row r="368" spans="2:34" ht="15" customHeight="1" x14ac:dyDescent="0.2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</row>
    <row r="551" spans="2:34" ht="15" customHeight="1" x14ac:dyDescent="0.2"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</row>
    <row r="643" spans="2:34" ht="15" customHeight="1" x14ac:dyDescent="0.2"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</row>
    <row r="719" spans="2:34" ht="15" customHeight="1" x14ac:dyDescent="0.2"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</row>
    <row r="810" spans="2:34" ht="15" customHeight="1" x14ac:dyDescent="0.2"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</row>
    <row r="888" spans="2:34" ht="15" customHeight="1" x14ac:dyDescent="0.2"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</row>
    <row r="973" spans="2:34" ht="15" customHeight="1" x14ac:dyDescent="0.2"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</row>
    <row r="1048" spans="2:34" ht="15" customHeight="1" x14ac:dyDescent="0.2"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  <c r="AH1048" s="91"/>
    </row>
    <row r="1120" spans="2:34" ht="15" customHeight="1" x14ac:dyDescent="0.2">
      <c r="B1120" s="91"/>
      <c r="C1120" s="91"/>
      <c r="D1120" s="91"/>
      <c r="E1120" s="91"/>
      <c r="F1120" s="91"/>
      <c r="G1120" s="91"/>
      <c r="H1120" s="91"/>
      <c r="I1120" s="91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  <c r="V1120" s="91"/>
      <c r="W1120" s="91"/>
      <c r="X1120" s="91"/>
      <c r="Y1120" s="91"/>
      <c r="Z1120" s="91"/>
      <c r="AA1120" s="91"/>
      <c r="AB1120" s="91"/>
      <c r="AC1120" s="91"/>
      <c r="AD1120" s="91"/>
      <c r="AE1120" s="91"/>
      <c r="AF1120" s="91"/>
      <c r="AG1120" s="91"/>
      <c r="AH1120" s="91"/>
    </row>
    <row r="1254" spans="2:34" ht="15" customHeight="1" x14ac:dyDescent="0.2">
      <c r="B1254" s="91"/>
      <c r="C1254" s="91"/>
      <c r="D1254" s="91"/>
      <c r="E1254" s="91"/>
      <c r="F1254" s="91"/>
      <c r="G1254" s="91"/>
      <c r="H1254" s="91"/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  <c r="AF1254" s="91"/>
      <c r="AG1254" s="91"/>
      <c r="AH1254" s="91"/>
    </row>
    <row r="1372" spans="2:34" ht="15" customHeight="1" x14ac:dyDescent="0.2">
      <c r="B1372" s="91"/>
      <c r="C1372" s="91"/>
      <c r="D1372" s="91"/>
      <c r="E1372" s="91"/>
      <c r="F1372" s="91"/>
      <c r="G1372" s="91"/>
      <c r="H1372" s="91"/>
      <c r="I1372" s="91"/>
      <c r="J1372" s="91"/>
      <c r="K1372" s="91"/>
      <c r="L1372" s="91"/>
      <c r="M1372" s="91"/>
      <c r="N1372" s="91"/>
      <c r="O1372" s="91"/>
      <c r="P1372" s="91"/>
      <c r="Q1372" s="91"/>
      <c r="R1372" s="91"/>
      <c r="S1372" s="91"/>
      <c r="T1372" s="91"/>
      <c r="U1372" s="91"/>
      <c r="V1372" s="91"/>
      <c r="W1372" s="91"/>
      <c r="X1372" s="91"/>
      <c r="Y1372" s="91"/>
      <c r="Z1372" s="91"/>
      <c r="AA1372" s="91"/>
      <c r="AB1372" s="91"/>
      <c r="AC1372" s="91"/>
      <c r="AD1372" s="91"/>
      <c r="AE1372" s="91"/>
      <c r="AF1372" s="91"/>
      <c r="AG1372" s="91"/>
      <c r="AH1372" s="91"/>
    </row>
    <row r="1476" spans="2:34" ht="15" customHeight="1" x14ac:dyDescent="0.2">
      <c r="B1476" s="91"/>
      <c r="C1476" s="91"/>
      <c r="D1476" s="91"/>
      <c r="E1476" s="91"/>
      <c r="F1476" s="91"/>
      <c r="G1476" s="91"/>
      <c r="H1476" s="91"/>
      <c r="I1476" s="91"/>
      <c r="J1476" s="91"/>
      <c r="K1476" s="91"/>
      <c r="L1476" s="91"/>
      <c r="M1476" s="91"/>
      <c r="N1476" s="91"/>
      <c r="O1476" s="91"/>
      <c r="P1476" s="91"/>
      <c r="Q1476" s="91"/>
      <c r="R1476" s="91"/>
      <c r="S1476" s="91"/>
      <c r="T1476" s="91"/>
      <c r="U1476" s="91"/>
      <c r="V1476" s="91"/>
      <c r="W1476" s="91"/>
      <c r="X1476" s="91"/>
      <c r="Y1476" s="91"/>
      <c r="Z1476" s="91"/>
      <c r="AA1476" s="91"/>
      <c r="AB1476" s="91"/>
      <c r="AC1476" s="91"/>
      <c r="AD1476" s="91"/>
      <c r="AE1476" s="91"/>
      <c r="AF1476" s="91"/>
      <c r="AG1476" s="91"/>
      <c r="AH1476" s="91"/>
    </row>
  </sheetData>
  <mergeCells count="15">
    <mergeCell ref="B643:AH643"/>
    <mergeCell ref="B102:AG102"/>
    <mergeCell ref="B147:AH147"/>
    <mergeCell ref="B283:AH283"/>
    <mergeCell ref="B368:AH368"/>
    <mergeCell ref="B551:AH551"/>
    <mergeCell ref="B1254:AH1254"/>
    <mergeCell ref="B1372:AH1372"/>
    <mergeCell ref="B1476:AH1476"/>
    <mergeCell ref="B719:AH719"/>
    <mergeCell ref="B810:AH810"/>
    <mergeCell ref="B888:AH888"/>
    <mergeCell ref="B973:AH973"/>
    <mergeCell ref="B1048:AH1048"/>
    <mergeCell ref="B1120:AH1120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81"/>
  <sheetViews>
    <sheetView topLeftCell="AA46" workbookViewId="0">
      <selection activeCell="AQ79" sqref="AQ79"/>
    </sheetView>
  </sheetViews>
  <sheetFormatPr defaultRowHeight="15" x14ac:dyDescent="0.25"/>
  <cols>
    <col min="1" max="1" width="36.140625" customWidth="1"/>
  </cols>
  <sheetData>
    <row r="1" spans="1:36" x14ac:dyDescent="0.25">
      <c r="A1" t="s">
        <v>514</v>
      </c>
    </row>
    <row r="2" spans="1:36" x14ac:dyDescent="0.25">
      <c r="A2" t="s">
        <v>515</v>
      </c>
    </row>
    <row r="3" spans="1:36" x14ac:dyDescent="0.25">
      <c r="A3" t="s">
        <v>516</v>
      </c>
    </row>
    <row r="4" spans="1:36" x14ac:dyDescent="0.25">
      <c r="A4" t="s">
        <v>286</v>
      </c>
    </row>
    <row r="5" spans="1:36" x14ac:dyDescent="0.25">
      <c r="B5" t="s">
        <v>287</v>
      </c>
      <c r="C5" t="s">
        <v>288</v>
      </c>
      <c r="D5" t="s">
        <v>289</v>
      </c>
      <c r="E5">
        <v>2020</v>
      </c>
      <c r="F5">
        <v>2021</v>
      </c>
      <c r="G5">
        <v>2022</v>
      </c>
      <c r="H5">
        <v>2023</v>
      </c>
      <c r="I5">
        <v>2024</v>
      </c>
      <c r="J5">
        <v>2025</v>
      </c>
      <c r="K5">
        <v>2026</v>
      </c>
      <c r="L5">
        <v>2027</v>
      </c>
      <c r="M5">
        <v>2028</v>
      </c>
      <c r="N5">
        <v>2029</v>
      </c>
      <c r="O5">
        <v>2030</v>
      </c>
      <c r="P5">
        <v>2031</v>
      </c>
      <c r="Q5">
        <v>2032</v>
      </c>
      <c r="R5">
        <v>2033</v>
      </c>
      <c r="S5">
        <v>2034</v>
      </c>
      <c r="T5">
        <v>2035</v>
      </c>
      <c r="U5">
        <v>2036</v>
      </c>
      <c r="V5">
        <v>2037</v>
      </c>
      <c r="W5">
        <v>2038</v>
      </c>
      <c r="X5">
        <v>2039</v>
      </c>
      <c r="Y5">
        <v>2040</v>
      </c>
      <c r="Z5">
        <v>2041</v>
      </c>
      <c r="AA5">
        <v>2042</v>
      </c>
      <c r="AB5">
        <v>2043</v>
      </c>
      <c r="AC5">
        <v>2044</v>
      </c>
      <c r="AD5">
        <v>2045</v>
      </c>
      <c r="AE5">
        <v>2046</v>
      </c>
      <c r="AF5">
        <v>2047</v>
      </c>
      <c r="AG5">
        <v>2048</v>
      </c>
      <c r="AH5">
        <v>2049</v>
      </c>
      <c r="AI5">
        <v>2050</v>
      </c>
      <c r="AJ5" t="s">
        <v>290</v>
      </c>
    </row>
    <row r="6" spans="1:36" x14ac:dyDescent="0.25">
      <c r="A6" t="s">
        <v>184</v>
      </c>
      <c r="C6" t="s">
        <v>517</v>
      </c>
    </row>
    <row r="7" spans="1:36" x14ac:dyDescent="0.25">
      <c r="A7" t="s">
        <v>518</v>
      </c>
      <c r="C7" t="s">
        <v>519</v>
      </c>
    </row>
    <row r="8" spans="1:36" x14ac:dyDescent="0.25">
      <c r="A8" t="s">
        <v>520</v>
      </c>
      <c r="B8" t="s">
        <v>521</v>
      </c>
      <c r="C8" t="s">
        <v>522</v>
      </c>
      <c r="D8" t="s">
        <v>523</v>
      </c>
      <c r="F8">
        <v>0.72063999999999995</v>
      </c>
      <c r="G8">
        <v>0.71453500000000003</v>
      </c>
      <c r="H8">
        <v>0.71157899999999996</v>
      </c>
      <c r="I8">
        <v>0.71256299999999995</v>
      </c>
      <c r="J8">
        <v>0.71369700000000003</v>
      </c>
      <c r="K8">
        <v>0.71333400000000002</v>
      </c>
      <c r="L8">
        <v>0.71186099999999997</v>
      </c>
      <c r="M8">
        <v>0.70937700000000004</v>
      </c>
      <c r="N8">
        <v>0.70638999999999996</v>
      </c>
      <c r="O8">
        <v>0.70321900000000004</v>
      </c>
      <c r="P8">
        <v>0.70015400000000005</v>
      </c>
      <c r="Q8">
        <v>0.69782999999999995</v>
      </c>
      <c r="R8">
        <v>0.69562199999999996</v>
      </c>
      <c r="S8">
        <v>0.69386300000000001</v>
      </c>
      <c r="T8">
        <v>0.69276800000000005</v>
      </c>
      <c r="U8">
        <v>0.691882</v>
      </c>
      <c r="V8">
        <v>0.69082200000000005</v>
      </c>
      <c r="W8">
        <v>0.689828</v>
      </c>
      <c r="X8">
        <v>0.688809</v>
      </c>
      <c r="Y8">
        <v>0.68746399999999996</v>
      </c>
      <c r="Z8">
        <v>0.68709500000000001</v>
      </c>
      <c r="AA8">
        <v>0.68640299999999999</v>
      </c>
      <c r="AB8">
        <v>0.68573700000000004</v>
      </c>
      <c r="AC8">
        <v>0.68524200000000002</v>
      </c>
      <c r="AD8">
        <v>0.68474299999999999</v>
      </c>
      <c r="AE8">
        <v>0.68416999999999994</v>
      </c>
      <c r="AF8">
        <v>0.68354999999999999</v>
      </c>
      <c r="AG8">
        <v>0.68296599999999996</v>
      </c>
      <c r="AH8">
        <v>0.68229899999999999</v>
      </c>
      <c r="AI8">
        <v>0.68173399999999995</v>
      </c>
      <c r="AJ8" s="61">
        <v>-2E-3</v>
      </c>
    </row>
    <row r="9" spans="1:36" x14ac:dyDescent="0.25">
      <c r="A9" t="s">
        <v>524</v>
      </c>
      <c r="B9" t="s">
        <v>525</v>
      </c>
      <c r="C9" t="s">
        <v>526</v>
      </c>
      <c r="D9" t="s">
        <v>523</v>
      </c>
      <c r="F9">
        <v>1.0438609999999999</v>
      </c>
      <c r="G9">
        <v>1.044662</v>
      </c>
      <c r="H9">
        <v>1.045121</v>
      </c>
      <c r="I9">
        <v>1.0519130000000001</v>
      </c>
      <c r="J9">
        <v>1.059402</v>
      </c>
      <c r="K9">
        <v>1.064452</v>
      </c>
      <c r="L9">
        <v>1.067958</v>
      </c>
      <c r="M9">
        <v>1.069437</v>
      </c>
      <c r="N9">
        <v>1.0700499999999999</v>
      </c>
      <c r="O9">
        <v>1.0697319999999999</v>
      </c>
      <c r="P9">
        <v>1.0700240000000001</v>
      </c>
      <c r="Q9">
        <v>1.07151</v>
      </c>
      <c r="R9">
        <v>1.072986</v>
      </c>
      <c r="S9">
        <v>1.0750820000000001</v>
      </c>
      <c r="T9">
        <v>1.0784750000000001</v>
      </c>
      <c r="U9">
        <v>1.082371</v>
      </c>
      <c r="V9">
        <v>1.0859529999999999</v>
      </c>
      <c r="W9">
        <v>1.089798</v>
      </c>
      <c r="X9">
        <v>1.0933550000000001</v>
      </c>
      <c r="Y9">
        <v>1.09639</v>
      </c>
      <c r="Z9">
        <v>1.100598</v>
      </c>
      <c r="AA9">
        <v>1.104759</v>
      </c>
      <c r="AB9">
        <v>1.1089800000000001</v>
      </c>
      <c r="AC9">
        <v>1.1134360000000001</v>
      </c>
      <c r="AD9">
        <v>1.11781</v>
      </c>
      <c r="AE9">
        <v>1.121936</v>
      </c>
      <c r="AF9">
        <v>1.1258280000000001</v>
      </c>
      <c r="AG9">
        <v>1.1297759999999999</v>
      </c>
      <c r="AH9">
        <v>1.133497</v>
      </c>
      <c r="AI9">
        <v>1.137491</v>
      </c>
      <c r="AJ9" s="61">
        <v>3.0000000000000001E-3</v>
      </c>
    </row>
    <row r="10" spans="1:36" x14ac:dyDescent="0.25">
      <c r="A10" t="s">
        <v>527</v>
      </c>
      <c r="B10" t="s">
        <v>528</v>
      </c>
      <c r="C10" t="s">
        <v>529</v>
      </c>
      <c r="D10" t="s">
        <v>523</v>
      </c>
      <c r="F10">
        <v>0.38925300000000002</v>
      </c>
      <c r="G10">
        <v>0.38846199999999997</v>
      </c>
      <c r="H10">
        <v>0.38907700000000001</v>
      </c>
      <c r="I10">
        <v>0.39085500000000001</v>
      </c>
      <c r="J10">
        <v>0.39267800000000003</v>
      </c>
      <c r="K10">
        <v>0.39396599999999998</v>
      </c>
      <c r="L10">
        <v>0.39495000000000002</v>
      </c>
      <c r="M10">
        <v>0.39559100000000003</v>
      </c>
      <c r="N10">
        <v>0.39613700000000002</v>
      </c>
      <c r="O10">
        <v>0.39554299999999998</v>
      </c>
      <c r="P10">
        <v>0.39541100000000001</v>
      </c>
      <c r="Q10">
        <v>0.39568700000000001</v>
      </c>
      <c r="R10">
        <v>0.39605400000000002</v>
      </c>
      <c r="S10">
        <v>0.39660299999999998</v>
      </c>
      <c r="T10">
        <v>0.39749499999999999</v>
      </c>
      <c r="U10">
        <v>0.39852100000000001</v>
      </c>
      <c r="V10">
        <v>0.399536</v>
      </c>
      <c r="W10">
        <v>0.40060099999999998</v>
      </c>
      <c r="X10">
        <v>0.40159800000000001</v>
      </c>
      <c r="Y10">
        <v>0.40251399999999998</v>
      </c>
      <c r="Z10">
        <v>0.40414499999999998</v>
      </c>
      <c r="AA10">
        <v>0.40572200000000003</v>
      </c>
      <c r="AB10">
        <v>0.40730899999999998</v>
      </c>
      <c r="AC10">
        <v>0.40904099999999999</v>
      </c>
      <c r="AD10">
        <v>0.41075099999999998</v>
      </c>
      <c r="AE10">
        <v>0.41248699999999999</v>
      </c>
      <c r="AF10">
        <v>0.41427199999999997</v>
      </c>
      <c r="AG10">
        <v>0.41603200000000001</v>
      </c>
      <c r="AH10">
        <v>0.417742</v>
      </c>
      <c r="AI10">
        <v>0.41958499999999999</v>
      </c>
      <c r="AJ10" s="61">
        <v>3.0000000000000001E-3</v>
      </c>
    </row>
    <row r="11" spans="1:36" x14ac:dyDescent="0.25">
      <c r="A11" t="s">
        <v>530</v>
      </c>
      <c r="B11" t="s">
        <v>531</v>
      </c>
      <c r="C11" t="s">
        <v>532</v>
      </c>
      <c r="D11" t="s">
        <v>523</v>
      </c>
      <c r="F11">
        <v>0.59274400000000005</v>
      </c>
      <c r="G11">
        <v>0.588808</v>
      </c>
      <c r="H11">
        <v>0.59275299999999997</v>
      </c>
      <c r="I11">
        <v>0.59840899999999997</v>
      </c>
      <c r="J11">
        <v>0.60443999999999998</v>
      </c>
      <c r="K11">
        <v>0.60910500000000001</v>
      </c>
      <c r="L11">
        <v>0.61269499999999999</v>
      </c>
      <c r="M11">
        <v>0.61547600000000002</v>
      </c>
      <c r="N11">
        <v>0.61779799999999996</v>
      </c>
      <c r="O11">
        <v>0.61993200000000004</v>
      </c>
      <c r="P11">
        <v>0.62213099999999999</v>
      </c>
      <c r="Q11">
        <v>0.62519800000000003</v>
      </c>
      <c r="R11">
        <v>0.62834999999999996</v>
      </c>
      <c r="S11">
        <v>0.63184600000000002</v>
      </c>
      <c r="T11">
        <v>0.63597499999999996</v>
      </c>
      <c r="U11">
        <v>0.64019499999999996</v>
      </c>
      <c r="V11">
        <v>0.64423299999999994</v>
      </c>
      <c r="W11">
        <v>0.648204</v>
      </c>
      <c r="X11">
        <v>0.652034</v>
      </c>
      <c r="Y11">
        <v>0.65551099999999995</v>
      </c>
      <c r="Z11">
        <v>0.65980000000000005</v>
      </c>
      <c r="AA11">
        <v>0.66413299999999997</v>
      </c>
      <c r="AB11">
        <v>0.66849599999999998</v>
      </c>
      <c r="AC11">
        <v>0.67314600000000002</v>
      </c>
      <c r="AD11">
        <v>0.67777399999999999</v>
      </c>
      <c r="AE11">
        <v>0.68241499999999999</v>
      </c>
      <c r="AF11">
        <v>0.68701900000000005</v>
      </c>
      <c r="AG11">
        <v>0.69155699999999998</v>
      </c>
      <c r="AH11">
        <v>0.69599200000000006</v>
      </c>
      <c r="AI11">
        <v>0.70058900000000002</v>
      </c>
      <c r="AJ11" s="61">
        <v>6.0000000000000001E-3</v>
      </c>
    </row>
    <row r="12" spans="1:36" x14ac:dyDescent="0.25">
      <c r="A12" t="s">
        <v>533</v>
      </c>
      <c r="B12" t="s">
        <v>534</v>
      </c>
      <c r="C12" t="s">
        <v>535</v>
      </c>
      <c r="D12" t="s">
        <v>523</v>
      </c>
      <c r="F12">
        <v>0.546462</v>
      </c>
      <c r="G12">
        <v>0.54353600000000002</v>
      </c>
      <c r="H12">
        <v>0.54658799999999996</v>
      </c>
      <c r="I12">
        <v>0.552037</v>
      </c>
      <c r="J12">
        <v>0.55782500000000002</v>
      </c>
      <c r="K12">
        <v>0.56187299999999996</v>
      </c>
      <c r="L12">
        <v>0.56479299999999999</v>
      </c>
      <c r="M12">
        <v>0.56658299999999995</v>
      </c>
      <c r="N12">
        <v>0.567801</v>
      </c>
      <c r="O12">
        <v>0.56864400000000004</v>
      </c>
      <c r="P12">
        <v>0.56950000000000001</v>
      </c>
      <c r="Q12">
        <v>0.57122499999999998</v>
      </c>
      <c r="R12">
        <v>0.57301299999999999</v>
      </c>
      <c r="S12">
        <v>0.57527600000000001</v>
      </c>
      <c r="T12">
        <v>0.57836699999999996</v>
      </c>
      <c r="U12">
        <v>0.58170900000000003</v>
      </c>
      <c r="V12">
        <v>0.58492</v>
      </c>
      <c r="W12">
        <v>0.58818599999999999</v>
      </c>
      <c r="X12">
        <v>0.59137700000000004</v>
      </c>
      <c r="Y12">
        <v>0.594252</v>
      </c>
      <c r="Z12">
        <v>0.59762199999999999</v>
      </c>
      <c r="AA12">
        <v>0.60111999999999999</v>
      </c>
      <c r="AB12">
        <v>0.604688</v>
      </c>
      <c r="AC12">
        <v>0.60848500000000005</v>
      </c>
      <c r="AD12">
        <v>0.61228000000000005</v>
      </c>
      <c r="AE12">
        <v>0.61605299999999996</v>
      </c>
      <c r="AF12">
        <v>0.61967099999999997</v>
      </c>
      <c r="AG12">
        <v>0.62332399999999999</v>
      </c>
      <c r="AH12">
        <v>0.62691300000000005</v>
      </c>
      <c r="AI12">
        <v>0.63065300000000002</v>
      </c>
      <c r="AJ12" s="61">
        <v>5.0000000000000001E-3</v>
      </c>
    </row>
    <row r="13" spans="1:36" x14ac:dyDescent="0.25">
      <c r="A13" t="s">
        <v>536</v>
      </c>
      <c r="B13" t="s">
        <v>537</v>
      </c>
      <c r="C13" t="s">
        <v>538</v>
      </c>
      <c r="D13" t="s">
        <v>523</v>
      </c>
      <c r="F13">
        <v>0.60391700000000004</v>
      </c>
      <c r="G13">
        <v>0.60161399999999998</v>
      </c>
      <c r="H13">
        <v>0.60626100000000005</v>
      </c>
      <c r="I13">
        <v>0.61277000000000004</v>
      </c>
      <c r="J13">
        <v>0.61931999999999998</v>
      </c>
      <c r="K13">
        <v>0.62391700000000005</v>
      </c>
      <c r="L13">
        <v>0.62728300000000004</v>
      </c>
      <c r="M13">
        <v>0.62963100000000005</v>
      </c>
      <c r="N13">
        <v>0.63163800000000003</v>
      </c>
      <c r="O13">
        <v>0.63344999999999996</v>
      </c>
      <c r="P13">
        <v>0.63530200000000003</v>
      </c>
      <c r="Q13">
        <v>0.63812599999999997</v>
      </c>
      <c r="R13">
        <v>0.64110500000000004</v>
      </c>
      <c r="S13">
        <v>0.64441000000000004</v>
      </c>
      <c r="T13">
        <v>0.64836099999999997</v>
      </c>
      <c r="U13">
        <v>0.65235200000000004</v>
      </c>
      <c r="V13">
        <v>0.65618299999999996</v>
      </c>
      <c r="W13">
        <v>0.66012400000000004</v>
      </c>
      <c r="X13">
        <v>0.66398599999999997</v>
      </c>
      <c r="Y13">
        <v>0.66740999999999995</v>
      </c>
      <c r="Z13">
        <v>0.67164000000000001</v>
      </c>
      <c r="AA13">
        <v>0.67540100000000003</v>
      </c>
      <c r="AB13">
        <v>0.67907099999999998</v>
      </c>
      <c r="AC13">
        <v>0.68287699999999996</v>
      </c>
      <c r="AD13">
        <v>0.68656899999999998</v>
      </c>
      <c r="AE13">
        <v>0.69020000000000004</v>
      </c>
      <c r="AF13">
        <v>0.69373899999999999</v>
      </c>
      <c r="AG13">
        <v>0.697106</v>
      </c>
      <c r="AH13">
        <v>0.70017399999999996</v>
      </c>
      <c r="AI13">
        <v>0.70320899999999997</v>
      </c>
      <c r="AJ13" s="61">
        <v>5.0000000000000001E-3</v>
      </c>
    </row>
    <row r="14" spans="1:36" x14ac:dyDescent="0.25">
      <c r="A14" t="s">
        <v>539</v>
      </c>
      <c r="B14" t="s">
        <v>540</v>
      </c>
      <c r="C14" t="s">
        <v>541</v>
      </c>
      <c r="D14" t="s">
        <v>523</v>
      </c>
      <c r="F14">
        <v>0.93929200000000002</v>
      </c>
      <c r="G14">
        <v>0.93432099999999996</v>
      </c>
      <c r="H14">
        <v>0.93720400000000004</v>
      </c>
      <c r="I14">
        <v>0.943218</v>
      </c>
      <c r="J14">
        <v>0.949932</v>
      </c>
      <c r="K14">
        <v>0.95315700000000003</v>
      </c>
      <c r="L14">
        <v>0.95547099999999996</v>
      </c>
      <c r="M14">
        <v>0.95687999999999995</v>
      </c>
      <c r="N14">
        <v>0.95813899999999996</v>
      </c>
      <c r="O14">
        <v>0.95859899999999998</v>
      </c>
      <c r="P14">
        <v>0.959314</v>
      </c>
      <c r="Q14">
        <v>0.96157999999999999</v>
      </c>
      <c r="R14">
        <v>0.96398300000000003</v>
      </c>
      <c r="S14">
        <v>0.96743900000000005</v>
      </c>
      <c r="T14">
        <v>0.97270900000000005</v>
      </c>
      <c r="U14">
        <v>0.97919999999999996</v>
      </c>
      <c r="V14">
        <v>0.98585800000000001</v>
      </c>
      <c r="W14">
        <v>0.99344900000000003</v>
      </c>
      <c r="X14">
        <v>1.0012160000000001</v>
      </c>
      <c r="Y14">
        <v>1.0088140000000001</v>
      </c>
      <c r="Z14">
        <v>1.018141</v>
      </c>
      <c r="AA14">
        <v>1.0281439999999999</v>
      </c>
      <c r="AB14">
        <v>1.038727</v>
      </c>
      <c r="AC14">
        <v>1.050449</v>
      </c>
      <c r="AD14">
        <v>1.062908</v>
      </c>
      <c r="AE14">
        <v>1.0761099999999999</v>
      </c>
      <c r="AF14">
        <v>1.090239</v>
      </c>
      <c r="AG14">
        <v>1.105297</v>
      </c>
      <c r="AH14">
        <v>1.1208929999999999</v>
      </c>
      <c r="AI14">
        <v>1.1381250000000001</v>
      </c>
      <c r="AJ14" s="61">
        <v>7.0000000000000001E-3</v>
      </c>
    </row>
    <row r="15" spans="1:36" x14ac:dyDescent="0.25">
      <c r="A15" t="s">
        <v>542</v>
      </c>
      <c r="B15" t="s">
        <v>543</v>
      </c>
      <c r="C15" t="s">
        <v>544</v>
      </c>
      <c r="D15" t="s">
        <v>523</v>
      </c>
      <c r="F15">
        <v>0.63187800000000005</v>
      </c>
      <c r="G15">
        <v>0.62956500000000004</v>
      </c>
      <c r="H15">
        <v>0.62893200000000005</v>
      </c>
      <c r="I15">
        <v>0.63168999999999997</v>
      </c>
      <c r="J15">
        <v>0.63489899999999999</v>
      </c>
      <c r="K15">
        <v>0.636158</v>
      </c>
      <c r="L15">
        <v>0.63668999999999998</v>
      </c>
      <c r="M15">
        <v>0.63650899999999999</v>
      </c>
      <c r="N15">
        <v>0.63607599999999997</v>
      </c>
      <c r="O15">
        <v>0.63513799999999998</v>
      </c>
      <c r="P15">
        <v>0.63441499999999995</v>
      </c>
      <c r="Q15">
        <v>0.63449100000000003</v>
      </c>
      <c r="R15">
        <v>0.63471200000000005</v>
      </c>
      <c r="S15">
        <v>0.63539400000000001</v>
      </c>
      <c r="T15">
        <v>0.63682499999999997</v>
      </c>
      <c r="U15">
        <v>0.63863899999999996</v>
      </c>
      <c r="V15">
        <v>0.64038499999999998</v>
      </c>
      <c r="W15">
        <v>0.64240299999999995</v>
      </c>
      <c r="X15">
        <v>0.64432800000000001</v>
      </c>
      <c r="Y15">
        <v>0.64588699999999999</v>
      </c>
      <c r="Z15">
        <v>0.64835699999999996</v>
      </c>
      <c r="AA15">
        <v>0.650675</v>
      </c>
      <c r="AB15">
        <v>0.65310900000000005</v>
      </c>
      <c r="AC15">
        <v>0.65566199999999997</v>
      </c>
      <c r="AD15">
        <v>0.65813500000000003</v>
      </c>
      <c r="AE15">
        <v>0.66062900000000002</v>
      </c>
      <c r="AF15">
        <v>0.66303000000000001</v>
      </c>
      <c r="AG15">
        <v>0.66553099999999998</v>
      </c>
      <c r="AH15">
        <v>0.66797899999999999</v>
      </c>
      <c r="AI15">
        <v>0.67059199999999997</v>
      </c>
      <c r="AJ15" s="61">
        <v>2E-3</v>
      </c>
    </row>
    <row r="16" spans="1:36" x14ac:dyDescent="0.25">
      <c r="A16" t="s">
        <v>545</v>
      </c>
      <c r="B16" t="s">
        <v>546</v>
      </c>
      <c r="C16" t="s">
        <v>547</v>
      </c>
      <c r="D16" t="s">
        <v>523</v>
      </c>
      <c r="F16">
        <v>1.445981</v>
      </c>
      <c r="G16">
        <v>1.4398420000000001</v>
      </c>
      <c r="H16">
        <v>1.4338329999999999</v>
      </c>
      <c r="I16">
        <v>1.4397040000000001</v>
      </c>
      <c r="J16">
        <v>1.4468589999999999</v>
      </c>
      <c r="K16">
        <v>1.4510689999999999</v>
      </c>
      <c r="L16">
        <v>1.4534389999999999</v>
      </c>
      <c r="M16">
        <v>1.4532309999999999</v>
      </c>
      <c r="N16">
        <v>1.452081</v>
      </c>
      <c r="O16">
        <v>1.44909</v>
      </c>
      <c r="P16">
        <v>1.4470430000000001</v>
      </c>
      <c r="Q16">
        <v>1.447109</v>
      </c>
      <c r="R16">
        <v>1.44757</v>
      </c>
      <c r="S16">
        <v>1.449058</v>
      </c>
      <c r="T16">
        <v>1.452216</v>
      </c>
      <c r="U16">
        <v>1.4558690000000001</v>
      </c>
      <c r="V16">
        <v>1.4590259999999999</v>
      </c>
      <c r="W16">
        <v>1.4622040000000001</v>
      </c>
      <c r="X16">
        <v>1.465149</v>
      </c>
      <c r="Y16">
        <v>1.4673050000000001</v>
      </c>
      <c r="Z16">
        <v>1.4719409999999999</v>
      </c>
      <c r="AA16">
        <v>1.475703</v>
      </c>
      <c r="AB16">
        <v>1.479263</v>
      </c>
      <c r="AC16">
        <v>1.4832160000000001</v>
      </c>
      <c r="AD16">
        <v>1.4872259999999999</v>
      </c>
      <c r="AE16">
        <v>1.4912259999999999</v>
      </c>
      <c r="AF16">
        <v>1.4953369999999999</v>
      </c>
      <c r="AG16">
        <v>1.499519</v>
      </c>
      <c r="AH16">
        <v>1.5033920000000001</v>
      </c>
      <c r="AI16">
        <v>1.5076339999999999</v>
      </c>
      <c r="AJ16" s="61">
        <v>1E-3</v>
      </c>
    </row>
    <row r="17" spans="1:36" x14ac:dyDescent="0.25">
      <c r="A17" t="s">
        <v>548</v>
      </c>
      <c r="B17" t="s">
        <v>549</v>
      </c>
      <c r="C17" t="s">
        <v>550</v>
      </c>
      <c r="D17" t="s">
        <v>523</v>
      </c>
      <c r="F17">
        <v>0.43087700000000001</v>
      </c>
      <c r="G17">
        <v>0.43093700000000001</v>
      </c>
      <c r="H17">
        <v>0.43296800000000002</v>
      </c>
      <c r="I17">
        <v>0.43649399999999999</v>
      </c>
      <c r="J17">
        <v>0.44026100000000001</v>
      </c>
      <c r="K17">
        <v>0.44336700000000001</v>
      </c>
      <c r="L17">
        <v>0.44598399999999999</v>
      </c>
      <c r="M17">
        <v>0.44790000000000002</v>
      </c>
      <c r="N17">
        <v>0.44970100000000002</v>
      </c>
      <c r="O17">
        <v>0.45085799999999998</v>
      </c>
      <c r="P17">
        <v>0.45221899999999998</v>
      </c>
      <c r="Q17">
        <v>0.45399899999999999</v>
      </c>
      <c r="R17">
        <v>0.45591999999999999</v>
      </c>
      <c r="S17">
        <v>0.45813700000000002</v>
      </c>
      <c r="T17">
        <v>0.46088800000000002</v>
      </c>
      <c r="U17">
        <v>0.46382499999999999</v>
      </c>
      <c r="V17">
        <v>0.46672599999999997</v>
      </c>
      <c r="W17">
        <v>0.46967799999999998</v>
      </c>
      <c r="X17">
        <v>0.47259400000000001</v>
      </c>
      <c r="Y17">
        <v>0.47516199999999997</v>
      </c>
      <c r="Z17">
        <v>0.47867599999999999</v>
      </c>
      <c r="AA17">
        <v>0.48169400000000001</v>
      </c>
      <c r="AB17">
        <v>0.48458699999999999</v>
      </c>
      <c r="AC17">
        <v>0.48756899999999997</v>
      </c>
      <c r="AD17">
        <v>0.49055700000000002</v>
      </c>
      <c r="AE17">
        <v>0.493481</v>
      </c>
      <c r="AF17">
        <v>0.49634499999999998</v>
      </c>
      <c r="AG17">
        <v>0.49920199999999998</v>
      </c>
      <c r="AH17">
        <v>0.50195000000000001</v>
      </c>
      <c r="AI17">
        <v>0.504772</v>
      </c>
      <c r="AJ17" s="61">
        <v>5.0000000000000001E-3</v>
      </c>
    </row>
    <row r="18" spans="1:36" x14ac:dyDescent="0.25">
      <c r="A18" t="s">
        <v>551</v>
      </c>
      <c r="B18" t="s">
        <v>552</v>
      </c>
      <c r="C18" t="s">
        <v>553</v>
      </c>
      <c r="D18" t="s">
        <v>523</v>
      </c>
      <c r="F18">
        <v>0.40516999999999997</v>
      </c>
      <c r="G18">
        <v>0.40997299999999998</v>
      </c>
      <c r="H18">
        <v>0.40978799999999999</v>
      </c>
      <c r="I18">
        <v>0.41356900000000002</v>
      </c>
      <c r="J18">
        <v>0.41733300000000001</v>
      </c>
      <c r="K18">
        <v>0.42114800000000002</v>
      </c>
      <c r="L18">
        <v>0.424705</v>
      </c>
      <c r="M18">
        <v>0.42749700000000002</v>
      </c>
      <c r="N18">
        <v>0.42987300000000001</v>
      </c>
      <c r="O18">
        <v>0.43175799999999998</v>
      </c>
      <c r="P18">
        <v>0.43354399999999998</v>
      </c>
      <c r="Q18">
        <v>0.43571500000000002</v>
      </c>
      <c r="R18">
        <v>0.43791200000000002</v>
      </c>
      <c r="S18">
        <v>0.44039800000000001</v>
      </c>
      <c r="T18">
        <v>0.44330900000000001</v>
      </c>
      <c r="U18">
        <v>0.44639899999999999</v>
      </c>
      <c r="V18">
        <v>0.44925500000000002</v>
      </c>
      <c r="W18">
        <v>0.45225799999999999</v>
      </c>
      <c r="X18">
        <v>0.45527400000000001</v>
      </c>
      <c r="Y18">
        <v>0.45805000000000001</v>
      </c>
      <c r="Z18">
        <v>0.46150200000000002</v>
      </c>
      <c r="AA18">
        <v>0.464777</v>
      </c>
      <c r="AB18">
        <v>0.467999</v>
      </c>
      <c r="AC18">
        <v>0.47122199999999997</v>
      </c>
      <c r="AD18">
        <v>0.474443</v>
      </c>
      <c r="AE18">
        <v>0.47757699999999997</v>
      </c>
      <c r="AF18">
        <v>0.48067199999999999</v>
      </c>
      <c r="AG18">
        <v>0.48386800000000002</v>
      </c>
      <c r="AH18">
        <v>0.48700199999999999</v>
      </c>
      <c r="AI18">
        <v>0.49032100000000001</v>
      </c>
      <c r="AJ18" s="61">
        <v>7.0000000000000001E-3</v>
      </c>
    </row>
    <row r="19" spans="1:36" x14ac:dyDescent="0.25">
      <c r="A19" t="s">
        <v>281</v>
      </c>
      <c r="B19" t="s">
        <v>554</v>
      </c>
      <c r="C19" t="s">
        <v>555</v>
      </c>
      <c r="D19" t="s">
        <v>523</v>
      </c>
      <c r="F19">
        <v>7.7500749999999998</v>
      </c>
      <c r="G19">
        <v>7.726254</v>
      </c>
      <c r="H19">
        <v>7.7341040000000003</v>
      </c>
      <c r="I19">
        <v>7.7832229999999996</v>
      </c>
      <c r="J19">
        <v>7.836646</v>
      </c>
      <c r="K19">
        <v>7.8715460000000004</v>
      </c>
      <c r="L19">
        <v>7.8958300000000001</v>
      </c>
      <c r="M19">
        <v>7.9081130000000002</v>
      </c>
      <c r="N19">
        <v>7.9156829999999996</v>
      </c>
      <c r="O19">
        <v>7.9159629999999996</v>
      </c>
      <c r="P19">
        <v>7.9190560000000003</v>
      </c>
      <c r="Q19">
        <v>7.9324680000000001</v>
      </c>
      <c r="R19">
        <v>7.947228</v>
      </c>
      <c r="S19">
        <v>7.9675050000000001</v>
      </c>
      <c r="T19">
        <v>7.9973879999999999</v>
      </c>
      <c r="U19">
        <v>8.0309629999999999</v>
      </c>
      <c r="V19">
        <v>8.0628969999999995</v>
      </c>
      <c r="W19">
        <v>8.0967339999999997</v>
      </c>
      <c r="X19">
        <v>8.1297200000000007</v>
      </c>
      <c r="Y19">
        <v>8.1587619999999994</v>
      </c>
      <c r="Z19">
        <v>8.1995170000000002</v>
      </c>
      <c r="AA19">
        <v>8.2385330000000003</v>
      </c>
      <c r="AB19">
        <v>8.2779670000000003</v>
      </c>
      <c r="AC19">
        <v>8.3203449999999997</v>
      </c>
      <c r="AD19">
        <v>8.3631949999999993</v>
      </c>
      <c r="AE19">
        <v>8.4062819999999991</v>
      </c>
      <c r="AF19">
        <v>8.4497020000000003</v>
      </c>
      <c r="AG19">
        <v>8.4941790000000008</v>
      </c>
      <c r="AH19">
        <v>8.5378319999999999</v>
      </c>
      <c r="AI19">
        <v>8.5847040000000003</v>
      </c>
      <c r="AJ19" s="61">
        <v>4.0000000000000001E-3</v>
      </c>
    </row>
    <row r="20" spans="1:36" x14ac:dyDescent="0.25">
      <c r="A20" t="s">
        <v>210</v>
      </c>
      <c r="C20" t="s">
        <v>556</v>
      </c>
    </row>
    <row r="21" spans="1:36" x14ac:dyDescent="0.25">
      <c r="A21" t="s">
        <v>557</v>
      </c>
      <c r="C21" t="s">
        <v>558</v>
      </c>
    </row>
    <row r="22" spans="1:36" x14ac:dyDescent="0.25">
      <c r="A22" t="s">
        <v>520</v>
      </c>
      <c r="B22" t="s">
        <v>559</v>
      </c>
      <c r="C22" t="s">
        <v>560</v>
      </c>
      <c r="D22" t="s">
        <v>561</v>
      </c>
      <c r="F22">
        <v>10.46392</v>
      </c>
      <c r="G22">
        <v>10.530961</v>
      </c>
      <c r="H22">
        <v>10.599128</v>
      </c>
      <c r="I22">
        <v>10.668733</v>
      </c>
      <c r="J22">
        <v>10.739113</v>
      </c>
      <c r="K22">
        <v>10.810936</v>
      </c>
      <c r="L22">
        <v>10.883076000000001</v>
      </c>
      <c r="M22">
        <v>10.955246000000001</v>
      </c>
      <c r="N22">
        <v>11.027687999999999</v>
      </c>
      <c r="O22">
        <v>11.100706000000001</v>
      </c>
      <c r="P22">
        <v>11.174276000000001</v>
      </c>
      <c r="Q22">
        <v>11.248297000000001</v>
      </c>
      <c r="R22">
        <v>11.322673</v>
      </c>
      <c r="S22">
        <v>11.396957</v>
      </c>
      <c r="T22">
        <v>11.470812</v>
      </c>
      <c r="U22">
        <v>11.544274</v>
      </c>
      <c r="V22">
        <v>11.61763</v>
      </c>
      <c r="W22">
        <v>11.690965</v>
      </c>
      <c r="X22">
        <v>11.764511000000001</v>
      </c>
      <c r="Y22">
        <v>11.838578999999999</v>
      </c>
      <c r="Z22">
        <v>11.912442</v>
      </c>
      <c r="AA22">
        <v>11.98626</v>
      </c>
      <c r="AB22">
        <v>12.06011</v>
      </c>
      <c r="AC22">
        <v>12.134086999999999</v>
      </c>
      <c r="AD22">
        <v>12.208640000000001</v>
      </c>
      <c r="AE22">
        <v>12.283904</v>
      </c>
      <c r="AF22">
        <v>12.359351999999999</v>
      </c>
      <c r="AG22">
        <v>12.435074</v>
      </c>
      <c r="AH22">
        <v>12.511201</v>
      </c>
      <c r="AI22">
        <v>12.587738</v>
      </c>
      <c r="AJ22" s="61">
        <v>6.0000000000000001E-3</v>
      </c>
    </row>
    <row r="23" spans="1:36" x14ac:dyDescent="0.25">
      <c r="A23" t="s">
        <v>524</v>
      </c>
      <c r="B23" t="s">
        <v>562</v>
      </c>
      <c r="C23" t="s">
        <v>563</v>
      </c>
      <c r="D23" t="s">
        <v>561</v>
      </c>
      <c r="F23">
        <v>13.515921000000001</v>
      </c>
      <c r="G23">
        <v>13.681087</v>
      </c>
      <c r="H23">
        <v>13.840244999999999</v>
      </c>
      <c r="I23">
        <v>14.001054999999999</v>
      </c>
      <c r="J23">
        <v>14.161155000000001</v>
      </c>
      <c r="K23">
        <v>14.327104</v>
      </c>
      <c r="L23">
        <v>14.496515</v>
      </c>
      <c r="M23">
        <v>14.667522999999999</v>
      </c>
      <c r="N23">
        <v>14.838471999999999</v>
      </c>
      <c r="O23">
        <v>15.009484</v>
      </c>
      <c r="P23">
        <v>15.181177</v>
      </c>
      <c r="Q23">
        <v>15.352686</v>
      </c>
      <c r="R23">
        <v>15.524616999999999</v>
      </c>
      <c r="S23">
        <v>15.696972000000001</v>
      </c>
      <c r="T23">
        <v>15.86825</v>
      </c>
      <c r="U23">
        <v>16.039507</v>
      </c>
      <c r="V23">
        <v>16.21022</v>
      </c>
      <c r="W23">
        <v>16.381550000000001</v>
      </c>
      <c r="X23">
        <v>16.553141</v>
      </c>
      <c r="Y23">
        <v>16.725615999999999</v>
      </c>
      <c r="Z23">
        <v>16.897286999999999</v>
      </c>
      <c r="AA23">
        <v>17.069317000000002</v>
      </c>
      <c r="AB23">
        <v>17.241425</v>
      </c>
      <c r="AC23">
        <v>17.413253999999998</v>
      </c>
      <c r="AD23">
        <v>17.585073000000001</v>
      </c>
      <c r="AE23">
        <v>17.757262999999998</v>
      </c>
      <c r="AF23">
        <v>17.929670000000002</v>
      </c>
      <c r="AG23">
        <v>18.102454999999999</v>
      </c>
      <c r="AH23">
        <v>18.276529</v>
      </c>
      <c r="AI23">
        <v>18.452559000000001</v>
      </c>
      <c r="AJ23" s="61">
        <v>1.0999999999999999E-2</v>
      </c>
    </row>
    <row r="24" spans="1:36" x14ac:dyDescent="0.25">
      <c r="A24" t="s">
        <v>527</v>
      </c>
      <c r="B24" t="s">
        <v>564</v>
      </c>
      <c r="C24" t="s">
        <v>565</v>
      </c>
      <c r="D24" t="s">
        <v>561</v>
      </c>
      <c r="F24">
        <v>1.321153</v>
      </c>
      <c r="G24">
        <v>1.332616</v>
      </c>
      <c r="H24">
        <v>1.345855</v>
      </c>
      <c r="I24">
        <v>1.360128</v>
      </c>
      <c r="J24">
        <v>1.3748100000000001</v>
      </c>
      <c r="K24">
        <v>1.3897459999999999</v>
      </c>
      <c r="L24">
        <v>1.4046069999999999</v>
      </c>
      <c r="M24">
        <v>1.419243</v>
      </c>
      <c r="N24">
        <v>1.433826</v>
      </c>
      <c r="O24">
        <v>1.4485600000000001</v>
      </c>
      <c r="P24">
        <v>1.463479</v>
      </c>
      <c r="Q24">
        <v>1.478583</v>
      </c>
      <c r="R24">
        <v>1.49377</v>
      </c>
      <c r="S24">
        <v>1.508815</v>
      </c>
      <c r="T24">
        <v>1.5235719999999999</v>
      </c>
      <c r="U24">
        <v>1.5379860000000001</v>
      </c>
      <c r="V24">
        <v>1.5522579999999999</v>
      </c>
      <c r="W24">
        <v>1.566446</v>
      </c>
      <c r="X24">
        <v>1.580735</v>
      </c>
      <c r="Y24">
        <v>1.5952599999999999</v>
      </c>
      <c r="Z24">
        <v>1.6097809999999999</v>
      </c>
      <c r="AA24">
        <v>1.6242239999999999</v>
      </c>
      <c r="AB24">
        <v>1.638644</v>
      </c>
      <c r="AC24">
        <v>1.653095</v>
      </c>
      <c r="AD24">
        <v>1.6677979999999999</v>
      </c>
      <c r="AE24">
        <v>1.6828449999999999</v>
      </c>
      <c r="AF24">
        <v>1.6980029999999999</v>
      </c>
      <c r="AG24">
        <v>1.713212</v>
      </c>
      <c r="AH24">
        <v>1.7284930000000001</v>
      </c>
      <c r="AI24">
        <v>1.7438359999999999</v>
      </c>
      <c r="AJ24" s="61">
        <v>0.01</v>
      </c>
    </row>
    <row r="25" spans="1:36" x14ac:dyDescent="0.25">
      <c r="A25" t="s">
        <v>530</v>
      </c>
      <c r="B25" t="s">
        <v>566</v>
      </c>
      <c r="C25" t="s">
        <v>567</v>
      </c>
      <c r="D25" t="s">
        <v>561</v>
      </c>
      <c r="F25">
        <v>1.9287829999999999</v>
      </c>
      <c r="G25">
        <v>1.9456580000000001</v>
      </c>
      <c r="H25">
        <v>1.9655279999999999</v>
      </c>
      <c r="I25">
        <v>1.987196</v>
      </c>
      <c r="J25">
        <v>2.009639</v>
      </c>
      <c r="K25">
        <v>2.032613</v>
      </c>
      <c r="L25">
        <v>2.055545</v>
      </c>
      <c r="M25">
        <v>2.0781580000000002</v>
      </c>
      <c r="N25">
        <v>2.1007229999999999</v>
      </c>
      <c r="O25">
        <v>2.1235719999999998</v>
      </c>
      <c r="P25">
        <v>2.1467510000000001</v>
      </c>
      <c r="Q25">
        <v>2.1702590000000002</v>
      </c>
      <c r="R25">
        <v>2.1939190000000002</v>
      </c>
      <c r="S25">
        <v>2.2173419999999999</v>
      </c>
      <c r="T25">
        <v>2.2402690000000001</v>
      </c>
      <c r="U25">
        <v>2.262597</v>
      </c>
      <c r="V25">
        <v>2.2846700000000002</v>
      </c>
      <c r="W25">
        <v>2.3065799999999999</v>
      </c>
      <c r="X25">
        <v>2.3286479999999998</v>
      </c>
      <c r="Y25">
        <v>2.3511120000000001</v>
      </c>
      <c r="Z25">
        <v>2.3735689999999998</v>
      </c>
      <c r="AA25">
        <v>2.3958889999999999</v>
      </c>
      <c r="AB25">
        <v>2.4181689999999998</v>
      </c>
      <c r="AC25">
        <v>2.4405100000000002</v>
      </c>
      <c r="AD25">
        <v>2.4632879999999999</v>
      </c>
      <c r="AE25">
        <v>2.486672</v>
      </c>
      <c r="AF25">
        <v>2.5102630000000001</v>
      </c>
      <c r="AG25">
        <v>2.5339559999999999</v>
      </c>
      <c r="AH25">
        <v>2.5577939999999999</v>
      </c>
      <c r="AI25">
        <v>2.581753</v>
      </c>
      <c r="AJ25" s="61">
        <v>0.01</v>
      </c>
    </row>
    <row r="26" spans="1:36" x14ac:dyDescent="0.25">
      <c r="A26" t="s">
        <v>533</v>
      </c>
      <c r="B26" t="s">
        <v>568</v>
      </c>
      <c r="C26" t="s">
        <v>569</v>
      </c>
      <c r="D26" t="s">
        <v>561</v>
      </c>
      <c r="F26">
        <v>2.6556609999999998</v>
      </c>
      <c r="G26">
        <v>2.6910180000000001</v>
      </c>
      <c r="H26">
        <v>2.7273290000000001</v>
      </c>
      <c r="I26">
        <v>2.7641830000000001</v>
      </c>
      <c r="J26">
        <v>2.8012160000000002</v>
      </c>
      <c r="K26">
        <v>2.8385579999999999</v>
      </c>
      <c r="L26">
        <v>2.875813</v>
      </c>
      <c r="M26">
        <v>2.9128799999999999</v>
      </c>
      <c r="N26">
        <v>2.95</v>
      </c>
      <c r="O26">
        <v>2.9873460000000001</v>
      </c>
      <c r="P26">
        <v>3.0248780000000002</v>
      </c>
      <c r="Q26">
        <v>3.0626039999999999</v>
      </c>
      <c r="R26">
        <v>3.1004040000000002</v>
      </c>
      <c r="S26">
        <v>3.1380309999999998</v>
      </c>
      <c r="T26">
        <v>3.1753800000000001</v>
      </c>
      <c r="U26">
        <v>3.2124199999999998</v>
      </c>
      <c r="V26">
        <v>3.2494269999999998</v>
      </c>
      <c r="W26">
        <v>3.2863660000000001</v>
      </c>
      <c r="X26">
        <v>3.3234669999999999</v>
      </c>
      <c r="Y26">
        <v>3.3608310000000001</v>
      </c>
      <c r="Z26">
        <v>3.3980899999999998</v>
      </c>
      <c r="AA26">
        <v>3.4352610000000001</v>
      </c>
      <c r="AB26">
        <v>3.4724439999999999</v>
      </c>
      <c r="AC26">
        <v>3.5096889999999998</v>
      </c>
      <c r="AD26">
        <v>3.547269</v>
      </c>
      <c r="AE26">
        <v>3.5852200000000001</v>
      </c>
      <c r="AF26">
        <v>3.6231990000000001</v>
      </c>
      <c r="AG26">
        <v>3.661241</v>
      </c>
      <c r="AH26">
        <v>3.6994009999999999</v>
      </c>
      <c r="AI26">
        <v>3.7376529999999999</v>
      </c>
      <c r="AJ26" s="61">
        <v>1.2E-2</v>
      </c>
    </row>
    <row r="27" spans="1:36" x14ac:dyDescent="0.25">
      <c r="A27" t="s">
        <v>536</v>
      </c>
      <c r="B27" t="s">
        <v>570</v>
      </c>
      <c r="C27" t="s">
        <v>571</v>
      </c>
      <c r="D27" t="s">
        <v>561</v>
      </c>
      <c r="F27">
        <v>6.483867</v>
      </c>
      <c r="G27">
        <v>6.5674349999999997</v>
      </c>
      <c r="H27">
        <v>6.6645700000000003</v>
      </c>
      <c r="I27">
        <v>6.7673550000000002</v>
      </c>
      <c r="J27">
        <v>6.8670169999999997</v>
      </c>
      <c r="K27">
        <v>6.9628670000000001</v>
      </c>
      <c r="L27">
        <v>7.053013</v>
      </c>
      <c r="M27">
        <v>7.1388819999999997</v>
      </c>
      <c r="N27">
        <v>7.2240950000000002</v>
      </c>
      <c r="O27">
        <v>7.3117789999999996</v>
      </c>
      <c r="P27">
        <v>7.4025270000000001</v>
      </c>
      <c r="Q27">
        <v>7.4951489999999996</v>
      </c>
      <c r="R27">
        <v>7.5883149999999997</v>
      </c>
      <c r="S27">
        <v>7.6799549999999996</v>
      </c>
      <c r="T27">
        <v>7.7685959999999996</v>
      </c>
      <c r="U27">
        <v>7.8549660000000001</v>
      </c>
      <c r="V27">
        <v>7.9407899999999998</v>
      </c>
      <c r="W27">
        <v>8.0274520000000003</v>
      </c>
      <c r="X27">
        <v>8.115793</v>
      </c>
      <c r="Y27">
        <v>8.2066230000000004</v>
      </c>
      <c r="Z27">
        <v>8.297186</v>
      </c>
      <c r="AA27">
        <v>8.3869950000000006</v>
      </c>
      <c r="AB27">
        <v>8.4762000000000004</v>
      </c>
      <c r="AC27">
        <v>8.5653760000000005</v>
      </c>
      <c r="AD27">
        <v>8.6562219999999996</v>
      </c>
      <c r="AE27">
        <v>8.7494309999999995</v>
      </c>
      <c r="AF27">
        <v>8.8430040000000005</v>
      </c>
      <c r="AG27">
        <v>8.9362940000000002</v>
      </c>
      <c r="AH27">
        <v>9.029712</v>
      </c>
      <c r="AI27">
        <v>9.1235510000000009</v>
      </c>
      <c r="AJ27" s="61">
        <v>1.2E-2</v>
      </c>
    </row>
    <row r="28" spans="1:36" x14ac:dyDescent="0.25">
      <c r="A28" t="s">
        <v>539</v>
      </c>
      <c r="B28" t="s">
        <v>572</v>
      </c>
      <c r="C28" t="s">
        <v>573</v>
      </c>
      <c r="D28" t="s">
        <v>561</v>
      </c>
      <c r="F28">
        <v>9.6165319999999994</v>
      </c>
      <c r="G28">
        <v>9.6936359999999997</v>
      </c>
      <c r="H28">
        <v>9.7758590000000005</v>
      </c>
      <c r="I28">
        <v>9.8617650000000001</v>
      </c>
      <c r="J28">
        <v>9.9503529999999998</v>
      </c>
      <c r="K28">
        <v>10.041193</v>
      </c>
      <c r="L28">
        <v>10.132547000000001</v>
      </c>
      <c r="M28">
        <v>10.223236</v>
      </c>
      <c r="N28">
        <v>10.313302</v>
      </c>
      <c r="O28">
        <v>10.403200999999999</v>
      </c>
      <c r="P28">
        <v>10.493200999999999</v>
      </c>
      <c r="Q28">
        <v>10.582908</v>
      </c>
      <c r="R28">
        <v>10.672297</v>
      </c>
      <c r="S28">
        <v>10.761077</v>
      </c>
      <c r="T28">
        <v>10.848563</v>
      </c>
      <c r="U28">
        <v>10.934995000000001</v>
      </c>
      <c r="V28">
        <v>11.020685</v>
      </c>
      <c r="W28">
        <v>11.106230999999999</v>
      </c>
      <c r="X28">
        <v>11.191731000000001</v>
      </c>
      <c r="Y28">
        <v>11.277741000000001</v>
      </c>
      <c r="Z28">
        <v>11.363612</v>
      </c>
      <c r="AA28">
        <v>11.449165000000001</v>
      </c>
      <c r="AB28">
        <v>11.534466</v>
      </c>
      <c r="AC28">
        <v>11.619659</v>
      </c>
      <c r="AD28">
        <v>11.705247</v>
      </c>
      <c r="AE28">
        <v>11.791582</v>
      </c>
      <c r="AF28">
        <v>11.878234000000001</v>
      </c>
      <c r="AG28">
        <v>11.965165000000001</v>
      </c>
      <c r="AH28">
        <v>12.052422999999999</v>
      </c>
      <c r="AI28">
        <v>12.1401</v>
      </c>
      <c r="AJ28" s="61">
        <v>8.0000000000000002E-3</v>
      </c>
    </row>
    <row r="29" spans="1:36" x14ac:dyDescent="0.25">
      <c r="A29" t="s">
        <v>542</v>
      </c>
      <c r="B29" t="s">
        <v>574</v>
      </c>
      <c r="C29" t="s">
        <v>575</v>
      </c>
      <c r="D29" t="s">
        <v>561</v>
      </c>
      <c r="F29">
        <v>9.1192119999999992</v>
      </c>
      <c r="G29">
        <v>9.2074590000000001</v>
      </c>
      <c r="H29">
        <v>9.3011350000000004</v>
      </c>
      <c r="I29">
        <v>9.3986020000000003</v>
      </c>
      <c r="J29">
        <v>9.4988720000000004</v>
      </c>
      <c r="K29">
        <v>9.6013800000000007</v>
      </c>
      <c r="L29">
        <v>9.704269</v>
      </c>
      <c r="M29">
        <v>9.8063830000000003</v>
      </c>
      <c r="N29">
        <v>9.9077260000000003</v>
      </c>
      <c r="O29">
        <v>10.008770999999999</v>
      </c>
      <c r="P29">
        <v>10.109864999999999</v>
      </c>
      <c r="Q29">
        <v>10.210634000000001</v>
      </c>
      <c r="R29">
        <v>10.311073</v>
      </c>
      <c r="S29">
        <v>10.410881</v>
      </c>
      <c r="T29">
        <v>10.509372000000001</v>
      </c>
      <c r="U29">
        <v>10.606833</v>
      </c>
      <c r="V29">
        <v>10.703518000000001</v>
      </c>
      <c r="W29">
        <v>10.800102000000001</v>
      </c>
      <c r="X29">
        <v>10.896674000000001</v>
      </c>
      <c r="Y29">
        <v>10.993805</v>
      </c>
      <c r="Z29">
        <v>11.090813000000001</v>
      </c>
      <c r="AA29">
        <v>11.187557</v>
      </c>
      <c r="AB29">
        <v>11.284079</v>
      </c>
      <c r="AC29">
        <v>11.380544</v>
      </c>
      <c r="AD29">
        <v>11.477423999999999</v>
      </c>
      <c r="AE29">
        <v>11.575084</v>
      </c>
      <c r="AF29">
        <v>11.673102999999999</v>
      </c>
      <c r="AG29">
        <v>11.771409999999999</v>
      </c>
      <c r="AH29">
        <v>11.870098</v>
      </c>
      <c r="AI29">
        <v>11.969327</v>
      </c>
      <c r="AJ29" s="61">
        <v>8.9999999999999993E-3</v>
      </c>
    </row>
    <row r="30" spans="1:36" x14ac:dyDescent="0.25">
      <c r="A30" t="s">
        <v>545</v>
      </c>
      <c r="B30" t="s">
        <v>576</v>
      </c>
      <c r="C30" t="s">
        <v>577</v>
      </c>
      <c r="D30" t="s">
        <v>561</v>
      </c>
      <c r="F30">
        <v>17.287718000000002</v>
      </c>
      <c r="G30">
        <v>17.446178</v>
      </c>
      <c r="H30">
        <v>17.627806</v>
      </c>
      <c r="I30">
        <v>17.823795</v>
      </c>
      <c r="J30">
        <v>18.026619</v>
      </c>
      <c r="K30">
        <v>18.234725999999998</v>
      </c>
      <c r="L30">
        <v>18.443207000000001</v>
      </c>
      <c r="M30">
        <v>18.649602999999999</v>
      </c>
      <c r="N30">
        <v>18.856127000000001</v>
      </c>
      <c r="O30">
        <v>19.065369</v>
      </c>
      <c r="P30">
        <v>19.277581999999999</v>
      </c>
      <c r="Q30">
        <v>19.492816999999999</v>
      </c>
      <c r="R30">
        <v>19.709596999999999</v>
      </c>
      <c r="S30">
        <v>19.924697999999999</v>
      </c>
      <c r="T30">
        <v>20.135946000000001</v>
      </c>
      <c r="U30">
        <v>20.342393999999999</v>
      </c>
      <c r="V30">
        <v>20.546914999999998</v>
      </c>
      <c r="W30">
        <v>20.750048</v>
      </c>
      <c r="X30">
        <v>20.954559</v>
      </c>
      <c r="Y30">
        <v>21.162431999999999</v>
      </c>
      <c r="Z30">
        <v>21.370159000000001</v>
      </c>
      <c r="AA30">
        <v>21.576848999999999</v>
      </c>
      <c r="AB30">
        <v>21.783353999999999</v>
      </c>
      <c r="AC30">
        <v>21.990442000000002</v>
      </c>
      <c r="AD30">
        <v>22.201409999999999</v>
      </c>
      <c r="AE30">
        <v>22.417639000000001</v>
      </c>
      <c r="AF30">
        <v>22.63571</v>
      </c>
      <c r="AG30">
        <v>22.854991999999999</v>
      </c>
      <c r="AH30">
        <v>23.075844</v>
      </c>
      <c r="AI30">
        <v>23.298037999999998</v>
      </c>
      <c r="AJ30" s="61">
        <v>0.01</v>
      </c>
    </row>
    <row r="31" spans="1:36" x14ac:dyDescent="0.25">
      <c r="A31" t="s">
        <v>548</v>
      </c>
      <c r="B31" t="s">
        <v>578</v>
      </c>
      <c r="C31" t="s">
        <v>579</v>
      </c>
      <c r="D31" t="s">
        <v>561</v>
      </c>
      <c r="F31">
        <v>14.629498</v>
      </c>
      <c r="G31">
        <v>14.825378000000001</v>
      </c>
      <c r="H31">
        <v>15.030118999999999</v>
      </c>
      <c r="I31">
        <v>15.240028000000001</v>
      </c>
      <c r="J31">
        <v>15.451862999999999</v>
      </c>
      <c r="K31">
        <v>15.663722999999999</v>
      </c>
      <c r="L31">
        <v>15.873938000000001</v>
      </c>
      <c r="M31">
        <v>16.081671</v>
      </c>
      <c r="N31">
        <v>16.287904999999999</v>
      </c>
      <c r="O31">
        <v>16.494095000000002</v>
      </c>
      <c r="P31">
        <v>16.700979</v>
      </c>
      <c r="Q31">
        <v>16.908268</v>
      </c>
      <c r="R31">
        <v>17.115348999999998</v>
      </c>
      <c r="S31">
        <v>17.321684000000001</v>
      </c>
      <c r="T31">
        <v>17.526696999999999</v>
      </c>
      <c r="U31">
        <v>17.730509000000001</v>
      </c>
      <c r="V31">
        <v>17.933523000000001</v>
      </c>
      <c r="W31">
        <v>18.136702</v>
      </c>
      <c r="X31">
        <v>18.340767</v>
      </c>
      <c r="Y31">
        <v>18.546071999999999</v>
      </c>
      <c r="Z31">
        <v>18.751712999999999</v>
      </c>
      <c r="AA31">
        <v>18.957134</v>
      </c>
      <c r="AB31">
        <v>19.162548000000001</v>
      </c>
      <c r="AC31">
        <v>19.368282000000001</v>
      </c>
      <c r="AD31">
        <v>19.574831</v>
      </c>
      <c r="AE31">
        <v>19.782391000000001</v>
      </c>
      <c r="AF31">
        <v>19.989972999999999</v>
      </c>
      <c r="AG31">
        <v>20.197144000000002</v>
      </c>
      <c r="AH31">
        <v>20.404423000000001</v>
      </c>
      <c r="AI31">
        <v>20.612473000000001</v>
      </c>
      <c r="AJ31" s="61">
        <v>1.2E-2</v>
      </c>
    </row>
    <row r="32" spans="1:36" x14ac:dyDescent="0.25">
      <c r="A32" t="s">
        <v>551</v>
      </c>
      <c r="B32" t="s">
        <v>580</v>
      </c>
      <c r="C32" t="s">
        <v>581</v>
      </c>
      <c r="D32" t="s">
        <v>561</v>
      </c>
      <c r="F32">
        <v>7.4275989999999998</v>
      </c>
      <c r="G32">
        <v>7.5738750000000001</v>
      </c>
      <c r="H32">
        <v>7.6743379999999997</v>
      </c>
      <c r="I32">
        <v>7.785183</v>
      </c>
      <c r="J32">
        <v>7.8843560000000004</v>
      </c>
      <c r="K32">
        <v>8.0020349999999993</v>
      </c>
      <c r="L32">
        <v>8.1251259999999998</v>
      </c>
      <c r="M32">
        <v>8.2512539999999994</v>
      </c>
      <c r="N32">
        <v>8.3743909999999993</v>
      </c>
      <c r="O32">
        <v>8.4959360000000004</v>
      </c>
      <c r="P32">
        <v>8.6172210000000007</v>
      </c>
      <c r="Q32">
        <v>8.7369310000000002</v>
      </c>
      <c r="R32">
        <v>8.8572480000000002</v>
      </c>
      <c r="S32">
        <v>8.9782290000000007</v>
      </c>
      <c r="T32">
        <v>9.0973629999999996</v>
      </c>
      <c r="U32">
        <v>9.2169609999999995</v>
      </c>
      <c r="V32">
        <v>9.3337479999999999</v>
      </c>
      <c r="W32">
        <v>9.4511780000000005</v>
      </c>
      <c r="X32">
        <v>9.5705249999999999</v>
      </c>
      <c r="Y32">
        <v>9.6909050000000008</v>
      </c>
      <c r="Z32">
        <v>9.8092039999999994</v>
      </c>
      <c r="AA32">
        <v>9.9304290000000002</v>
      </c>
      <c r="AB32">
        <v>10.052224000000001</v>
      </c>
      <c r="AC32">
        <v>10.173079</v>
      </c>
      <c r="AD32">
        <v>10.293279999999999</v>
      </c>
      <c r="AE32">
        <v>10.412879</v>
      </c>
      <c r="AF32">
        <v>10.532216</v>
      </c>
      <c r="AG32">
        <v>10.651548</v>
      </c>
      <c r="AH32">
        <v>10.773277</v>
      </c>
      <c r="AI32">
        <v>10.89751</v>
      </c>
      <c r="AJ32" s="61">
        <v>1.2999999999999999E-2</v>
      </c>
    </row>
    <row r="33" spans="1:38" x14ac:dyDescent="0.25">
      <c r="A33" t="s">
        <v>281</v>
      </c>
      <c r="B33" t="s">
        <v>582</v>
      </c>
      <c r="C33" t="s">
        <v>583</v>
      </c>
      <c r="D33" t="s">
        <v>561</v>
      </c>
      <c r="F33">
        <v>94.449860000000001</v>
      </c>
      <c r="G33">
        <v>95.495293000000004</v>
      </c>
      <c r="H33">
        <v>96.551918000000001</v>
      </c>
      <c r="I33">
        <v>97.658028000000002</v>
      </c>
      <c r="J33">
        <v>98.765006999999997</v>
      </c>
      <c r="K33">
        <v>99.904883999999996</v>
      </c>
      <c r="L33">
        <v>101.047653</v>
      </c>
      <c r="M33">
        <v>102.184074</v>
      </c>
      <c r="N33">
        <v>103.314255</v>
      </c>
      <c r="O33">
        <v>104.448814</v>
      </c>
      <c r="P33">
        <v>105.59193399999999</v>
      </c>
      <c r="Q33">
        <v>106.73912799999999</v>
      </c>
      <c r="R33">
        <v>107.889252</v>
      </c>
      <c r="S33">
        <v>109.034637</v>
      </c>
      <c r="T33">
        <v>110.16482499999999</v>
      </c>
      <c r="U33">
        <v>111.283447</v>
      </c>
      <c r="V33">
        <v>112.393379</v>
      </c>
      <c r="W33">
        <v>113.503624</v>
      </c>
      <c r="X33">
        <v>114.620552</v>
      </c>
      <c r="Y33">
        <v>115.74897</v>
      </c>
      <c r="Z33">
        <v>116.873856</v>
      </c>
      <c r="AA33">
        <v>117.999077</v>
      </c>
      <c r="AB33">
        <v>119.123665</v>
      </c>
      <c r="AC33">
        <v>120.24801600000001</v>
      </c>
      <c r="AD33">
        <v>121.380478</v>
      </c>
      <c r="AE33">
        <v>122.52491000000001</v>
      </c>
      <c r="AF33">
        <v>123.672737</v>
      </c>
      <c r="AG33">
        <v>124.822495</v>
      </c>
      <c r="AH33">
        <v>125.979195</v>
      </c>
      <c r="AI33">
        <v>127.144531</v>
      </c>
      <c r="AJ33" s="61">
        <v>0.01</v>
      </c>
    </row>
    <row r="34" spans="1:38" x14ac:dyDescent="0.25">
      <c r="A34" t="s">
        <v>82</v>
      </c>
      <c r="C34" t="s">
        <v>584</v>
      </c>
    </row>
    <row r="35" spans="1:38" x14ac:dyDescent="0.25">
      <c r="A35" t="s">
        <v>446</v>
      </c>
      <c r="C35" t="s">
        <v>585</v>
      </c>
    </row>
    <row r="36" spans="1:38" x14ac:dyDescent="0.25">
      <c r="A36" t="s">
        <v>586</v>
      </c>
      <c r="B36" t="s">
        <v>587</v>
      </c>
      <c r="C36" t="s">
        <v>588</v>
      </c>
      <c r="D36" t="s">
        <v>589</v>
      </c>
      <c r="F36">
        <v>1.624438</v>
      </c>
      <c r="G36">
        <v>1.628819</v>
      </c>
      <c r="H36">
        <v>1.624161</v>
      </c>
      <c r="I36">
        <v>1.6195109999999999</v>
      </c>
      <c r="J36">
        <v>1.615416</v>
      </c>
      <c r="K36">
        <v>1.611691</v>
      </c>
      <c r="L36">
        <v>1.6085670000000001</v>
      </c>
      <c r="M36">
        <v>1.6066370000000001</v>
      </c>
      <c r="N36">
        <v>1.6062810000000001</v>
      </c>
      <c r="O36">
        <v>1.6066260000000001</v>
      </c>
      <c r="P36">
        <v>1.6072090000000001</v>
      </c>
      <c r="Q36">
        <v>1.608428</v>
      </c>
      <c r="R36">
        <v>1.609999</v>
      </c>
      <c r="S36">
        <v>1.6116410000000001</v>
      </c>
      <c r="T36">
        <v>1.6139190000000001</v>
      </c>
      <c r="U36">
        <v>1.6163419999999999</v>
      </c>
      <c r="V36">
        <v>1.6196980000000001</v>
      </c>
      <c r="W36">
        <v>1.6240380000000001</v>
      </c>
      <c r="X36">
        <v>1.6284270000000001</v>
      </c>
      <c r="Y36">
        <v>1.633616</v>
      </c>
      <c r="Z36">
        <v>1.6387929999999999</v>
      </c>
      <c r="AA36">
        <v>1.6444209999999999</v>
      </c>
      <c r="AB36">
        <v>1.6503760000000001</v>
      </c>
      <c r="AC36">
        <v>1.6562699999999999</v>
      </c>
      <c r="AD36">
        <v>1.6623209999999999</v>
      </c>
      <c r="AE36">
        <v>1.6683079999999999</v>
      </c>
      <c r="AF36">
        <v>1.674544</v>
      </c>
      <c r="AG36">
        <v>1.6809540000000001</v>
      </c>
      <c r="AH36">
        <v>1.687716</v>
      </c>
      <c r="AI36">
        <v>1.694699</v>
      </c>
      <c r="AJ36" s="61">
        <v>1E-3</v>
      </c>
    </row>
    <row r="37" spans="1:38" x14ac:dyDescent="0.25">
      <c r="A37" t="s">
        <v>345</v>
      </c>
      <c r="B37" t="s">
        <v>590</v>
      </c>
      <c r="C37" t="s">
        <v>591</v>
      </c>
      <c r="D37" t="s">
        <v>589</v>
      </c>
      <c r="F37">
        <v>0.78900199999999998</v>
      </c>
      <c r="G37">
        <v>0.78977200000000003</v>
      </c>
      <c r="H37">
        <v>0.79064100000000004</v>
      </c>
      <c r="I37">
        <v>0.79138600000000003</v>
      </c>
      <c r="J37">
        <v>0.79205099999999995</v>
      </c>
      <c r="K37">
        <v>0.79263099999999997</v>
      </c>
      <c r="L37">
        <v>0.79317899999999997</v>
      </c>
      <c r="M37">
        <v>0.79369599999999996</v>
      </c>
      <c r="N37">
        <v>0.79421600000000003</v>
      </c>
      <c r="O37">
        <v>0.79470799999999997</v>
      </c>
      <c r="P37">
        <v>0.79519899999999999</v>
      </c>
      <c r="Q37">
        <v>0.79566300000000001</v>
      </c>
      <c r="R37">
        <v>0.796099</v>
      </c>
      <c r="S37">
        <v>0.79648399999999997</v>
      </c>
      <c r="T37">
        <v>0.79683899999999996</v>
      </c>
      <c r="U37">
        <v>0.79713500000000004</v>
      </c>
      <c r="V37">
        <v>0.79741499999999998</v>
      </c>
      <c r="W37">
        <v>0.79766899999999996</v>
      </c>
      <c r="X37">
        <v>0.79790399999999995</v>
      </c>
      <c r="Y37">
        <v>0.79812799999999995</v>
      </c>
      <c r="Z37">
        <v>0.79833799999999999</v>
      </c>
      <c r="AA37">
        <v>0.79853799999999997</v>
      </c>
      <c r="AB37">
        <v>0.79871800000000004</v>
      </c>
      <c r="AC37">
        <v>0.79888700000000001</v>
      </c>
      <c r="AD37">
        <v>0.79904699999999995</v>
      </c>
      <c r="AE37">
        <v>0.79918199999999995</v>
      </c>
      <c r="AF37">
        <v>0.79930900000000005</v>
      </c>
      <c r="AG37">
        <v>0.79940500000000003</v>
      </c>
      <c r="AH37">
        <v>0.79948300000000005</v>
      </c>
      <c r="AI37">
        <v>0.79954899999999995</v>
      </c>
      <c r="AJ37" s="61">
        <v>0</v>
      </c>
    </row>
    <row r="38" spans="1:38" x14ac:dyDescent="0.25">
      <c r="A38" t="s">
        <v>307</v>
      </c>
      <c r="B38" t="s">
        <v>592</v>
      </c>
      <c r="C38" t="s">
        <v>593</v>
      </c>
      <c r="D38" t="s">
        <v>589</v>
      </c>
      <c r="F38">
        <v>0.810083</v>
      </c>
      <c r="G38">
        <v>0.810751</v>
      </c>
      <c r="H38">
        <v>0.81138500000000002</v>
      </c>
      <c r="I38">
        <v>0.81198700000000001</v>
      </c>
      <c r="J38">
        <v>0.812554</v>
      </c>
      <c r="K38">
        <v>0.81309399999999998</v>
      </c>
      <c r="L38">
        <v>0.81360600000000005</v>
      </c>
      <c r="M38">
        <v>0.81409399999999998</v>
      </c>
      <c r="N38">
        <v>0.81455699999999998</v>
      </c>
      <c r="O38">
        <v>0.81508100000000006</v>
      </c>
      <c r="P38">
        <v>0.81557999999999997</v>
      </c>
      <c r="Q38">
        <v>0.816052</v>
      </c>
      <c r="R38">
        <v>0.81650100000000003</v>
      </c>
      <c r="S38">
        <v>0.81692500000000001</v>
      </c>
      <c r="T38">
        <v>0.817326</v>
      </c>
      <c r="U38">
        <v>0.81770799999999999</v>
      </c>
      <c r="V38">
        <v>0.81806999999999996</v>
      </c>
      <c r="W38">
        <v>0.818415</v>
      </c>
      <c r="X38">
        <v>0.818743</v>
      </c>
      <c r="Y38">
        <v>0.81929799999999997</v>
      </c>
      <c r="Z38">
        <v>0.81982299999999997</v>
      </c>
      <c r="AA38">
        <v>0.82031900000000002</v>
      </c>
      <c r="AB38">
        <v>0.82078700000000004</v>
      </c>
      <c r="AC38">
        <v>0.82123100000000004</v>
      </c>
      <c r="AD38">
        <v>0.82165200000000005</v>
      </c>
      <c r="AE38">
        <v>0.82204699999999997</v>
      </c>
      <c r="AF38">
        <v>0.82242199999999999</v>
      </c>
      <c r="AG38">
        <v>0.82277500000000003</v>
      </c>
      <c r="AH38">
        <v>0.82310899999999998</v>
      </c>
      <c r="AI38">
        <v>0.82342300000000002</v>
      </c>
      <c r="AJ38" s="61">
        <v>1E-3</v>
      </c>
    </row>
    <row r="39" spans="1:38" x14ac:dyDescent="0.25">
      <c r="A39" t="s">
        <v>404</v>
      </c>
      <c r="C39" t="s">
        <v>594</v>
      </c>
    </row>
    <row r="40" spans="1:38" x14ac:dyDescent="0.25">
      <c r="A40" t="s">
        <v>586</v>
      </c>
      <c r="B40" t="s">
        <v>595</v>
      </c>
      <c r="C40" t="s">
        <v>596</v>
      </c>
      <c r="D40" t="s">
        <v>589</v>
      </c>
      <c r="F40">
        <v>3.5990169999999999</v>
      </c>
      <c r="G40">
        <v>3.6365509999999999</v>
      </c>
      <c r="H40">
        <v>3.6748180000000001</v>
      </c>
      <c r="I40">
        <v>3.7124609999999998</v>
      </c>
      <c r="J40">
        <v>3.747951</v>
      </c>
      <c r="K40">
        <v>3.7819129999999999</v>
      </c>
      <c r="L40">
        <v>3.8145380000000002</v>
      </c>
      <c r="M40">
        <v>3.845818</v>
      </c>
      <c r="N40">
        <v>3.875769</v>
      </c>
      <c r="O40">
        <v>3.9066879999999999</v>
      </c>
      <c r="P40">
        <v>3.9363990000000002</v>
      </c>
      <c r="Q40">
        <v>3.9648490000000001</v>
      </c>
      <c r="R40">
        <v>3.992216</v>
      </c>
      <c r="S40">
        <v>4.0184389999999999</v>
      </c>
      <c r="T40">
        <v>4.0430599999999997</v>
      </c>
      <c r="U40">
        <v>4.0665490000000002</v>
      </c>
      <c r="V40">
        <v>4.0886930000000001</v>
      </c>
      <c r="W40">
        <v>4.1092240000000002</v>
      </c>
      <c r="X40">
        <v>4.1290060000000004</v>
      </c>
      <c r="Y40">
        <v>4.1519820000000003</v>
      </c>
      <c r="Z40">
        <v>4.1735660000000001</v>
      </c>
      <c r="AA40">
        <v>4.194134</v>
      </c>
      <c r="AB40">
        <v>4.2138169999999997</v>
      </c>
      <c r="AC40">
        <v>4.2324809999999999</v>
      </c>
      <c r="AD40">
        <v>4.2503019999999996</v>
      </c>
      <c r="AE40">
        <v>4.2668559999999998</v>
      </c>
      <c r="AF40">
        <v>4.2827780000000004</v>
      </c>
      <c r="AG40">
        <v>4.2981379999999998</v>
      </c>
      <c r="AH40">
        <v>4.3125859999999996</v>
      </c>
      <c r="AI40">
        <v>4.3259069999999999</v>
      </c>
      <c r="AJ40" s="61">
        <v>6.0000000000000001E-3</v>
      </c>
    </row>
    <row r="41" spans="1:38" x14ac:dyDescent="0.25">
      <c r="A41" t="s">
        <v>345</v>
      </c>
      <c r="B41" t="s">
        <v>597</v>
      </c>
      <c r="C41" t="s">
        <v>598</v>
      </c>
      <c r="D41" t="s">
        <v>589</v>
      </c>
      <c r="F41">
        <v>0.78607899999999997</v>
      </c>
      <c r="G41">
        <v>0.80186999999999997</v>
      </c>
      <c r="H41">
        <v>0.79619300000000004</v>
      </c>
      <c r="I41">
        <v>0.80605000000000004</v>
      </c>
      <c r="J41">
        <v>0.81577599999999995</v>
      </c>
      <c r="K41">
        <v>0.825322</v>
      </c>
      <c r="L41">
        <v>0.83477699999999999</v>
      </c>
      <c r="M41">
        <v>0.84406999999999999</v>
      </c>
      <c r="N41">
        <v>0.85331699999999999</v>
      </c>
      <c r="O41">
        <v>0.86233499999999996</v>
      </c>
      <c r="P41">
        <v>0.87132900000000002</v>
      </c>
      <c r="Q41">
        <v>0.88021799999999994</v>
      </c>
      <c r="R41">
        <v>0.88884600000000002</v>
      </c>
      <c r="S41">
        <v>0.89741599999999999</v>
      </c>
      <c r="T41">
        <v>0.90586699999999998</v>
      </c>
      <c r="U41">
        <v>0.91420699999999999</v>
      </c>
      <c r="V41">
        <v>0.92241399999999996</v>
      </c>
      <c r="W41">
        <v>0.93057800000000002</v>
      </c>
      <c r="X41">
        <v>0.93862000000000001</v>
      </c>
      <c r="Y41">
        <v>0.94668399999999997</v>
      </c>
      <c r="Z41">
        <v>0.95455000000000001</v>
      </c>
      <c r="AA41">
        <v>0.96239600000000003</v>
      </c>
      <c r="AB41">
        <v>0.97019900000000003</v>
      </c>
      <c r="AC41">
        <v>0.97792699999999999</v>
      </c>
      <c r="AD41">
        <v>0.98552499999999998</v>
      </c>
      <c r="AE41">
        <v>0.99313099999999999</v>
      </c>
      <c r="AF41">
        <v>1.000677</v>
      </c>
      <c r="AG41">
        <v>1.0081610000000001</v>
      </c>
      <c r="AH41">
        <v>1.015649</v>
      </c>
      <c r="AI41">
        <v>1.023128</v>
      </c>
      <c r="AJ41" s="61">
        <v>8.9999999999999993E-3</v>
      </c>
    </row>
    <row r="42" spans="1:38" x14ac:dyDescent="0.25">
      <c r="A42" t="s">
        <v>599</v>
      </c>
      <c r="C42" t="s">
        <v>600</v>
      </c>
    </row>
    <row r="43" spans="1:38" x14ac:dyDescent="0.25">
      <c r="A43" t="s">
        <v>586</v>
      </c>
      <c r="B43" t="s">
        <v>601</v>
      </c>
      <c r="C43" t="s">
        <v>602</v>
      </c>
      <c r="D43" t="s">
        <v>589</v>
      </c>
      <c r="F43">
        <v>1.14306</v>
      </c>
      <c r="G43">
        <v>1.158731</v>
      </c>
      <c r="H43">
        <v>1.172998</v>
      </c>
      <c r="I43">
        <v>1.1861660000000001</v>
      </c>
      <c r="J43">
        <v>1.198639</v>
      </c>
      <c r="K43">
        <v>1.207462</v>
      </c>
      <c r="L43">
        <v>1.2160869999999999</v>
      </c>
      <c r="M43">
        <v>1.22462</v>
      </c>
      <c r="N43">
        <v>1.2330220000000001</v>
      </c>
      <c r="O43">
        <v>1.2413430000000001</v>
      </c>
      <c r="P43">
        <v>1.249468</v>
      </c>
      <c r="Q43">
        <v>1.257422</v>
      </c>
      <c r="R43">
        <v>1.2652479999999999</v>
      </c>
      <c r="S43">
        <v>1.2730220000000001</v>
      </c>
      <c r="T43">
        <v>1.280592</v>
      </c>
      <c r="U43">
        <v>1.287963</v>
      </c>
      <c r="V43">
        <v>1.2950790000000001</v>
      </c>
      <c r="W43">
        <v>1.302044</v>
      </c>
      <c r="X43">
        <v>1.308843</v>
      </c>
      <c r="Y43">
        <v>1.315499</v>
      </c>
      <c r="Z43">
        <v>1.322011</v>
      </c>
      <c r="AA43">
        <v>1.328451</v>
      </c>
      <c r="AB43">
        <v>1.334883</v>
      </c>
      <c r="AC43">
        <v>1.340938</v>
      </c>
      <c r="AD43">
        <v>1.3470279999999999</v>
      </c>
      <c r="AE43">
        <v>1.352981</v>
      </c>
      <c r="AF43">
        <v>1.358611</v>
      </c>
      <c r="AG43">
        <v>1.364314</v>
      </c>
      <c r="AH43">
        <v>1.3698809999999999</v>
      </c>
      <c r="AI43">
        <v>1.375105</v>
      </c>
      <c r="AJ43" s="61">
        <v>6.0000000000000001E-3</v>
      </c>
    </row>
    <row r="44" spans="1:38" x14ac:dyDescent="0.25">
      <c r="A44" t="s">
        <v>345</v>
      </c>
      <c r="B44" t="s">
        <v>603</v>
      </c>
      <c r="C44" t="s">
        <v>604</v>
      </c>
      <c r="D44" t="s">
        <v>589</v>
      </c>
      <c r="F44">
        <v>0.88945300000000005</v>
      </c>
      <c r="G44">
        <v>0.89513500000000001</v>
      </c>
      <c r="H44">
        <v>0.90003599999999995</v>
      </c>
      <c r="I44">
        <v>0.90446000000000004</v>
      </c>
      <c r="J44">
        <v>0.90845299999999995</v>
      </c>
      <c r="K44">
        <v>0.91205700000000001</v>
      </c>
      <c r="L44">
        <v>0.91529899999999997</v>
      </c>
      <c r="M44">
        <v>0.91821299999999995</v>
      </c>
      <c r="N44">
        <v>0.92083499999999996</v>
      </c>
      <c r="O44">
        <v>0.92319600000000002</v>
      </c>
      <c r="P44">
        <v>0.92560299999999995</v>
      </c>
      <c r="Q44">
        <v>0.92776700000000001</v>
      </c>
      <c r="R44">
        <v>0.92971099999999995</v>
      </c>
      <c r="S44">
        <v>0.931454</v>
      </c>
      <c r="T44">
        <v>0.93301500000000004</v>
      </c>
      <c r="U44">
        <v>0.93441200000000002</v>
      </c>
      <c r="V44">
        <v>0.93566899999999997</v>
      </c>
      <c r="W44">
        <v>0.93679299999999999</v>
      </c>
      <c r="X44">
        <v>0.93797900000000001</v>
      </c>
      <c r="Y44">
        <v>0.93904100000000001</v>
      </c>
      <c r="Z44">
        <v>0.93998999999999999</v>
      </c>
      <c r="AA44">
        <v>0.94083899999999998</v>
      </c>
      <c r="AB44">
        <v>0.94159899999999996</v>
      </c>
      <c r="AC44">
        <v>0.94227700000000003</v>
      </c>
      <c r="AD44">
        <v>0.94288300000000003</v>
      </c>
      <c r="AE44">
        <v>0.94342400000000004</v>
      </c>
      <c r="AF44">
        <v>0.94390600000000002</v>
      </c>
      <c r="AG44">
        <v>0.94433500000000004</v>
      </c>
      <c r="AH44">
        <v>0.94471499999999997</v>
      </c>
      <c r="AI44">
        <v>0.94505499999999998</v>
      </c>
      <c r="AJ44" s="61">
        <v>2E-3</v>
      </c>
    </row>
    <row r="45" spans="1:38" x14ac:dyDescent="0.25">
      <c r="A45" t="s">
        <v>307</v>
      </c>
      <c r="B45" t="s">
        <v>605</v>
      </c>
      <c r="C45" t="s">
        <v>606</v>
      </c>
      <c r="D45" t="s">
        <v>589</v>
      </c>
      <c r="F45">
        <v>0.80665699999999996</v>
      </c>
      <c r="G45">
        <v>0.80779500000000004</v>
      </c>
      <c r="H45">
        <v>0.80886899999999995</v>
      </c>
      <c r="I45">
        <v>0.80986000000000002</v>
      </c>
      <c r="J45">
        <v>0.81076000000000004</v>
      </c>
      <c r="K45">
        <v>0.81157000000000001</v>
      </c>
      <c r="L45">
        <v>0.81230100000000005</v>
      </c>
      <c r="M45">
        <v>0.81296100000000004</v>
      </c>
      <c r="N45">
        <v>0.81356300000000004</v>
      </c>
      <c r="O45">
        <v>0.81411599999999995</v>
      </c>
      <c r="P45">
        <v>0.81462500000000004</v>
      </c>
      <c r="Q45">
        <v>0.81509100000000001</v>
      </c>
      <c r="R45">
        <v>0.81551799999999997</v>
      </c>
      <c r="S45">
        <v>0.81590600000000002</v>
      </c>
      <c r="T45">
        <v>0.81625899999999996</v>
      </c>
      <c r="U45">
        <v>0.81657999999999997</v>
      </c>
      <c r="V45">
        <v>0.81687200000000004</v>
      </c>
      <c r="W45">
        <v>0.81713999999999998</v>
      </c>
      <c r="X45">
        <v>0.81738500000000003</v>
      </c>
      <c r="Y45">
        <v>0.81760999999999995</v>
      </c>
      <c r="Z45">
        <v>0.81781599999999999</v>
      </c>
      <c r="AA45">
        <v>0.81800399999999995</v>
      </c>
      <c r="AB45">
        <v>0.81817499999999999</v>
      </c>
      <c r="AC45">
        <v>0.81833100000000003</v>
      </c>
      <c r="AD45">
        <v>0.81847499999999995</v>
      </c>
      <c r="AE45">
        <v>0.81860599999999994</v>
      </c>
      <c r="AF45">
        <v>0.81872599999999995</v>
      </c>
      <c r="AG45">
        <v>0.81883499999999998</v>
      </c>
      <c r="AH45">
        <v>0.81893499999999997</v>
      </c>
      <c r="AI45">
        <v>0.81902699999999995</v>
      </c>
      <c r="AJ45" s="61">
        <v>1E-3</v>
      </c>
    </row>
    <row r="46" spans="1:38" x14ac:dyDescent="0.25">
      <c r="A46" t="s">
        <v>607</v>
      </c>
      <c r="C46" t="s">
        <v>608</v>
      </c>
    </row>
    <row r="47" spans="1:38" x14ac:dyDescent="0.25">
      <c r="A47" t="s">
        <v>586</v>
      </c>
      <c r="B47" t="s">
        <v>609</v>
      </c>
      <c r="C47" t="s">
        <v>610</v>
      </c>
      <c r="D47" t="s">
        <v>611</v>
      </c>
      <c r="F47">
        <v>0.56345800000000001</v>
      </c>
      <c r="G47">
        <v>0.57313199999999997</v>
      </c>
      <c r="H47">
        <v>0.58221500000000004</v>
      </c>
      <c r="I47">
        <v>0.59040700000000002</v>
      </c>
      <c r="J47">
        <v>0.59871399999999997</v>
      </c>
      <c r="K47">
        <v>0.61992100000000006</v>
      </c>
      <c r="L47">
        <v>0.64103299999999996</v>
      </c>
      <c r="M47">
        <v>0.66200199999999998</v>
      </c>
      <c r="N47">
        <v>0.68274599999999996</v>
      </c>
      <c r="O47">
        <v>0.70444200000000001</v>
      </c>
      <c r="P47">
        <v>0.72593399999999997</v>
      </c>
      <c r="Q47">
        <v>0.74717199999999995</v>
      </c>
      <c r="R47">
        <v>0.76810400000000001</v>
      </c>
      <c r="S47">
        <v>0.78867399999999999</v>
      </c>
      <c r="T47">
        <v>0.80880300000000005</v>
      </c>
      <c r="U47">
        <v>0.82847700000000002</v>
      </c>
      <c r="V47">
        <v>0.84768399999999999</v>
      </c>
      <c r="W47">
        <v>0.86641599999999996</v>
      </c>
      <c r="X47">
        <v>0.88466500000000003</v>
      </c>
      <c r="Y47">
        <v>0.905443</v>
      </c>
      <c r="Z47">
        <v>0.92573000000000005</v>
      </c>
      <c r="AA47">
        <v>0.94549499999999997</v>
      </c>
      <c r="AB47">
        <v>0.964723</v>
      </c>
      <c r="AC47">
        <v>0.98339399999999999</v>
      </c>
      <c r="AD47">
        <v>1.00152</v>
      </c>
      <c r="AE47">
        <v>1.0190999999999999</v>
      </c>
      <c r="AF47">
        <v>1.0360990000000001</v>
      </c>
      <c r="AG47">
        <v>1.0525089999999999</v>
      </c>
      <c r="AH47">
        <v>1.068336</v>
      </c>
      <c r="AI47">
        <v>1.0835809999999999</v>
      </c>
      <c r="AJ47" s="61">
        <v>2.3E-2</v>
      </c>
      <c r="AL47" s="67" t="s">
        <v>677</v>
      </c>
    </row>
    <row r="48" spans="1:38" x14ac:dyDescent="0.25">
      <c r="A48" t="s">
        <v>612</v>
      </c>
      <c r="C48" t="s">
        <v>613</v>
      </c>
      <c r="AL48" s="67" t="s">
        <v>678</v>
      </c>
    </row>
    <row r="49" spans="1:38" x14ac:dyDescent="0.25">
      <c r="A49" t="s">
        <v>586</v>
      </c>
      <c r="B49" t="s">
        <v>614</v>
      </c>
      <c r="C49" t="s">
        <v>615</v>
      </c>
      <c r="D49" t="s">
        <v>589</v>
      </c>
      <c r="F49">
        <v>0.69291999999999998</v>
      </c>
      <c r="G49">
        <v>0.69357400000000002</v>
      </c>
      <c r="H49">
        <v>0.69417300000000004</v>
      </c>
      <c r="I49">
        <v>0.69472100000000003</v>
      </c>
      <c r="J49">
        <v>0.69521599999999995</v>
      </c>
      <c r="K49">
        <v>0.69566600000000001</v>
      </c>
      <c r="L49">
        <v>0.69607300000000005</v>
      </c>
      <c r="M49">
        <v>0.69644099999999998</v>
      </c>
      <c r="N49">
        <v>0.69677500000000003</v>
      </c>
      <c r="O49">
        <v>0.69707699999999995</v>
      </c>
      <c r="P49">
        <v>0.69735100000000005</v>
      </c>
      <c r="Q49">
        <v>0.69759899999999997</v>
      </c>
      <c r="R49">
        <v>0.69782500000000003</v>
      </c>
      <c r="S49">
        <v>0.69802799999999998</v>
      </c>
      <c r="T49">
        <v>0.69821200000000005</v>
      </c>
      <c r="U49">
        <v>0.69837899999999997</v>
      </c>
      <c r="V49">
        <v>0.69852999999999998</v>
      </c>
      <c r="W49">
        <v>0.69866600000000001</v>
      </c>
      <c r="X49">
        <v>0.69879000000000002</v>
      </c>
      <c r="Y49">
        <v>0.69890300000000005</v>
      </c>
      <c r="Z49">
        <v>0.69900499999999999</v>
      </c>
      <c r="AA49">
        <v>0.69909699999999997</v>
      </c>
      <c r="AB49">
        <v>0.69918100000000005</v>
      </c>
      <c r="AC49">
        <v>0.69925700000000002</v>
      </c>
      <c r="AD49">
        <v>0.699326</v>
      </c>
      <c r="AE49">
        <v>0.69938900000000004</v>
      </c>
      <c r="AF49">
        <v>0.69944600000000001</v>
      </c>
      <c r="AG49">
        <v>0.69949700000000004</v>
      </c>
      <c r="AH49">
        <v>0.69954400000000005</v>
      </c>
      <c r="AI49">
        <v>0.69958600000000004</v>
      </c>
      <c r="AJ49" s="61">
        <v>0</v>
      </c>
      <c r="AL49" s="67" t="s">
        <v>679</v>
      </c>
    </row>
    <row r="50" spans="1:38" x14ac:dyDescent="0.25">
      <c r="A50" t="s">
        <v>345</v>
      </c>
      <c r="B50" t="s">
        <v>616</v>
      </c>
      <c r="C50" t="s">
        <v>617</v>
      </c>
      <c r="D50" t="s">
        <v>589</v>
      </c>
      <c r="F50">
        <v>0.31666699999999998</v>
      </c>
      <c r="G50">
        <v>0.31666699999999998</v>
      </c>
      <c r="H50">
        <v>0.31666699999999998</v>
      </c>
      <c r="I50">
        <v>0.31666699999999998</v>
      </c>
      <c r="J50">
        <v>0.31666699999999998</v>
      </c>
      <c r="K50">
        <v>0.31666699999999998</v>
      </c>
      <c r="L50">
        <v>0.31666699999999998</v>
      </c>
      <c r="M50">
        <v>0.31666699999999998</v>
      </c>
      <c r="N50">
        <v>0.31666699999999998</v>
      </c>
      <c r="O50">
        <v>0.31666699999999998</v>
      </c>
      <c r="P50">
        <v>0.31666699999999998</v>
      </c>
      <c r="Q50">
        <v>0.31666699999999998</v>
      </c>
      <c r="R50">
        <v>0.31666699999999998</v>
      </c>
      <c r="S50">
        <v>0.31666699999999998</v>
      </c>
      <c r="T50">
        <v>0.31666699999999998</v>
      </c>
      <c r="U50">
        <v>0.31666699999999998</v>
      </c>
      <c r="V50">
        <v>0.31666699999999998</v>
      </c>
      <c r="W50">
        <v>0.31666699999999998</v>
      </c>
      <c r="X50">
        <v>0.31666699999999998</v>
      </c>
      <c r="Y50">
        <v>0.31666699999999998</v>
      </c>
      <c r="Z50">
        <v>0.31666699999999998</v>
      </c>
      <c r="AA50">
        <v>0.31666699999999998</v>
      </c>
      <c r="AB50">
        <v>0.31666699999999998</v>
      </c>
      <c r="AC50">
        <v>0.31666699999999998</v>
      </c>
      <c r="AD50">
        <v>0.31666699999999998</v>
      </c>
      <c r="AE50">
        <v>0.31666699999999998</v>
      </c>
      <c r="AF50">
        <v>0.31666699999999998</v>
      </c>
      <c r="AG50">
        <v>0.31666699999999998</v>
      </c>
      <c r="AH50">
        <v>0.31666699999999998</v>
      </c>
      <c r="AI50">
        <v>0.31666699999999998</v>
      </c>
      <c r="AJ50" s="61">
        <v>0</v>
      </c>
      <c r="AL50" s="67" t="s">
        <v>680</v>
      </c>
    </row>
    <row r="51" spans="1:38" x14ac:dyDescent="0.25">
      <c r="A51" t="s">
        <v>618</v>
      </c>
      <c r="C51" t="s">
        <v>619</v>
      </c>
      <c r="AL51" s="67" t="s">
        <v>685</v>
      </c>
    </row>
    <row r="52" spans="1:38" x14ac:dyDescent="0.25">
      <c r="A52" t="s">
        <v>620</v>
      </c>
      <c r="C52" t="s">
        <v>621</v>
      </c>
      <c r="AL52" s="67" t="s">
        <v>688</v>
      </c>
    </row>
    <row r="53" spans="1:38" x14ac:dyDescent="0.25">
      <c r="A53" t="s">
        <v>586</v>
      </c>
      <c r="B53" t="s">
        <v>622</v>
      </c>
      <c r="C53" t="s">
        <v>623</v>
      </c>
      <c r="D53" t="s">
        <v>624</v>
      </c>
      <c r="F53">
        <v>74.369056999999998</v>
      </c>
      <c r="G53">
        <v>77.382576</v>
      </c>
      <c r="H53">
        <v>80.256598999999994</v>
      </c>
      <c r="I53">
        <v>83.040008999999998</v>
      </c>
      <c r="J53">
        <v>85.612198000000006</v>
      </c>
      <c r="K53">
        <v>87.980926999999994</v>
      </c>
      <c r="L53">
        <v>90.157425000000003</v>
      </c>
      <c r="M53">
        <v>93.008987000000005</v>
      </c>
      <c r="N53">
        <v>95.655586</v>
      </c>
      <c r="O53">
        <v>100.527</v>
      </c>
      <c r="P53">
        <v>105.330231</v>
      </c>
      <c r="Q53">
        <v>109.99020400000001</v>
      </c>
      <c r="R53">
        <v>114.416214</v>
      </c>
      <c r="S53">
        <v>118.62943300000001</v>
      </c>
      <c r="T53">
        <v>122.581451</v>
      </c>
      <c r="U53">
        <v>126.276634</v>
      </c>
      <c r="V53">
        <v>129.75065599999999</v>
      </c>
      <c r="W53">
        <v>132.99032600000001</v>
      </c>
      <c r="X53">
        <v>136.048248</v>
      </c>
      <c r="Y53">
        <v>139.979523</v>
      </c>
      <c r="Z53">
        <v>143.58438100000001</v>
      </c>
      <c r="AA53">
        <v>146.88632200000001</v>
      </c>
      <c r="AB53">
        <v>149.897064</v>
      </c>
      <c r="AC53">
        <v>152.616364</v>
      </c>
      <c r="AD53">
        <v>155.07870500000001</v>
      </c>
      <c r="AE53">
        <v>157.29882799999999</v>
      </c>
      <c r="AF53">
        <v>159.28398100000001</v>
      </c>
      <c r="AG53">
        <v>161.062073</v>
      </c>
      <c r="AH53">
        <v>162.64350899999999</v>
      </c>
      <c r="AI53">
        <v>164.042664</v>
      </c>
      <c r="AJ53" s="61">
        <v>2.8000000000000001E-2</v>
      </c>
    </row>
    <row r="54" spans="1:38" x14ac:dyDescent="0.25">
      <c r="A54" t="s">
        <v>625</v>
      </c>
      <c r="C54" t="s">
        <v>626</v>
      </c>
    </row>
    <row r="55" spans="1:38" x14ac:dyDescent="0.25">
      <c r="A55" t="s">
        <v>586</v>
      </c>
      <c r="B55" t="s">
        <v>627</v>
      </c>
      <c r="C55" t="s">
        <v>628</v>
      </c>
      <c r="D55" t="s">
        <v>589</v>
      </c>
      <c r="F55">
        <v>2.7069329999999998</v>
      </c>
      <c r="G55">
        <v>2.7404289999999998</v>
      </c>
      <c r="H55">
        <v>2.7700629999999999</v>
      </c>
      <c r="I55">
        <v>2.7966790000000001</v>
      </c>
      <c r="J55">
        <v>2.8205010000000001</v>
      </c>
      <c r="K55">
        <v>2.8415870000000001</v>
      </c>
      <c r="L55">
        <v>2.860366</v>
      </c>
      <c r="M55">
        <v>2.8770120000000001</v>
      </c>
      <c r="N55">
        <v>2.8917549999999999</v>
      </c>
      <c r="O55">
        <v>2.91309</v>
      </c>
      <c r="P55">
        <v>2.9322550000000001</v>
      </c>
      <c r="Q55">
        <v>2.949268</v>
      </c>
      <c r="R55">
        <v>2.9645760000000001</v>
      </c>
      <c r="S55">
        <v>2.9781460000000002</v>
      </c>
      <c r="T55">
        <v>2.9901529999999998</v>
      </c>
      <c r="U55">
        <v>3.0005419999999998</v>
      </c>
      <c r="V55">
        <v>3.0097109999999998</v>
      </c>
      <c r="W55">
        <v>3.017792</v>
      </c>
      <c r="X55">
        <v>3.0251130000000002</v>
      </c>
      <c r="Y55">
        <v>3.0334479999999999</v>
      </c>
      <c r="Z55">
        <v>3.0408970000000002</v>
      </c>
      <c r="AA55">
        <v>3.0474920000000001</v>
      </c>
      <c r="AB55">
        <v>3.0533060000000001</v>
      </c>
      <c r="AC55">
        <v>3.0584090000000002</v>
      </c>
      <c r="AD55">
        <v>3.062916</v>
      </c>
      <c r="AE55">
        <v>3.066859</v>
      </c>
      <c r="AF55">
        <v>3.0702210000000001</v>
      </c>
      <c r="AG55">
        <v>3.0731920000000001</v>
      </c>
      <c r="AH55">
        <v>3.0757889999999999</v>
      </c>
      <c r="AI55">
        <v>3.077833</v>
      </c>
      <c r="AJ55" s="61">
        <v>4.0000000000000001E-3</v>
      </c>
    </row>
    <row r="56" spans="1:38" s="64" customFormat="1" x14ac:dyDescent="0.25">
      <c r="A56" s="64" t="s">
        <v>465</v>
      </c>
      <c r="C56" s="64" t="s">
        <v>629</v>
      </c>
    </row>
    <row r="57" spans="1:38" s="64" customFormat="1" x14ac:dyDescent="0.25">
      <c r="A57" s="64" t="s">
        <v>467</v>
      </c>
      <c r="C57" s="64" t="s">
        <v>630</v>
      </c>
    </row>
    <row r="58" spans="1:38" x14ac:dyDescent="0.25">
      <c r="A58" t="s">
        <v>469</v>
      </c>
      <c r="C58" t="s">
        <v>631</v>
      </c>
    </row>
    <row r="59" spans="1:38" x14ac:dyDescent="0.25">
      <c r="A59" t="s">
        <v>632</v>
      </c>
      <c r="B59" t="s">
        <v>633</v>
      </c>
      <c r="C59" t="s">
        <v>634</v>
      </c>
      <c r="D59" t="s">
        <v>474</v>
      </c>
      <c r="F59">
        <v>1.2052999999999999E-2</v>
      </c>
      <c r="G59">
        <v>1.2052999999999999E-2</v>
      </c>
      <c r="H59">
        <v>1.2052999999999999E-2</v>
      </c>
      <c r="I59">
        <v>1.2052999999999999E-2</v>
      </c>
      <c r="J59">
        <v>1.2052999999999999E-2</v>
      </c>
      <c r="K59">
        <v>1.2052999999999999E-2</v>
      </c>
      <c r="L59">
        <v>1.2052999999999999E-2</v>
      </c>
      <c r="M59">
        <v>1.2052999999999999E-2</v>
      </c>
      <c r="N59">
        <v>1.2052999999999999E-2</v>
      </c>
      <c r="O59">
        <v>1.2052999999999999E-2</v>
      </c>
      <c r="P59">
        <v>1.2052999999999999E-2</v>
      </c>
      <c r="Q59">
        <v>1.2052999999999999E-2</v>
      </c>
      <c r="R59">
        <v>1.2052999999999999E-2</v>
      </c>
      <c r="S59">
        <v>1.2052999999999999E-2</v>
      </c>
      <c r="T59">
        <v>1.2052999999999999E-2</v>
      </c>
      <c r="U59">
        <v>1.2052999999999999E-2</v>
      </c>
      <c r="V59">
        <v>1.2052999999999999E-2</v>
      </c>
      <c r="W59">
        <v>1.2052999999999999E-2</v>
      </c>
      <c r="X59">
        <v>1.2052999999999999E-2</v>
      </c>
      <c r="Y59">
        <v>1.2052999999999999E-2</v>
      </c>
      <c r="Z59">
        <v>1.2052999999999999E-2</v>
      </c>
      <c r="AA59">
        <v>1.2052999999999999E-2</v>
      </c>
      <c r="AB59">
        <v>1.2052999999999999E-2</v>
      </c>
      <c r="AC59">
        <v>1.2052999999999999E-2</v>
      </c>
      <c r="AD59">
        <v>1.2052999999999999E-2</v>
      </c>
      <c r="AE59">
        <v>1.2052999999999999E-2</v>
      </c>
      <c r="AF59">
        <v>1.2052999999999999E-2</v>
      </c>
      <c r="AG59">
        <v>1.2052999999999999E-2</v>
      </c>
      <c r="AH59">
        <v>1.2052999999999999E-2</v>
      </c>
      <c r="AI59">
        <v>1.2052999999999999E-2</v>
      </c>
      <c r="AJ59" s="61">
        <v>0</v>
      </c>
    </row>
    <row r="60" spans="1:38" x14ac:dyDescent="0.25">
      <c r="A60" t="s">
        <v>345</v>
      </c>
      <c r="B60" t="s">
        <v>635</v>
      </c>
      <c r="C60" t="s">
        <v>636</v>
      </c>
      <c r="D60" t="s">
        <v>474</v>
      </c>
      <c r="F60">
        <v>1.3541380000000001</v>
      </c>
      <c r="G60">
        <v>1.3735409999999999</v>
      </c>
      <c r="H60">
        <v>1.3908160000000001</v>
      </c>
      <c r="I60">
        <v>1.4064669999999999</v>
      </c>
      <c r="J60">
        <v>1.4271799999999999</v>
      </c>
      <c r="K60">
        <v>1.446904</v>
      </c>
      <c r="L60">
        <v>1.4659359999999999</v>
      </c>
      <c r="M60">
        <v>1.481473</v>
      </c>
      <c r="N60">
        <v>1.4966159999999999</v>
      </c>
      <c r="O60">
        <v>1.5121899999999999</v>
      </c>
      <c r="P60">
        <v>1.5293589999999999</v>
      </c>
      <c r="Q60">
        <v>1.5451550000000001</v>
      </c>
      <c r="R60">
        <v>1.5653859999999999</v>
      </c>
      <c r="S60">
        <v>1.5836269999999999</v>
      </c>
      <c r="T60">
        <v>1.598341</v>
      </c>
      <c r="U60">
        <v>1.612873</v>
      </c>
      <c r="V60">
        <v>1.6273439999999999</v>
      </c>
      <c r="W60">
        <v>1.6414979999999999</v>
      </c>
      <c r="X60">
        <v>1.6607479999999999</v>
      </c>
      <c r="Y60">
        <v>1.6772959999999999</v>
      </c>
      <c r="Z60">
        <v>1.6917089999999999</v>
      </c>
      <c r="AA60">
        <v>1.7109780000000001</v>
      </c>
      <c r="AB60">
        <v>1.731128</v>
      </c>
      <c r="AC60">
        <v>1.7451620000000001</v>
      </c>
      <c r="AD60">
        <v>1.763288</v>
      </c>
      <c r="AE60">
        <v>1.7789079999999999</v>
      </c>
      <c r="AF60">
        <v>1.7935369999999999</v>
      </c>
      <c r="AG60">
        <v>1.813175</v>
      </c>
      <c r="AH60">
        <v>1.828478</v>
      </c>
      <c r="AI60">
        <v>1.843316</v>
      </c>
      <c r="AJ60" s="61">
        <v>1.0999999999999999E-2</v>
      </c>
    </row>
    <row r="61" spans="1:38" s="62" customFormat="1" x14ac:dyDescent="0.25">
      <c r="A61" s="62" t="s">
        <v>476</v>
      </c>
      <c r="B61" s="62" t="s">
        <v>637</v>
      </c>
      <c r="C61" s="62" t="s">
        <v>638</v>
      </c>
      <c r="D61" s="62" t="s">
        <v>474</v>
      </c>
      <c r="F61" s="62">
        <v>18.947776999999999</v>
      </c>
      <c r="G61" s="62">
        <v>21.596053999999999</v>
      </c>
      <c r="H61" s="62">
        <v>24.298203999999998</v>
      </c>
      <c r="I61" s="62">
        <v>26.953620999999998</v>
      </c>
      <c r="J61" s="62">
        <v>28.791495999999999</v>
      </c>
      <c r="K61" s="62">
        <v>30.86195</v>
      </c>
      <c r="L61" s="62">
        <v>32.616408999999997</v>
      </c>
      <c r="M61" s="62">
        <v>33.906387000000002</v>
      </c>
      <c r="N61" s="62">
        <v>35.586933000000002</v>
      </c>
      <c r="O61" s="62">
        <v>36.594112000000003</v>
      </c>
      <c r="P61" s="62">
        <v>38.177460000000004</v>
      </c>
      <c r="Q61" s="62">
        <v>39.242947000000001</v>
      </c>
      <c r="R61" s="62">
        <v>40.849482999999999</v>
      </c>
      <c r="S61" s="62">
        <v>42.256976999999999</v>
      </c>
      <c r="T61" s="62">
        <v>42.829430000000002</v>
      </c>
      <c r="U61" s="62">
        <v>44.403618000000002</v>
      </c>
      <c r="V61" s="62">
        <v>45.970795000000003</v>
      </c>
      <c r="W61" s="62">
        <v>47.380116000000001</v>
      </c>
      <c r="X61" s="62">
        <v>49.587494</v>
      </c>
      <c r="Y61" s="62">
        <v>51.607689000000001</v>
      </c>
      <c r="Z61" s="62">
        <v>53.244812000000003</v>
      </c>
      <c r="AA61" s="62">
        <v>55.221577000000003</v>
      </c>
      <c r="AB61" s="62">
        <v>57.420116</v>
      </c>
      <c r="AC61" s="62">
        <v>58.728133999999997</v>
      </c>
      <c r="AD61" s="62">
        <v>61.005844000000003</v>
      </c>
      <c r="AE61" s="62">
        <v>63.944389000000001</v>
      </c>
      <c r="AF61" s="62">
        <v>65.597244000000003</v>
      </c>
      <c r="AG61" s="62">
        <v>68.124831999999998</v>
      </c>
      <c r="AH61" s="62">
        <v>70.192695999999998</v>
      </c>
      <c r="AI61" s="62">
        <v>71.639015000000001</v>
      </c>
      <c r="AJ61" s="63">
        <v>4.7E-2</v>
      </c>
    </row>
    <row r="62" spans="1:38" x14ac:dyDescent="0.25">
      <c r="A62" t="s">
        <v>479</v>
      </c>
      <c r="B62" t="s">
        <v>639</v>
      </c>
      <c r="C62" t="s">
        <v>640</v>
      </c>
      <c r="D62" t="s">
        <v>474</v>
      </c>
      <c r="F62">
        <v>0.55488099999999996</v>
      </c>
      <c r="G62">
        <v>0.56001999999999996</v>
      </c>
      <c r="H62">
        <v>0.56001999999999996</v>
      </c>
      <c r="I62">
        <v>0.56001999999999996</v>
      </c>
      <c r="J62">
        <v>0.560442</v>
      </c>
      <c r="K62">
        <v>0.561253</v>
      </c>
      <c r="L62">
        <v>0.56277299999999997</v>
      </c>
      <c r="M62">
        <v>0.56311</v>
      </c>
      <c r="N62">
        <v>0.56379599999999996</v>
      </c>
      <c r="O62">
        <v>0.56386800000000004</v>
      </c>
      <c r="P62">
        <v>0.56479900000000005</v>
      </c>
      <c r="Q62">
        <v>0.56492600000000004</v>
      </c>
      <c r="R62">
        <v>0.56635100000000005</v>
      </c>
      <c r="S62">
        <v>0.56816599999999995</v>
      </c>
      <c r="T62">
        <v>0.56816599999999995</v>
      </c>
      <c r="U62">
        <v>0.56816599999999995</v>
      </c>
      <c r="V62">
        <v>0.56825099999999995</v>
      </c>
      <c r="W62">
        <v>0.56845699999999999</v>
      </c>
      <c r="X62">
        <v>0.569353</v>
      </c>
      <c r="Y62">
        <v>0.56953299999999996</v>
      </c>
      <c r="Z62">
        <v>0.56973300000000004</v>
      </c>
      <c r="AA62">
        <v>0.57154799999999994</v>
      </c>
      <c r="AB62">
        <v>0.57227499999999998</v>
      </c>
      <c r="AC62">
        <v>0.572295</v>
      </c>
      <c r="AD62">
        <v>0.57275399999999999</v>
      </c>
      <c r="AE62">
        <v>0.57297500000000001</v>
      </c>
      <c r="AF62">
        <v>0.57301100000000005</v>
      </c>
      <c r="AG62">
        <v>0.57410099999999997</v>
      </c>
      <c r="AH62">
        <v>0.57428199999999996</v>
      </c>
      <c r="AI62">
        <v>0.574318</v>
      </c>
      <c r="AJ62" s="61">
        <v>1E-3</v>
      </c>
    </row>
    <row r="63" spans="1:38" x14ac:dyDescent="0.25">
      <c r="A63" t="s">
        <v>551</v>
      </c>
      <c r="B63" t="s">
        <v>641</v>
      </c>
      <c r="C63" t="s">
        <v>642</v>
      </c>
      <c r="D63" t="s">
        <v>474</v>
      </c>
      <c r="F63">
        <v>0.51580400000000004</v>
      </c>
      <c r="G63">
        <v>0.51580400000000004</v>
      </c>
      <c r="H63">
        <v>0.51580400000000004</v>
      </c>
      <c r="I63">
        <v>0.51580400000000004</v>
      </c>
      <c r="J63">
        <v>0.51580400000000004</v>
      </c>
      <c r="K63">
        <v>0.51580400000000004</v>
      </c>
      <c r="L63">
        <v>0.51580400000000004</v>
      </c>
      <c r="M63">
        <v>0.51580400000000004</v>
      </c>
      <c r="N63">
        <v>0.51580400000000004</v>
      </c>
      <c r="O63">
        <v>0.51580400000000004</v>
      </c>
      <c r="P63">
        <v>0.51580400000000004</v>
      </c>
      <c r="Q63">
        <v>0.51580400000000004</v>
      </c>
      <c r="R63">
        <v>0.51580400000000004</v>
      </c>
      <c r="S63">
        <v>0.51580400000000004</v>
      </c>
      <c r="T63">
        <v>0.51580400000000004</v>
      </c>
      <c r="U63">
        <v>0.51580400000000004</v>
      </c>
      <c r="V63">
        <v>0.51580400000000004</v>
      </c>
      <c r="W63">
        <v>0.51580400000000004</v>
      </c>
      <c r="X63">
        <v>0.51580400000000004</v>
      </c>
      <c r="Y63">
        <v>0.51580400000000004</v>
      </c>
      <c r="Z63">
        <v>0.51580400000000004</v>
      </c>
      <c r="AA63">
        <v>0.51580400000000004</v>
      </c>
      <c r="AB63">
        <v>0.51580400000000004</v>
      </c>
      <c r="AC63">
        <v>0.51580400000000004</v>
      </c>
      <c r="AD63">
        <v>0.51580400000000004</v>
      </c>
      <c r="AE63">
        <v>0.51580400000000004</v>
      </c>
      <c r="AF63">
        <v>0.51580400000000004</v>
      </c>
      <c r="AG63">
        <v>0.51580400000000004</v>
      </c>
      <c r="AH63">
        <v>0.51580400000000004</v>
      </c>
      <c r="AI63">
        <v>0.51580400000000004</v>
      </c>
      <c r="AJ63" s="61">
        <v>0</v>
      </c>
    </row>
    <row r="64" spans="1:38" x14ac:dyDescent="0.25">
      <c r="A64" t="s">
        <v>281</v>
      </c>
      <c r="B64" t="s">
        <v>643</v>
      </c>
      <c r="C64" t="s">
        <v>644</v>
      </c>
      <c r="D64" t="s">
        <v>474</v>
      </c>
      <c r="F64">
        <v>21.384653</v>
      </c>
      <c r="G64">
        <v>24.057472000000001</v>
      </c>
      <c r="H64">
        <v>26.776897000000002</v>
      </c>
      <c r="I64">
        <v>29.447966000000001</v>
      </c>
      <c r="J64">
        <v>31.306974</v>
      </c>
      <c r="K64">
        <v>33.397964000000002</v>
      </c>
      <c r="L64">
        <v>35.172977000000003</v>
      </c>
      <c r="M64">
        <v>36.478828</v>
      </c>
      <c r="N64">
        <v>38.175201000000001</v>
      </c>
      <c r="O64">
        <v>39.198028999999998</v>
      </c>
      <c r="P64">
        <v>40.799477000000003</v>
      </c>
      <c r="Q64">
        <v>41.880885999999997</v>
      </c>
      <c r="R64">
        <v>43.509075000000003</v>
      </c>
      <c r="S64">
        <v>44.936625999999997</v>
      </c>
      <c r="T64">
        <v>45.523792</v>
      </c>
      <c r="U64">
        <v>47.112510999999998</v>
      </c>
      <c r="V64">
        <v>48.694243999999998</v>
      </c>
      <c r="W64">
        <v>50.117927999999999</v>
      </c>
      <c r="X64">
        <v>52.345450999999997</v>
      </c>
      <c r="Y64">
        <v>54.382378000000003</v>
      </c>
      <c r="Z64">
        <v>56.034111000000003</v>
      </c>
      <c r="AA64">
        <v>58.031959999999998</v>
      </c>
      <c r="AB64">
        <v>60.251373000000001</v>
      </c>
      <c r="AC64">
        <v>61.573447999999999</v>
      </c>
      <c r="AD64">
        <v>63.869743</v>
      </c>
      <c r="AE64">
        <v>66.824127000000004</v>
      </c>
      <c r="AF64">
        <v>68.491646000000003</v>
      </c>
      <c r="AG64">
        <v>71.039963</v>
      </c>
      <c r="AH64">
        <v>73.123305999999999</v>
      </c>
      <c r="AI64">
        <v>74.584502999999998</v>
      </c>
      <c r="AJ64" s="61">
        <v>4.3999999999999997E-2</v>
      </c>
    </row>
    <row r="65" spans="1:36" s="64" customFormat="1" x14ac:dyDescent="0.25">
      <c r="A65" s="64" t="s">
        <v>484</v>
      </c>
      <c r="C65" s="64" t="s">
        <v>645</v>
      </c>
    </row>
    <row r="66" spans="1:36" x14ac:dyDescent="0.25">
      <c r="A66" t="s">
        <v>632</v>
      </c>
      <c r="B66" t="s">
        <v>646</v>
      </c>
      <c r="C66" t="s">
        <v>647</v>
      </c>
      <c r="D66" t="s">
        <v>488</v>
      </c>
      <c r="F66">
        <v>8.4067000000000003E-2</v>
      </c>
      <c r="G66">
        <v>8.4067000000000003E-2</v>
      </c>
      <c r="H66">
        <v>8.4067000000000003E-2</v>
      </c>
      <c r="I66">
        <v>8.4067000000000003E-2</v>
      </c>
      <c r="J66">
        <v>8.4067000000000003E-2</v>
      </c>
      <c r="K66">
        <v>8.4067000000000003E-2</v>
      </c>
      <c r="L66">
        <v>8.4067000000000003E-2</v>
      </c>
      <c r="M66">
        <v>8.4067000000000003E-2</v>
      </c>
      <c r="N66">
        <v>8.4067000000000003E-2</v>
      </c>
      <c r="O66">
        <v>8.4067000000000003E-2</v>
      </c>
      <c r="P66">
        <v>8.4067000000000003E-2</v>
      </c>
      <c r="Q66">
        <v>8.4067000000000003E-2</v>
      </c>
      <c r="R66">
        <v>8.4067000000000003E-2</v>
      </c>
      <c r="S66">
        <v>8.4067000000000003E-2</v>
      </c>
      <c r="T66">
        <v>8.4067000000000003E-2</v>
      </c>
      <c r="U66">
        <v>8.4067000000000003E-2</v>
      </c>
      <c r="V66">
        <v>8.4067000000000003E-2</v>
      </c>
      <c r="W66">
        <v>8.4067000000000003E-2</v>
      </c>
      <c r="X66">
        <v>8.4067000000000003E-2</v>
      </c>
      <c r="Y66">
        <v>8.4067000000000003E-2</v>
      </c>
      <c r="Z66">
        <v>8.4067000000000003E-2</v>
      </c>
      <c r="AA66">
        <v>8.4067000000000003E-2</v>
      </c>
      <c r="AB66">
        <v>8.4067000000000003E-2</v>
      </c>
      <c r="AC66">
        <v>8.4067000000000003E-2</v>
      </c>
      <c r="AD66">
        <v>8.4067000000000003E-2</v>
      </c>
      <c r="AE66">
        <v>8.4067000000000003E-2</v>
      </c>
      <c r="AF66">
        <v>8.4067000000000003E-2</v>
      </c>
      <c r="AG66">
        <v>8.4067000000000003E-2</v>
      </c>
      <c r="AH66">
        <v>8.4067000000000003E-2</v>
      </c>
      <c r="AI66">
        <v>8.4067000000000003E-2</v>
      </c>
      <c r="AJ66" s="61">
        <v>0</v>
      </c>
    </row>
    <row r="67" spans="1:36" x14ac:dyDescent="0.25">
      <c r="A67" t="s">
        <v>345</v>
      </c>
      <c r="B67" t="s">
        <v>648</v>
      </c>
      <c r="C67" t="s">
        <v>649</v>
      </c>
      <c r="D67" t="s">
        <v>488</v>
      </c>
      <c r="F67">
        <v>9.4451129999999992</v>
      </c>
      <c r="G67">
        <v>9.5804480000000005</v>
      </c>
      <c r="H67">
        <v>9.7009410000000003</v>
      </c>
      <c r="I67">
        <v>9.8101029999999998</v>
      </c>
      <c r="J67">
        <v>9.9545770000000005</v>
      </c>
      <c r="K67">
        <v>10.092155999999999</v>
      </c>
      <c r="L67">
        <v>10.224900999999999</v>
      </c>
      <c r="M67">
        <v>10.333276</v>
      </c>
      <c r="N67">
        <v>10.438893999999999</v>
      </c>
      <c r="O67">
        <v>10.547523</v>
      </c>
      <c r="P67">
        <v>10.667277</v>
      </c>
      <c r="Q67">
        <v>10.777453</v>
      </c>
      <c r="R67">
        <v>10.918566999999999</v>
      </c>
      <c r="S67">
        <v>11.045801000000001</v>
      </c>
      <c r="T67">
        <v>11.148429</v>
      </c>
      <c r="U67">
        <v>11.249790000000001</v>
      </c>
      <c r="V67">
        <v>11.350721999999999</v>
      </c>
      <c r="W67">
        <v>11.449450000000001</v>
      </c>
      <c r="X67">
        <v>11.583717999999999</v>
      </c>
      <c r="Y67">
        <v>11.699140999999999</v>
      </c>
      <c r="Z67">
        <v>11.799670000000001</v>
      </c>
      <c r="AA67">
        <v>11.934068999999999</v>
      </c>
      <c r="AB67">
        <v>12.074615</v>
      </c>
      <c r="AC67">
        <v>12.172506</v>
      </c>
      <c r="AD67">
        <v>12.298928999999999</v>
      </c>
      <c r="AE67">
        <v>12.407883999999999</v>
      </c>
      <c r="AF67">
        <v>12.509918000000001</v>
      </c>
      <c r="AG67">
        <v>12.646891999999999</v>
      </c>
      <c r="AH67">
        <v>12.753629</v>
      </c>
      <c r="AI67">
        <v>12.857127999999999</v>
      </c>
      <c r="AJ67" s="61">
        <v>1.0999999999999999E-2</v>
      </c>
    </row>
    <row r="68" spans="1:36" s="62" customFormat="1" x14ac:dyDescent="0.25">
      <c r="A68" s="62" t="s">
        <v>476</v>
      </c>
      <c r="B68" s="62" t="s">
        <v>650</v>
      </c>
      <c r="C68" s="62" t="s">
        <v>651</v>
      </c>
      <c r="D68" s="62" t="s">
        <v>488</v>
      </c>
      <c r="F68" s="62">
        <v>23.790338999999999</v>
      </c>
      <c r="G68" s="62">
        <v>27.048570999999999</v>
      </c>
      <c r="H68" s="62">
        <v>30.394718000000001</v>
      </c>
      <c r="I68" s="62">
        <v>33.721916</v>
      </c>
      <c r="J68" s="62">
        <v>36.020480999999997</v>
      </c>
      <c r="K68" s="62">
        <v>38.614421999999998</v>
      </c>
      <c r="L68" s="62">
        <v>40.794434000000003</v>
      </c>
      <c r="M68" s="62">
        <v>42.410789000000001</v>
      </c>
      <c r="N68" s="62">
        <v>44.484344</v>
      </c>
      <c r="O68" s="62">
        <v>45.792973000000003</v>
      </c>
      <c r="P68" s="62">
        <v>47.778995999999999</v>
      </c>
      <c r="Q68" s="62">
        <v>49.156669999999998</v>
      </c>
      <c r="R68" s="62">
        <v>51.108021000000001</v>
      </c>
      <c r="S68" s="62">
        <v>52.813465000000001</v>
      </c>
      <c r="T68" s="62">
        <v>53.559722999999998</v>
      </c>
      <c r="U68" s="62">
        <v>55.534004000000003</v>
      </c>
      <c r="V68" s="62">
        <v>57.490940000000002</v>
      </c>
      <c r="W68" s="62">
        <v>59.277771000000001</v>
      </c>
      <c r="X68" s="62">
        <v>61.961883999999998</v>
      </c>
      <c r="Y68" s="62">
        <v>64.457130000000006</v>
      </c>
      <c r="Z68" s="62">
        <v>66.503387000000004</v>
      </c>
      <c r="AA68" s="62">
        <v>68.922996999999995</v>
      </c>
      <c r="AB68" s="62">
        <v>71.590034000000003</v>
      </c>
      <c r="AC68" s="62">
        <v>73.300560000000004</v>
      </c>
      <c r="AD68" s="62">
        <v>76.132110999999995</v>
      </c>
      <c r="AE68" s="62">
        <v>79.800528999999997</v>
      </c>
      <c r="AF68" s="62">
        <v>81.939155999999997</v>
      </c>
      <c r="AG68" s="62">
        <v>85.058571000000001</v>
      </c>
      <c r="AH68" s="62">
        <v>87.656609000000003</v>
      </c>
      <c r="AI68" s="62">
        <v>89.556892000000005</v>
      </c>
      <c r="AJ68" s="63">
        <v>4.7E-2</v>
      </c>
    </row>
    <row r="69" spans="1:36" x14ac:dyDescent="0.25">
      <c r="A69" t="s">
        <v>479</v>
      </c>
      <c r="B69" t="s">
        <v>652</v>
      </c>
      <c r="C69" t="s">
        <v>653</v>
      </c>
      <c r="D69" t="s">
        <v>488</v>
      </c>
      <c r="F69">
        <v>0.75530799999999998</v>
      </c>
      <c r="G69">
        <v>0.76393599999999995</v>
      </c>
      <c r="H69">
        <v>0.76393599999999995</v>
      </c>
      <c r="I69">
        <v>0.76393599999999995</v>
      </c>
      <c r="J69">
        <v>0.76459699999999997</v>
      </c>
      <c r="K69">
        <v>0.76590800000000003</v>
      </c>
      <c r="L69">
        <v>0.76844999999999997</v>
      </c>
      <c r="M69">
        <v>0.76899200000000001</v>
      </c>
      <c r="N69">
        <v>0.77013500000000001</v>
      </c>
      <c r="O69">
        <v>0.77022299999999999</v>
      </c>
      <c r="P69">
        <v>0.77173899999999995</v>
      </c>
      <c r="Q69">
        <v>0.77191200000000004</v>
      </c>
      <c r="R69">
        <v>0.77430600000000005</v>
      </c>
      <c r="S69">
        <v>0.77736000000000005</v>
      </c>
      <c r="T69">
        <v>0.77736000000000005</v>
      </c>
      <c r="U69">
        <v>0.77736000000000005</v>
      </c>
      <c r="V69">
        <v>0.77750399999999997</v>
      </c>
      <c r="W69">
        <v>0.777837</v>
      </c>
      <c r="X69">
        <v>0.77935600000000005</v>
      </c>
      <c r="Y69">
        <v>0.77966199999999997</v>
      </c>
      <c r="Z69">
        <v>0.78000100000000006</v>
      </c>
      <c r="AA69">
        <v>0.78307099999999996</v>
      </c>
      <c r="AB69">
        <v>0.78429000000000004</v>
      </c>
      <c r="AC69">
        <v>0.78431399999999996</v>
      </c>
      <c r="AD69">
        <v>0.78507899999999997</v>
      </c>
      <c r="AE69">
        <v>0.78543799999999997</v>
      </c>
      <c r="AF69">
        <v>0.78548399999999996</v>
      </c>
      <c r="AG69">
        <v>0.78732400000000002</v>
      </c>
      <c r="AH69">
        <v>0.78761599999999998</v>
      </c>
      <c r="AI69">
        <v>0.78766099999999994</v>
      </c>
      <c r="AJ69" s="61">
        <v>1E-3</v>
      </c>
    </row>
    <row r="70" spans="1:36" x14ac:dyDescent="0.25">
      <c r="A70" t="s">
        <v>551</v>
      </c>
      <c r="B70" t="s">
        <v>654</v>
      </c>
      <c r="C70" t="s">
        <v>655</v>
      </c>
      <c r="D70" t="s">
        <v>488</v>
      </c>
      <c r="F70">
        <v>3.698493</v>
      </c>
      <c r="G70">
        <v>3.698493</v>
      </c>
      <c r="H70">
        <v>3.698493</v>
      </c>
      <c r="I70">
        <v>3.698493</v>
      </c>
      <c r="J70">
        <v>3.698493</v>
      </c>
      <c r="K70">
        <v>3.698493</v>
      </c>
      <c r="L70">
        <v>3.698493</v>
      </c>
      <c r="M70">
        <v>3.698493</v>
      </c>
      <c r="N70">
        <v>3.698493</v>
      </c>
      <c r="O70">
        <v>3.698493</v>
      </c>
      <c r="P70">
        <v>3.698493</v>
      </c>
      <c r="Q70">
        <v>3.698493</v>
      </c>
      <c r="R70">
        <v>3.698493</v>
      </c>
      <c r="S70">
        <v>3.698493</v>
      </c>
      <c r="T70">
        <v>3.698493</v>
      </c>
      <c r="U70">
        <v>3.698493</v>
      </c>
      <c r="V70">
        <v>3.698493</v>
      </c>
      <c r="W70">
        <v>3.698493</v>
      </c>
      <c r="X70">
        <v>3.698493</v>
      </c>
      <c r="Y70">
        <v>3.698493</v>
      </c>
      <c r="Z70">
        <v>3.698493</v>
      </c>
      <c r="AA70">
        <v>3.698493</v>
      </c>
      <c r="AB70">
        <v>3.698493</v>
      </c>
      <c r="AC70">
        <v>3.698493</v>
      </c>
      <c r="AD70">
        <v>3.698493</v>
      </c>
      <c r="AE70">
        <v>3.698493</v>
      </c>
      <c r="AF70">
        <v>3.698493</v>
      </c>
      <c r="AG70">
        <v>3.698493</v>
      </c>
      <c r="AH70">
        <v>3.698493</v>
      </c>
      <c r="AI70">
        <v>3.698493</v>
      </c>
      <c r="AJ70" s="61">
        <v>0</v>
      </c>
    </row>
    <row r="71" spans="1:36" x14ac:dyDescent="0.25">
      <c r="A71" t="s">
        <v>281</v>
      </c>
      <c r="B71" t="s">
        <v>656</v>
      </c>
      <c r="C71" t="s">
        <v>657</v>
      </c>
      <c r="D71" t="s">
        <v>488</v>
      </c>
      <c r="F71">
        <v>37.773319000000001</v>
      </c>
      <c r="G71">
        <v>41.175514</v>
      </c>
      <c r="H71">
        <v>44.642155000000002</v>
      </c>
      <c r="I71">
        <v>48.078513999999998</v>
      </c>
      <c r="J71">
        <v>50.522216999999998</v>
      </c>
      <c r="K71">
        <v>53.255046999999998</v>
      </c>
      <c r="L71">
        <v>55.570346999999998</v>
      </c>
      <c r="M71">
        <v>57.29562</v>
      </c>
      <c r="N71">
        <v>59.475932999999998</v>
      </c>
      <c r="O71">
        <v>60.893276</v>
      </c>
      <c r="P71">
        <v>63.000571999999998</v>
      </c>
      <c r="Q71">
        <v>64.488594000000006</v>
      </c>
      <c r="R71">
        <v>66.583449999999999</v>
      </c>
      <c r="S71">
        <v>68.419189000000003</v>
      </c>
      <c r="T71">
        <v>69.268073999999999</v>
      </c>
      <c r="U71">
        <v>71.343711999999996</v>
      </c>
      <c r="V71">
        <v>73.401725999999996</v>
      </c>
      <c r="W71">
        <v>75.287621000000001</v>
      </c>
      <c r="X71">
        <v>78.107521000000006</v>
      </c>
      <c r="Y71">
        <v>80.718497999999997</v>
      </c>
      <c r="Z71">
        <v>82.865616000000003</v>
      </c>
      <c r="AA71">
        <v>85.422698999999994</v>
      </c>
      <c r="AB71">
        <v>88.231498999999999</v>
      </c>
      <c r="AC71">
        <v>90.039940000000001</v>
      </c>
      <c r="AD71">
        <v>92.998679999999993</v>
      </c>
      <c r="AE71">
        <v>96.776413000000005</v>
      </c>
      <c r="AF71">
        <v>99.017120000000006</v>
      </c>
      <c r="AG71">
        <v>102.275345</v>
      </c>
      <c r="AH71">
        <v>104.980408</v>
      </c>
      <c r="AI71">
        <v>106.984238</v>
      </c>
      <c r="AJ71" s="61">
        <v>3.6999999999999998E-2</v>
      </c>
    </row>
    <row r="72" spans="1:36" x14ac:dyDescent="0.25">
      <c r="A72" t="s">
        <v>495</v>
      </c>
      <c r="C72" t="s">
        <v>658</v>
      </c>
    </row>
    <row r="73" spans="1:36" x14ac:dyDescent="0.25">
      <c r="A73" t="s">
        <v>497</v>
      </c>
      <c r="B73" t="s">
        <v>659</v>
      </c>
      <c r="C73" t="s">
        <v>660</v>
      </c>
      <c r="D73" t="s">
        <v>488</v>
      </c>
      <c r="F73">
        <v>9.7484079999999995</v>
      </c>
      <c r="G73">
        <v>9.8580059999999996</v>
      </c>
      <c r="H73">
        <v>9.9630229999999997</v>
      </c>
      <c r="I73">
        <v>10.071145</v>
      </c>
      <c r="J73">
        <v>10.176481000000001</v>
      </c>
      <c r="K73">
        <v>10.283756</v>
      </c>
      <c r="L73">
        <v>10.389298</v>
      </c>
      <c r="M73">
        <v>10.492505</v>
      </c>
      <c r="N73">
        <v>10.594315</v>
      </c>
      <c r="O73">
        <v>10.696168</v>
      </c>
      <c r="P73">
        <v>10.798695</v>
      </c>
      <c r="Q73">
        <v>10.901491999999999</v>
      </c>
      <c r="R73">
        <v>11.005359</v>
      </c>
      <c r="S73">
        <v>11.108599999999999</v>
      </c>
      <c r="T73">
        <v>11.209013000000001</v>
      </c>
      <c r="U73">
        <v>11.307373</v>
      </c>
      <c r="V73">
        <v>11.404621000000001</v>
      </c>
      <c r="W73">
        <v>11.501439</v>
      </c>
      <c r="X73">
        <v>11.600277999999999</v>
      </c>
      <c r="Y73">
        <v>11.699603</v>
      </c>
      <c r="Z73">
        <v>11.798168</v>
      </c>
      <c r="AA73">
        <v>11.897895999999999</v>
      </c>
      <c r="AB73">
        <v>11.997648</v>
      </c>
      <c r="AC73">
        <v>12.096166</v>
      </c>
      <c r="AD73">
        <v>12.196975</v>
      </c>
      <c r="AE73">
        <v>12.298904</v>
      </c>
      <c r="AF73">
        <v>12.401422999999999</v>
      </c>
      <c r="AG73">
        <v>12.505100000000001</v>
      </c>
      <c r="AH73">
        <v>12.608658</v>
      </c>
      <c r="AI73">
        <v>12.713067000000001</v>
      </c>
      <c r="AJ73" s="61">
        <v>8.9999999999999993E-3</v>
      </c>
    </row>
    <row r="74" spans="1:36" x14ac:dyDescent="0.25">
      <c r="A74" t="s">
        <v>500</v>
      </c>
      <c r="B74" t="s">
        <v>661</v>
      </c>
      <c r="C74" t="s">
        <v>662</v>
      </c>
      <c r="D74" t="s">
        <v>488</v>
      </c>
      <c r="F74">
        <v>28.024908</v>
      </c>
      <c r="G74">
        <v>31.317509000000001</v>
      </c>
      <c r="H74">
        <v>34.679133999999998</v>
      </c>
      <c r="I74">
        <v>38.007370000000002</v>
      </c>
      <c r="J74">
        <v>40.345730000000003</v>
      </c>
      <c r="K74">
        <v>42.971291000000001</v>
      </c>
      <c r="L74">
        <v>45.181046000000002</v>
      </c>
      <c r="M74">
        <v>46.803108000000002</v>
      </c>
      <c r="N74">
        <v>48.881618000000003</v>
      </c>
      <c r="O74">
        <v>50.197108999999998</v>
      </c>
      <c r="P74">
        <v>52.201878000000001</v>
      </c>
      <c r="Q74">
        <v>53.587100999999997</v>
      </c>
      <c r="R74">
        <v>55.578091000000001</v>
      </c>
      <c r="S74">
        <v>57.310580999999999</v>
      </c>
      <c r="T74">
        <v>58.059055000000001</v>
      </c>
      <c r="U74">
        <v>60.036335000000001</v>
      </c>
      <c r="V74">
        <v>61.997104999999998</v>
      </c>
      <c r="W74">
        <v>63.786175</v>
      </c>
      <c r="X74">
        <v>66.507232999999999</v>
      </c>
      <c r="Y74">
        <v>69.018889999999999</v>
      </c>
      <c r="Z74">
        <v>71.067443999999995</v>
      </c>
      <c r="AA74">
        <v>73.524803000000006</v>
      </c>
      <c r="AB74">
        <v>76.233840999999998</v>
      </c>
      <c r="AC74">
        <v>77.943770999999998</v>
      </c>
      <c r="AD74">
        <v>80.801711999999995</v>
      </c>
      <c r="AE74">
        <v>84.477508999999998</v>
      </c>
      <c r="AF74">
        <v>86.615691999999996</v>
      </c>
      <c r="AG74">
        <v>89.770240999999999</v>
      </c>
      <c r="AH74">
        <v>92.371758</v>
      </c>
      <c r="AI74">
        <v>94.271179000000004</v>
      </c>
      <c r="AJ74" s="61">
        <v>4.2999999999999997E-2</v>
      </c>
    </row>
    <row r="75" spans="1:36" x14ac:dyDescent="0.25">
      <c r="A75" t="s">
        <v>503</v>
      </c>
      <c r="C75" t="s">
        <v>663</v>
      </c>
    </row>
    <row r="76" spans="1:36" x14ac:dyDescent="0.25">
      <c r="A76" t="s">
        <v>632</v>
      </c>
      <c r="B76" t="s">
        <v>664</v>
      </c>
      <c r="C76" t="s">
        <v>665</v>
      </c>
      <c r="D76" t="s">
        <v>507</v>
      </c>
      <c r="F76">
        <v>0.881606</v>
      </c>
      <c r="G76">
        <v>0.881606</v>
      </c>
      <c r="H76">
        <v>0.881606</v>
      </c>
      <c r="I76">
        <v>0.881606</v>
      </c>
      <c r="J76">
        <v>0.881606</v>
      </c>
      <c r="K76">
        <v>0.881606</v>
      </c>
      <c r="L76">
        <v>0.881606</v>
      </c>
      <c r="M76">
        <v>0.881606</v>
      </c>
      <c r="N76">
        <v>0.881606</v>
      </c>
      <c r="O76">
        <v>0.881606</v>
      </c>
      <c r="P76">
        <v>0.881606</v>
      </c>
      <c r="Q76">
        <v>0.881606</v>
      </c>
      <c r="R76">
        <v>0.881606</v>
      </c>
      <c r="S76">
        <v>0.881606</v>
      </c>
      <c r="T76">
        <v>0.881606</v>
      </c>
      <c r="U76">
        <v>0.881606</v>
      </c>
      <c r="V76">
        <v>0.881606</v>
      </c>
      <c r="W76">
        <v>0.881606</v>
      </c>
      <c r="X76">
        <v>0.881606</v>
      </c>
      <c r="Y76">
        <v>0.881606</v>
      </c>
      <c r="Z76">
        <v>0.881606</v>
      </c>
      <c r="AA76">
        <v>0.881606</v>
      </c>
      <c r="AB76">
        <v>0.881606</v>
      </c>
      <c r="AC76">
        <v>0.881606</v>
      </c>
      <c r="AD76">
        <v>0.881606</v>
      </c>
      <c r="AE76">
        <v>0.881606</v>
      </c>
      <c r="AF76">
        <v>0.881606</v>
      </c>
      <c r="AG76">
        <v>0.881606</v>
      </c>
      <c r="AH76">
        <v>0.881606</v>
      </c>
      <c r="AI76">
        <v>0.881606</v>
      </c>
      <c r="AJ76" s="61">
        <v>0</v>
      </c>
    </row>
    <row r="77" spans="1:36" x14ac:dyDescent="0.25">
      <c r="A77" t="s">
        <v>345</v>
      </c>
      <c r="B77" t="s">
        <v>666</v>
      </c>
      <c r="C77" t="s">
        <v>667</v>
      </c>
      <c r="D77" t="s">
        <v>507</v>
      </c>
      <c r="F77">
        <v>102.55862399999999</v>
      </c>
      <c r="G77">
        <v>104.00926200000001</v>
      </c>
      <c r="H77">
        <v>105.316689</v>
      </c>
      <c r="I77">
        <v>106.509056</v>
      </c>
      <c r="J77">
        <v>108.117546</v>
      </c>
      <c r="K77">
        <v>109.65612</v>
      </c>
      <c r="L77">
        <v>111.14656100000001</v>
      </c>
      <c r="M77">
        <v>112.35908499999999</v>
      </c>
      <c r="N77">
        <v>113.54373200000001</v>
      </c>
      <c r="O77">
        <v>114.763779</v>
      </c>
      <c r="P77">
        <v>116.109993</v>
      </c>
      <c r="Q77">
        <v>117.34126999999999</v>
      </c>
      <c r="R77">
        <v>118.924599</v>
      </c>
      <c r="S77">
        <v>120.34393300000001</v>
      </c>
      <c r="T77">
        <v>121.480682</v>
      </c>
      <c r="U77">
        <v>122.59994500000001</v>
      </c>
      <c r="V77">
        <v>123.71163900000001</v>
      </c>
      <c r="W77">
        <v>124.795258</v>
      </c>
      <c r="X77">
        <v>126.273804</v>
      </c>
      <c r="Y77">
        <v>127.536919</v>
      </c>
      <c r="Z77">
        <v>128.63346899999999</v>
      </c>
      <c r="AA77">
        <v>130.107193</v>
      </c>
      <c r="AB77">
        <v>131.649719</v>
      </c>
      <c r="AC77">
        <v>132.716644</v>
      </c>
      <c r="AD77">
        <v>134.10055500000001</v>
      </c>
      <c r="AE77">
        <v>135.28942900000001</v>
      </c>
      <c r="AF77">
        <v>136.40158099999999</v>
      </c>
      <c r="AG77">
        <v>137.90093999999999</v>
      </c>
      <c r="AH77">
        <v>139.06384299999999</v>
      </c>
      <c r="AI77">
        <v>140.19168099999999</v>
      </c>
      <c r="AJ77" s="61">
        <v>1.0999999999999999E-2</v>
      </c>
    </row>
    <row r="78" spans="1:36" x14ac:dyDescent="0.25">
      <c r="A78" t="s">
        <v>476</v>
      </c>
      <c r="B78" t="s">
        <v>668</v>
      </c>
      <c r="C78" t="s">
        <v>669</v>
      </c>
      <c r="D78" t="s">
        <v>507</v>
      </c>
      <c r="F78">
        <v>196.64151000000001</v>
      </c>
      <c r="G78">
        <v>222.50375399999999</v>
      </c>
      <c r="H78">
        <v>248.763229</v>
      </c>
      <c r="I78">
        <v>272.912689</v>
      </c>
      <c r="J78">
        <v>289.73226899999997</v>
      </c>
      <c r="K78">
        <v>306.54150399999997</v>
      </c>
      <c r="L78">
        <v>323.180206</v>
      </c>
      <c r="M78">
        <v>335.24624599999999</v>
      </c>
      <c r="N78">
        <v>349.61059599999999</v>
      </c>
      <c r="O78">
        <v>359.29385400000001</v>
      </c>
      <c r="P78">
        <v>374.96814000000001</v>
      </c>
      <c r="Q78">
        <v>385.34326199999998</v>
      </c>
      <c r="R78">
        <v>399.92804000000001</v>
      </c>
      <c r="S78">
        <v>411.71896400000003</v>
      </c>
      <c r="T78">
        <v>416.694275</v>
      </c>
      <c r="U78">
        <v>431.35797100000002</v>
      </c>
      <c r="V78">
        <v>446.71002199999998</v>
      </c>
      <c r="W78">
        <v>461.205017</v>
      </c>
      <c r="X78">
        <v>483.23776199999998</v>
      </c>
      <c r="Y78">
        <v>502.66812099999999</v>
      </c>
      <c r="Z78">
        <v>518.121399</v>
      </c>
      <c r="AA78">
        <v>537.18518100000006</v>
      </c>
      <c r="AB78">
        <v>558.72674600000005</v>
      </c>
      <c r="AC78">
        <v>572.15942399999994</v>
      </c>
      <c r="AD78">
        <v>594.90087900000003</v>
      </c>
      <c r="AE78">
        <v>623.14880400000004</v>
      </c>
      <c r="AF78">
        <v>640.45385699999997</v>
      </c>
      <c r="AG78">
        <v>666.61901899999998</v>
      </c>
      <c r="AH78">
        <v>689.04162599999995</v>
      </c>
      <c r="AI78">
        <v>703.27563499999997</v>
      </c>
      <c r="AJ78" s="61">
        <v>4.4999999999999998E-2</v>
      </c>
    </row>
    <row r="79" spans="1:36" x14ac:dyDescent="0.25">
      <c r="A79" t="s">
        <v>479</v>
      </c>
      <c r="B79" t="s">
        <v>670</v>
      </c>
      <c r="C79" t="s">
        <v>671</v>
      </c>
      <c r="D79" t="s">
        <v>507</v>
      </c>
      <c r="F79">
        <v>6.8880619999999997</v>
      </c>
      <c r="G79">
        <v>6.9401659999999996</v>
      </c>
      <c r="H79">
        <v>6.8656779999999999</v>
      </c>
      <c r="I79">
        <v>6.7792019999999997</v>
      </c>
      <c r="J79">
        <v>6.7140680000000001</v>
      </c>
      <c r="K79">
        <v>6.6610820000000004</v>
      </c>
      <c r="L79">
        <v>6.6379460000000003</v>
      </c>
      <c r="M79">
        <v>6.6254910000000002</v>
      </c>
      <c r="N79">
        <v>6.5947100000000001</v>
      </c>
      <c r="O79">
        <v>6.5899029999999996</v>
      </c>
      <c r="P79">
        <v>6.5874420000000002</v>
      </c>
      <c r="Q79">
        <v>6.5719010000000004</v>
      </c>
      <c r="R79">
        <v>6.576886</v>
      </c>
      <c r="S79">
        <v>6.5783209999999999</v>
      </c>
      <c r="T79">
        <v>6.5610660000000003</v>
      </c>
      <c r="U79">
        <v>6.5372440000000003</v>
      </c>
      <c r="V79">
        <v>6.528079</v>
      </c>
      <c r="W79">
        <v>6.5211110000000003</v>
      </c>
      <c r="X79">
        <v>6.5299319999999996</v>
      </c>
      <c r="Y79">
        <v>6.5162829999999996</v>
      </c>
      <c r="Z79">
        <v>6.507949</v>
      </c>
      <c r="AA79">
        <v>6.527895</v>
      </c>
      <c r="AB79">
        <v>6.5369960000000003</v>
      </c>
      <c r="AC79">
        <v>6.5266279999999997</v>
      </c>
      <c r="AD79">
        <v>6.5212469999999998</v>
      </c>
      <c r="AE79">
        <v>6.5224979999999997</v>
      </c>
      <c r="AF79">
        <v>6.5214689999999997</v>
      </c>
      <c r="AG79">
        <v>6.5362939999999998</v>
      </c>
      <c r="AH79">
        <v>6.5397259999999999</v>
      </c>
      <c r="AI79">
        <v>6.5365330000000004</v>
      </c>
      <c r="AJ79" s="61">
        <v>-2E-3</v>
      </c>
    </row>
    <row r="80" spans="1:36" x14ac:dyDescent="0.25">
      <c r="A80" t="s">
        <v>551</v>
      </c>
      <c r="B80" t="s">
        <v>672</v>
      </c>
      <c r="C80" t="s">
        <v>673</v>
      </c>
      <c r="D80" t="s">
        <v>507</v>
      </c>
      <c r="F80">
        <v>84.415642000000005</v>
      </c>
      <c r="G80">
        <v>84.415642000000005</v>
      </c>
      <c r="H80">
        <v>84.415642000000005</v>
      </c>
      <c r="I80">
        <v>84.415642000000005</v>
      </c>
      <c r="J80">
        <v>84.415642000000005</v>
      </c>
      <c r="K80">
        <v>84.415642000000005</v>
      </c>
      <c r="L80">
        <v>84.415642000000005</v>
      </c>
      <c r="M80">
        <v>84.415642000000005</v>
      </c>
      <c r="N80">
        <v>84.415642000000005</v>
      </c>
      <c r="O80">
        <v>84.415642000000005</v>
      </c>
      <c r="P80">
        <v>84.415642000000005</v>
      </c>
      <c r="Q80">
        <v>84.415642000000005</v>
      </c>
      <c r="R80">
        <v>84.415642000000005</v>
      </c>
      <c r="S80">
        <v>84.415642000000005</v>
      </c>
      <c r="T80">
        <v>84.415642000000005</v>
      </c>
      <c r="U80">
        <v>84.415642000000005</v>
      </c>
      <c r="V80">
        <v>84.415642000000005</v>
      </c>
      <c r="W80">
        <v>84.415642000000005</v>
      </c>
      <c r="X80">
        <v>84.415642000000005</v>
      </c>
      <c r="Y80">
        <v>84.415642000000005</v>
      </c>
      <c r="Z80">
        <v>84.415642000000005</v>
      </c>
      <c r="AA80">
        <v>84.415642000000005</v>
      </c>
      <c r="AB80">
        <v>84.415642000000005</v>
      </c>
      <c r="AC80">
        <v>84.415642000000005</v>
      </c>
      <c r="AD80">
        <v>84.415642000000005</v>
      </c>
      <c r="AE80">
        <v>84.415642000000005</v>
      </c>
      <c r="AF80">
        <v>84.415642000000005</v>
      </c>
      <c r="AG80">
        <v>84.415642000000005</v>
      </c>
      <c r="AH80">
        <v>84.415642000000005</v>
      </c>
      <c r="AI80">
        <v>84.415642000000005</v>
      </c>
      <c r="AJ80" s="61">
        <v>0</v>
      </c>
    </row>
    <row r="81" spans="1:36" x14ac:dyDescent="0.25">
      <c r="A81" t="s">
        <v>281</v>
      </c>
      <c r="B81" t="s">
        <v>674</v>
      </c>
      <c r="C81" t="s">
        <v>675</v>
      </c>
      <c r="D81" t="s">
        <v>507</v>
      </c>
      <c r="F81">
        <v>391.38543700000002</v>
      </c>
      <c r="G81">
        <v>418.750427</v>
      </c>
      <c r="H81">
        <v>446.24285900000001</v>
      </c>
      <c r="I81">
        <v>471.498199</v>
      </c>
      <c r="J81">
        <v>489.86114500000002</v>
      </c>
      <c r="K81">
        <v>508.15594499999997</v>
      </c>
      <c r="L81">
        <v>526.26196300000004</v>
      </c>
      <c r="M81">
        <v>539.52807600000006</v>
      </c>
      <c r="N81">
        <v>555.04626499999995</v>
      </c>
      <c r="O81">
        <v>565.94476299999997</v>
      </c>
      <c r="P81">
        <v>582.96283000000005</v>
      </c>
      <c r="Q81">
        <v>594.55364999999995</v>
      </c>
      <c r="R81">
        <v>610.72680700000001</v>
      </c>
      <c r="S81">
        <v>623.93847700000003</v>
      </c>
      <c r="T81">
        <v>630.03332499999999</v>
      </c>
      <c r="U81">
        <v>645.792419</v>
      </c>
      <c r="V81">
        <v>662.24700900000005</v>
      </c>
      <c r="W81">
        <v>677.81866500000001</v>
      </c>
      <c r="X81">
        <v>701.33874500000002</v>
      </c>
      <c r="Y81">
        <v>722.01861599999995</v>
      </c>
      <c r="Z81">
        <v>738.56005900000002</v>
      </c>
      <c r="AA81">
        <v>759.11749299999997</v>
      </c>
      <c r="AB81">
        <v>782.21069299999999</v>
      </c>
      <c r="AC81">
        <v>796.69995100000006</v>
      </c>
      <c r="AD81">
        <v>820.81994599999996</v>
      </c>
      <c r="AE81">
        <v>850.25799600000005</v>
      </c>
      <c r="AF81">
        <v>868.67419400000006</v>
      </c>
      <c r="AG81">
        <v>896.35351600000001</v>
      </c>
      <c r="AH81">
        <v>919.94244400000002</v>
      </c>
      <c r="AI81">
        <v>935.30114700000001</v>
      </c>
      <c r="AJ81" s="61">
        <v>0.03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Q3OTA8L1VzZXJOYW1lPjxEYXRlVGltZT42LzgvMjAyMyA2OjAwOjUy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46C30FF3-8A19-4BF4-B692-EF5E136122F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C7F4A4A-2E0F-44C5-8D7D-9B607D95C3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AEP DG Projection 040222</vt:lpstr>
      <vt:lpstr>History from Jacob C.</vt:lpstr>
      <vt:lpstr>Combine EIA Res Com DG Fcst</vt:lpstr>
      <vt:lpstr>Table 21 Residential DG</vt:lpstr>
      <vt:lpstr>Table_21._Residential_Sector_DG</vt:lpstr>
      <vt:lpstr>Table 22 Commercial DG</vt:lpstr>
      <vt:lpstr>Table_22._Commercial_Sector_Ene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 Burnett</dc:creator>
  <cp:lastModifiedBy>s413174</cp:lastModifiedBy>
  <dcterms:created xsi:type="dcterms:W3CDTF">2021-07-15T18:54:29Z</dcterms:created>
  <dcterms:modified xsi:type="dcterms:W3CDTF">2023-06-08T20:27:41Z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2591f0f8-e9ad-46f0-90a0-7b90c7d9625a</vt:lpwstr>
  </property>
  <property fmtid="{D5CDD505-2E9C-101B-9397-08002B2CF9AE}" pid="3" name="bjSaver">
    <vt:lpwstr>Q7rAIbUkGBmTbas+POKL1OLUSLB2TdlY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{46C30FF3-8A19-4BF4-B692-EF5E136122F0}</vt:lpwstr>
  </property>
</Properties>
</file>